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heeler-Scott-S\AppData\Local\Microsoft\Windows\INetCache\Content.Outlook\HJD6OVWN\"/>
    </mc:Choice>
  </mc:AlternateContent>
  <xr:revisionPtr revIDLastSave="0" documentId="13_ncr:1_{0EE44527-F60F-44C8-8741-9BD25D4B2085}" xr6:coauthVersionLast="47" xr6:coauthVersionMax="47" xr10:uidLastSave="{00000000-0000-0000-0000-000000000000}"/>
  <bookViews>
    <workbookView xWindow="-120" yWindow="-120" windowWidth="29040" windowHeight="15720" tabRatio="839" activeTab="5" xr2:uid="{B29FD7BD-DD40-4784-80B1-4E8E10AE01AD}"/>
  </bookViews>
  <sheets>
    <sheet name="UNTEER DATA" sheetId="4" r:id="rId1"/>
    <sheet name="DATA" sheetId="1" r:id="rId2"/>
    <sheet name="UNTEER Levels" sheetId="6" r:id="rId3"/>
    <sheet name="VEER_UNTEER_NATIONAL" sheetId="5" r:id="rId4"/>
    <sheet name="PassFail By Year" sheetId="3" r:id="rId5"/>
    <sheet name="RawData" sheetId="9" r:id="rId6"/>
    <sheet name="PassFail" sheetId="2" r:id="rId7"/>
    <sheet name="YEARLY_PASS_FAIL_COUNT" sheetId="7" r:id="rId8"/>
    <sheet name="NatlCountPassFail" sheetId="8" r:id="rId9"/>
  </sheets>
  <definedNames>
    <definedName name="_edn1" localSheetId="5">RawData!#REF!</definedName>
    <definedName name="_edn2" localSheetId="5">RawData!#REF!</definedName>
    <definedName name="_ednref1" localSheetId="5">RawData!$C$1</definedName>
    <definedName name="_ednref2" localSheetId="5">RawData!$D$1</definedName>
    <definedName name="_xlnm._FilterDatabase" localSheetId="5" hidden="1">RawData!$A$1:$F$328</definedName>
    <definedName name="ExternalData_1" localSheetId="4" hidden="1">'PassFail By Year'!$A$1:$B$541</definedName>
    <definedName name="ExternalData_1" localSheetId="0" hidden="1">'UNTEER DATA'!$A$1:$C$505</definedName>
    <definedName name="ExternalData_1" localSheetId="2" hidden="1">'UNTEER Levels'!$A$1:$C$21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9" l="1"/>
  <c r="E13" i="9"/>
  <c r="E19" i="9"/>
  <c r="E25" i="9"/>
  <c r="E31" i="9"/>
  <c r="E36" i="9"/>
  <c r="E43" i="9"/>
  <c r="E48" i="9"/>
  <c r="E55" i="9"/>
  <c r="E61" i="9"/>
  <c r="E67" i="9"/>
  <c r="E73" i="9"/>
  <c r="E79" i="9"/>
  <c r="E85" i="9"/>
  <c r="E91" i="9"/>
  <c r="E97" i="9"/>
  <c r="E103" i="9"/>
  <c r="E109" i="9"/>
  <c r="E112" i="9"/>
  <c r="E119" i="9"/>
  <c r="E126" i="9"/>
  <c r="E131" i="9"/>
  <c r="E139" i="9"/>
  <c r="E145" i="9"/>
  <c r="E151" i="9"/>
  <c r="E157" i="9"/>
  <c r="E163" i="9"/>
  <c r="E169" i="9"/>
  <c r="E181" i="9"/>
  <c r="E187" i="9"/>
  <c r="E192" i="9"/>
  <c r="E199" i="9"/>
  <c r="E205" i="9"/>
  <c r="E211" i="9"/>
  <c r="E217" i="9"/>
  <c r="E223" i="9"/>
  <c r="E229" i="9"/>
  <c r="E232" i="9"/>
  <c r="E240" i="9"/>
  <c r="E247" i="9"/>
  <c r="E256" i="9"/>
  <c r="E262" i="9"/>
  <c r="E268" i="9"/>
  <c r="E274" i="9"/>
  <c r="E280" i="9"/>
  <c r="E286" i="9"/>
  <c r="E292" i="9"/>
  <c r="E298" i="9"/>
  <c r="E304" i="9"/>
  <c r="E308" i="9"/>
  <c r="E314" i="9"/>
  <c r="E322" i="9"/>
  <c r="E328" i="9"/>
  <c r="E172" i="9"/>
  <c r="E171" i="9"/>
  <c r="E327" i="9"/>
  <c r="E66" i="9"/>
  <c r="E12" i="9"/>
  <c r="E18" i="9"/>
  <c r="E24" i="9"/>
  <c r="E30" i="9"/>
  <c r="E35" i="9"/>
  <c r="E39" i="9"/>
  <c r="E47" i="9"/>
  <c r="E54" i="9"/>
  <c r="E60" i="9"/>
  <c r="E72" i="9"/>
  <c r="E78" i="9"/>
  <c r="E84" i="9"/>
  <c r="E90" i="9"/>
  <c r="E96" i="9"/>
  <c r="E102" i="9"/>
  <c r="E108" i="9"/>
  <c r="E115" i="9"/>
  <c r="E118" i="9"/>
  <c r="E125" i="9"/>
  <c r="E130" i="9"/>
  <c r="E138" i="9"/>
  <c r="E144" i="9"/>
  <c r="E150" i="9"/>
  <c r="E156" i="9"/>
  <c r="E162" i="9"/>
  <c r="E168" i="9"/>
  <c r="E180" i="9"/>
  <c r="E186" i="9"/>
  <c r="E191" i="9"/>
  <c r="E198" i="9"/>
  <c r="E204" i="9"/>
  <c r="E210" i="9"/>
  <c r="E216" i="9"/>
  <c r="E222" i="9"/>
  <c r="E228" i="9"/>
  <c r="E235" i="9"/>
  <c r="E239" i="9"/>
  <c r="E246" i="9"/>
  <c r="E255" i="9"/>
  <c r="E261" i="9"/>
  <c r="E267" i="9"/>
  <c r="E273" i="9"/>
  <c r="E279" i="9"/>
  <c r="E285" i="9"/>
  <c r="E291" i="9"/>
  <c r="E297" i="9"/>
  <c r="E303" i="9"/>
  <c r="E307" i="9"/>
  <c r="E316" i="9"/>
  <c r="E321" i="9"/>
  <c r="E5" i="9"/>
  <c r="J57" i="2" l="1"/>
  <c r="I57" i="2"/>
  <c r="H57" i="2"/>
  <c r="G57" i="2"/>
  <c r="F57" i="2"/>
  <c r="E57" i="2"/>
  <c r="D57" i="2"/>
  <c r="C57" i="2"/>
  <c r="B57" i="2"/>
  <c r="J58" i="2"/>
  <c r="I58" i="2"/>
  <c r="H58" i="2"/>
  <c r="G58" i="2"/>
  <c r="F58" i="2"/>
  <c r="E58" i="2"/>
  <c r="D58" i="2"/>
  <c r="C58" i="2"/>
  <c r="B58" i="2"/>
  <c r="C11" i="7" l="1"/>
  <c r="B11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F4D3FC-6370-4446-AB87-5432D593D511}" keepAlive="1" name="Query - PassFail" description="Connection to the 'PassFail' query in the workbook." type="5" refreshedVersion="8" background="1" saveData="1">
    <dbPr connection="Provider=Microsoft.Mashup.OleDb.1;Data Source=$Workbook$;Location=PassFail;Extended Properties=&quot;&quot;" command="SELECT * FROM [PassFail]"/>
  </connection>
  <connection id="2" xr16:uid="{B1568979-1320-4E8E-9C47-FFF2BB40A4DC}" keepAlive="1" name="Query - Table5" description="Connection to the 'Table5' query in the workbook." type="5" refreshedVersion="8" background="1" saveData="1">
    <dbPr connection="Provider=Microsoft.Mashup.OleDb.1;Data Source=$Workbook$;Location=Table5;Extended Properties=&quot;&quot;" command="SELECT * FROM [Table5]"/>
  </connection>
  <connection id="3" xr16:uid="{88B6ED99-988C-4F6F-8D0E-24C7B4DBE329}" keepAlive="1" name="Query - UNTEER DATA" description="Connection to the 'UNTEER DATA' query in the workbook." type="5" refreshedVersion="8" background="1" saveData="1">
    <dbPr connection="Provider=Microsoft.Mashup.OleDb.1;Data Source=$Workbook$;Location=&quot;UNTEER DATA&quot;;Extended Properties=&quot;&quot;" command="SELECT * FROM [UNTEER DATA]"/>
  </connection>
</connections>
</file>

<file path=xl/sharedStrings.xml><?xml version="1.0" encoding="utf-8"?>
<sst xmlns="http://schemas.openxmlformats.org/spreadsheetml/2006/main" count="4107" uniqueCount="146">
  <si>
    <t>2018`</t>
  </si>
  <si>
    <t>State</t>
  </si>
  <si>
    <t>National VEER</t>
  </si>
  <si>
    <t>UNTEER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</si>
  <si>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</si>
  <si>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</si>
  <si>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</si>
  <si>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</si>
  <si>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</si>
  <si>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</si>
  <si>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</si>
  <si>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</si>
  <si>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</si>
  <si>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</si>
  <si>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</si>
  <si>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</si>
  <si>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</si>
  <si>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</si>
  <si>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</si>
  <si>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</si>
  <si>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</si>
  <si>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</si>
  <si>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</si>
  <si>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</si>
  <si>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</si>
  <si>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</si>
  <si>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</si>
  <si>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</si>
  <si>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</si>
  <si>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</si>
  <si>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</si>
  <si>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</si>
  <si>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</si>
  <si>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</si>
  <si>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</si>
  <si>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</si>
  <si>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</si>
  <si>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</si>
  <si>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</si>
  <si>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</si>
  <si>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</si>
  <si>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</si>
  <si>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</si>
  <si>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</si>
  <si>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</si>
  <si>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</si>
  <si>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</si>
  <si>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</si>
  <si>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</si>
  <si>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</si>
  <si>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</si>
  <si>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</si>
  <si>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</si>
  <si>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</si>
  <si>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</si>
  <si>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</si>
  <si>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</si>
  <si>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</si>
  <si>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n/a</t>
  </si>
  <si>
    <t>52,5%</t>
  </si>
  <si>
    <t>Pass</t>
  </si>
  <si>
    <t>2012</t>
  </si>
  <si>
    <t>2013</t>
  </si>
  <si>
    <t>2014</t>
  </si>
  <si>
    <t>2015</t>
  </si>
  <si>
    <t>2017</t>
  </si>
  <si>
    <t>2018</t>
  </si>
  <si>
    <t>2019</t>
  </si>
  <si>
    <t>2020</t>
  </si>
  <si>
    <t>2021</t>
  </si>
  <si>
    <t>Attribute</t>
  </si>
  <si>
    <t>Value</t>
  </si>
  <si>
    <t>Rate</t>
  </si>
  <si>
    <t>Fail</t>
  </si>
  <si>
    <t>Metric</t>
  </si>
  <si>
    <t>Year</t>
  </si>
  <si>
    <t>NEW HAMPSHIRE</t>
  </si>
  <si>
    <t>MISSISSIPPI</t>
  </si>
  <si>
    <t>MONTANA</t>
  </si>
  <si>
    <t>WISCONSIN</t>
  </si>
  <si>
    <t>IOWA</t>
  </si>
  <si>
    <t>WYOMING</t>
  </si>
  <si>
    <t>SOUTH DAKOTA</t>
  </si>
  <si>
    <t>OHIO</t>
  </si>
  <si>
    <t>INDIANA</t>
  </si>
  <si>
    <t>MISSOURI</t>
  </si>
  <si>
    <t>VERMONT</t>
  </si>
  <si>
    <t>ILLINOIS</t>
  </si>
  <si>
    <t>VIRGIN ISLANDS</t>
  </si>
  <si>
    <t>NORTH DAKOTA</t>
  </si>
  <si>
    <t>SOUTH CAROLINA</t>
  </si>
  <si>
    <t>ALABAMA</t>
  </si>
  <si>
    <t>PENNSYLVANIA</t>
  </si>
  <si>
    <t>NEW YORK</t>
  </si>
  <si>
    <t>TENNESSEE</t>
  </si>
  <si>
    <t>IDAHO</t>
  </si>
  <si>
    <t>KANSAS</t>
  </si>
  <si>
    <t>FLORIDA</t>
  </si>
  <si>
    <t>VIRGINIA</t>
  </si>
  <si>
    <t>ARKANSAS</t>
  </si>
  <si>
    <t>UTAH</t>
  </si>
  <si>
    <t>MAINE</t>
  </si>
  <si>
    <t>OREGON</t>
  </si>
  <si>
    <t>GEORGIA</t>
  </si>
  <si>
    <t>TEXAS</t>
  </si>
  <si>
    <t>DELAWARE</t>
  </si>
  <si>
    <t>MICHIGAN</t>
  </si>
  <si>
    <t>RHODE ISLAND</t>
  </si>
  <si>
    <t>NEVADA</t>
  </si>
  <si>
    <t>NEBRASKA</t>
  </si>
  <si>
    <t>NORTH CAROLINA</t>
  </si>
  <si>
    <t>ARIZONA</t>
  </si>
  <si>
    <t>MASSACHUSETTS</t>
  </si>
  <si>
    <t>LOUISIANA</t>
  </si>
  <si>
    <t>CONNECTICUT</t>
  </si>
  <si>
    <t>COLORADO</t>
  </si>
  <si>
    <t>ALASKA</t>
  </si>
  <si>
    <t>MINNESOTA</t>
  </si>
  <si>
    <t>OKLAHOMA</t>
  </si>
  <si>
    <t>WASHINGTON</t>
  </si>
  <si>
    <t>WEST VIRGINIA</t>
  </si>
  <si>
    <t>KENTUCKY</t>
  </si>
  <si>
    <t>NEW MEXICO</t>
  </si>
  <si>
    <t>MARYLAND</t>
  </si>
  <si>
    <t>NEW JERSEY</t>
  </si>
  <si>
    <t>HAWAII</t>
  </si>
  <si>
    <t>CALIFORNIA</t>
  </si>
  <si>
    <t>DISTRICT OF COLUMBIA</t>
  </si>
  <si>
    <t>GUAM</t>
  </si>
  <si>
    <t>PUERTO RICO</t>
  </si>
  <si>
    <t>Met Threshold?</t>
  </si>
  <si>
    <t>Yes</t>
  </si>
  <si>
    <t>No</t>
  </si>
  <si>
    <t>2022</t>
  </si>
  <si>
    <t>Pass/Fail</t>
  </si>
  <si>
    <t>Number of States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</si>
  <si>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</si>
  <si>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Pass</t>
  </si>
  <si>
    <t>Total Fail</t>
  </si>
  <si>
    <t>Entered Employment[i]</t>
  </si>
  <si>
    <t>Exiters[ii]</t>
  </si>
  <si>
    <t>VEER</t>
  </si>
  <si>
    <t>Program Year</t>
  </si>
  <si>
    <t xml:space="preserve"> </t>
  </si>
  <si>
    <t xml:space="preserve"> NATIONAL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</si>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</sst>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0" fontId="0" fillId="3" borderId="4" xfId="0" applyFill="1" applyBorder="1"/>
    <xf numFmtId="164" fontId="0" fillId="3" borderId="5" xfId="1" applyNumberFormat="1" applyFont="1" applyFill="1" applyBorder="1"/>
    <xf numFmtId="164" fontId="0" fillId="3" borderId="6" xfId="1" applyNumberFormat="1" applyFont="1" applyFill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4" borderId="13" xfId="0" applyFill="1" applyBorder="1"/>
    <xf numFmtId="0" fontId="0" fillId="0" borderId="13" xfId="0" applyBorder="1"/>
    <xf numFmtId="164" fontId="0" fillId="3" borderId="0" xfId="1" applyNumberFormat="1" applyFont="1" applyFill="1" applyBorder="1"/>
    <xf numFmtId="164" fontId="0" fillId="0" borderId="0" xfId="1" applyNumberFormat="1" applyFont="1" applyBorder="1"/>
    <xf numFmtId="0" fontId="0" fillId="4" borderId="14" xfId="0" applyFill="1" applyBorder="1"/>
    <xf numFmtId="164" fontId="0" fillId="4" borderId="15" xfId="1" applyNumberFormat="1" applyFont="1" applyFill="1" applyBorder="1"/>
    <xf numFmtId="0" fontId="0" fillId="0" borderId="14" xfId="0" applyBorder="1"/>
    <xf numFmtId="164" fontId="0" fillId="0" borderId="15" xfId="1" applyNumberFormat="1" applyFont="1" applyBorder="1"/>
    <xf numFmtId="14" fontId="2" fillId="0" borderId="10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14" fontId="2" fillId="0" borderId="12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9" fontId="6" fillId="0" borderId="11" xfId="1" applyFont="1" applyFill="1" applyBorder="1" applyAlignment="1">
      <alignment horizontal="right" vertical="center"/>
    </xf>
    <xf numFmtId="0" fontId="9" fillId="0" borderId="11" xfId="0" quotePrefix="1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vertical="center"/>
    </xf>
    <xf numFmtId="9" fontId="9" fillId="0" borderId="11" xfId="1" applyFont="1" applyFill="1" applyBorder="1" applyAlignment="1">
      <alignment vertical="center"/>
    </xf>
    <xf numFmtId="9" fontId="6" fillId="0" borderId="11" xfId="1" applyFont="1" applyFill="1" applyBorder="1"/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9" fontId="7" fillId="0" borderId="11" xfId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9" fontId="9" fillId="0" borderId="11" xfId="1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right" vertical="center"/>
    </xf>
    <xf numFmtId="0" fontId="6" fillId="0" borderId="3" xfId="0" applyFont="1" applyFill="1" applyBorder="1"/>
    <xf numFmtId="0" fontId="7" fillId="0" borderId="2" xfId="0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9" fontId="7" fillId="0" borderId="2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6" xfId="0" applyFont="1" applyFill="1" applyBorder="1"/>
    <xf numFmtId="0" fontId="6" fillId="0" borderId="17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9" fontId="6" fillId="0" borderId="17" xfId="1" applyFont="1" applyFill="1" applyBorder="1"/>
    <xf numFmtId="0" fontId="6" fillId="0" borderId="18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</dxf>
    <dxf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Invisible" pivot="0" table="0" count="0" xr9:uid="{948CCE1F-B778-4D5C-9459-6CD535CA0E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F233E2DB-3495-498A-9DCB-E8069CD93167}" autoFormatId="16" applyNumberFormats="0" applyBorderFormats="0" applyFontFormats="0" applyPatternFormats="0" applyAlignmentFormats="0" applyWidthHeightFormats="0">
  <queryTableRefresh nextId="4">
    <queryTableFields count="3">
      <queryTableField id="1" name="State" tableColumnId="1"/>
      <queryTableField id="2" name="Attribute" tableColumnId="2"/>
      <queryTableField id="3" name="Value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FA8C1BAD-F8F2-4A86-923E-A4539BAD363D}" autoFormatId="16" applyNumberFormats="0" applyBorderFormats="0" applyFontFormats="0" applyPatternFormats="0" applyAlignmentFormats="0" applyWidthHeightFormats="0">
  <queryTableRefresh nextId="4">
    <queryTableFields count="3">
      <queryTableField id="1" name="Metric" tableColumnId="1"/>
      <queryTableField id="2" name="Attribute" tableColumnId="2"/>
      <queryTableField id="3" name="Value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DC7A5DF-2B40-4152-BEAF-EDEC4671E66A}" autoFormatId="16" applyNumberFormats="0" applyBorderFormats="0" applyFontFormats="0" applyPatternFormats="0" applyAlignmentFormats="0" applyWidthHeightFormats="0">
  <queryTableRefresh nextId="7" unboundColumnsRight="2">
    <queryTableFields count="4">
      <queryTableField id="1" name="State" tableColumnId="1"/>
      <queryTableField id="2" name="Attribute" tableColumnId="2"/>
      <queryTableField id="5" dataBound="0" tableColumnId="5"/>
      <queryTableField id="4" dataBound="0" tableColumnId="4"/>
    </queryTableFields>
    <queryTableDeletedFields count="1">
      <deletedField name="Valu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E332E3-4FEA-4D0C-80D3-B93661D99DA6}" name="UNTEER_DATA" displayName="UNTEER_DATA" ref="A1:C505" tableType="queryTable" totalsRowShown="0">
  <autoFilter ref="A1:C505" xr:uid="{2FE332E3-4FEA-4D0C-80D3-B93661D99DA6}"/>
  <tableColumns count="3">
    <tableColumn id="1" xr3:uid="{94414722-B2D0-4883-A350-A4A3B4465CFF}" uniqueName="1" name="State" queryTableFieldId="1" dataDxfId="40"/>
    <tableColumn id="2" xr3:uid="{7C4B616A-9BB8-4F37-9052-3EEBCBD43716}" uniqueName="2" name="Attribute" queryTableFieldId="2" dataDxfId="39"/>
    <tableColumn id="3" xr3:uid="{4A4C3004-7600-4318-AF1F-1F789DBD2152}" uniqueName="3" name="Value" queryTableFieldId="3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F49C57-4BD1-4EF1-B249-8B6F663E19FE}" name="Table3" displayName="Table3" ref="A1:K57" totalsRowShown="0" headerRowDxfId="38" dataDxfId="36" headerRowBorderDxfId="37" tableBorderDxfId="35" dataCellStyle="Percent">
  <autoFilter ref="A1:K57" xr:uid="{15F49C57-4BD1-4EF1-B249-8B6F663E19FE}"/>
  <tableColumns count="11">
    <tableColumn id="1" xr3:uid="{7091094E-C15A-4360-A574-8A0E37183244}" name="State"/>
    <tableColumn id="2" xr3:uid="{3C43F782-6193-4D8E-BF3E-4DF55B4FC0EC}" name="2012" dataDxfId="34" dataCellStyle="Percent"/>
    <tableColumn id="3" xr3:uid="{8B2BB801-80B8-45BC-99E9-698D7A88CD71}" name="2013" dataDxfId="33" dataCellStyle="Percent"/>
    <tableColumn id="4" xr3:uid="{97A7421E-447B-4CBB-A006-B0DA521B5150}" name="2014" dataDxfId="32" dataCellStyle="Percent"/>
    <tableColumn id="5" xr3:uid="{0D7569F0-29FF-4D7B-8F80-B5B500CBE20C}" name="2015" dataDxfId="31" dataCellStyle="Percent"/>
    <tableColumn id="6" xr3:uid="{A477EF84-6226-4187-9122-09E96BCA5238}" name="2017" dataDxfId="30" dataCellStyle="Percent"/>
    <tableColumn id="7" xr3:uid="{CF43B2A1-2EA4-4C7D-AAD9-4ED495655419}" name="2018`" dataDxfId="29" dataCellStyle="Percent"/>
    <tableColumn id="8" xr3:uid="{B5F7ABA7-1B72-4F1C-8C8C-6DDFACB8F33B}" name="2019" dataDxfId="28" dataCellStyle="Percent"/>
    <tableColumn id="9" xr3:uid="{3E8BD779-6D6C-407D-A2A8-DA5085075812}" name="2020" dataDxfId="27" dataCellStyle="Percent"/>
    <tableColumn id="10" xr3:uid="{B2CD8B2B-A66D-4AE2-904B-EF0853A0EEFD}" name="2021" dataDxfId="26" dataCellStyle="Percent"/>
    <tableColumn id="11" xr3:uid="{CCF45ED7-191E-4012-89C3-7D054040314D}" name="2022" dataDxfId="25" dataCellStyle="Percent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30B25C7-352D-41FE-9947-34BFF3A8F480}" name="Table5_2" displayName="Table5_2" ref="A1:C21" tableType="queryTable" totalsRowShown="0">
  <autoFilter ref="A1:C21" xr:uid="{630B25C7-352D-41FE-9947-34BFF3A8F480}"/>
  <tableColumns count="3">
    <tableColumn id="1" xr3:uid="{927D7A44-22B4-4ACD-B026-94DAF8CDB3E1}" uniqueName="1" name="Metric" queryTableFieldId="1" dataDxfId="24"/>
    <tableColumn id="2" xr3:uid="{BF7D0E0A-1944-4AE9-8D11-0F24CCD9DAF5}" uniqueName="2" name="Attribute" queryTableFieldId="2" dataDxfId="23"/>
    <tableColumn id="3" xr3:uid="{969E0F5E-F595-486C-9C07-4D645A7440EA}" uniqueName="3" name="Value" queryTableFieldId="3" dataDxfId="22" dataCellStyle="Percent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1816FB-6FDB-454F-AFFC-D097A7A3EF4C}" name="Table5" displayName="Table5" ref="A1:K3" totalsRowShown="0" headerRowDxfId="21" headerRowBorderDxfId="20" tableBorderDxfId="19" totalsRowBorderDxfId="18">
  <autoFilter ref="A1:K3" xr:uid="{4E1816FB-6FDB-454F-AFFC-D097A7A3EF4C}"/>
  <tableColumns count="11">
    <tableColumn id="1" xr3:uid="{481210CB-6C1E-4975-A871-44E6D6376434}" name="Metric"/>
    <tableColumn id="2" xr3:uid="{1F2A1C8E-070F-49A4-9057-45E04AF4B355}" name="2012"/>
    <tableColumn id="3" xr3:uid="{2C6C942D-0E66-4F8C-9DD8-8534198E14E4}" name="2013"/>
    <tableColumn id="4" xr3:uid="{649878F8-3FAD-44E7-8A24-998A9065C344}" name="2014"/>
    <tableColumn id="5" xr3:uid="{2CB812F8-BE7D-488F-A30E-A3B8B50D9083}" name="2015"/>
    <tableColumn id="6" xr3:uid="{8EC6C63E-6170-493F-95C5-C0EF5682880D}" name="2017"/>
    <tableColumn id="7" xr3:uid="{F8CB8F37-02F0-4B35-9B6B-5D4527A79D76}" name="2018`"/>
    <tableColumn id="8" xr3:uid="{D4555447-96B2-4C65-B868-534B236D28DC}" name="2019"/>
    <tableColumn id="9" xr3:uid="{8DB469FB-61B5-48AE-A2D8-CD2E97AA3C2A}" name="2020"/>
    <tableColumn id="10" xr3:uid="{83094A75-04FE-4C53-9E0C-0586371CF745}" name="2021"/>
    <tableColumn id="11" xr3:uid="{CA9DB271-2EBE-4127-BB78-9B30FA4618B9}" name="2022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0FF836-FB31-4056-A92E-F40505299C94}" name="PassFail" displayName="PassFail" ref="A1:D541" tableType="queryTable" totalsRowShown="0">
  <autoFilter ref="A1:D541" xr:uid="{A10FF836-FB31-4056-A92E-F40505299C94}"/>
  <tableColumns count="4">
    <tableColumn id="1" xr3:uid="{C9CA19D0-F284-4610-95C4-50BC066BF49D}" uniqueName="1" name="State" queryTableFieldId="1"/>
    <tableColumn id="2" xr3:uid="{0164E59D-722A-4D13-9809-A9C883B5192E}" uniqueName="2" name="Attribute" queryTableFieldId="2" dataDxfId="17"/>
    <tableColumn id="5" xr3:uid="{38EDDBE1-9573-44F3-AAA9-E6385CB5B77D}" uniqueName="5" name="Met Threshold?" queryTableFieldId="5" dataDxfId="16"/>
    <tableColumn id="4" xr3:uid="{DE470850-8896-48D5-8188-0AAEE6FEFE36}" uniqueName="4" name="Rate" queryTableFieldId="4" dataDxfId="15" dataCellStyle="Percent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C6E67F-1592-43A4-BF4E-95BD78D36F31}" name="Table10" displayName="Table10" ref="A1:F328" totalsRowShown="0" headerRowDxfId="0" headerRowBorderDxfId="7" tableBorderDxfId="8" totalsRowBorderDxfId="6" headerRowCellStyle="Percent">
  <autoFilter ref="A1:F328" xr:uid="{433187C5-FD9D-4198-8B89-8FF5F107B958}"/>
  <sortState xmlns:xlrd2="http://schemas.microsoft.com/office/spreadsheetml/2017/richdata2" ref="A2:F328">
    <sortCondition ref="B1:B328"/>
  </sortState>
  <tableColumns count="6">
    <tableColumn id="1" xr3:uid="{33F4B353-8BE3-4E24-8497-2FE522243DD9}" name="Program Year" dataDxfId="5"/>
    <tableColumn id="2" xr3:uid="{8EDCA9FF-7068-4131-9C49-2A535D923053}" name="State" dataDxfId="4"/>
    <tableColumn id="3" xr3:uid="{AFBD7D91-E9A1-4E72-9CD8-CD5807B8D1C5}" name="Entered Employment[i]" dataDxfId="3"/>
    <tableColumn id="4" xr3:uid="{F44F4D06-1117-4895-916C-48FB258C2CB2}" name="Exiters[ii]" dataDxfId="2"/>
    <tableColumn id="5" xr3:uid="{85B4D685-FBBD-4575-9582-06CFB261D2A6}" name="VEER"/>
    <tableColumn id="6" xr3:uid="{AA55DC7A-E5C7-44C2-9385-717EF6948625}" name="Met Threshold?" dataDxfId="1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3B3CF7-F0B2-4140-B53E-54EAFDEDADEF}" name="Table1" displayName="Table1" ref="A1:K55" totalsRowShown="0" headerRowDxfId="14" headerRowBorderDxfId="13" tableBorderDxfId="12">
  <autoFilter ref="A1:K55" xr:uid="{803B3CF7-F0B2-4140-B53E-54EAFDEDADEF}"/>
  <tableColumns count="11">
    <tableColumn id="1" xr3:uid="{1307B584-ACBB-4602-8F56-9F85A2A0A698}" name="State"/>
    <tableColumn id="2" xr3:uid="{C0CEB87F-09AD-42B5-A92C-423A55348B2D}" name="2012"/>
    <tableColumn id="3" xr3:uid="{986524F0-A992-4338-A2AD-6BC6C3667241}" name="2013"/>
    <tableColumn id="4" xr3:uid="{1A17C200-DA4A-4313-914C-D42E1F959A09}" name="2014"/>
    <tableColumn id="5" xr3:uid="{B1EE2E29-8E54-4AC9-BF77-7A7FDAC01ECD}" name="2015"/>
    <tableColumn id="6" xr3:uid="{F85F7732-AA62-4DC5-8916-8EEAD1575628}" name="2017"/>
    <tableColumn id="7" xr3:uid="{20A31522-4D6A-4FA6-9222-002D5A01235F}" name="2018"/>
    <tableColumn id="8" xr3:uid="{41FD441F-0AA8-4BD9-9208-1F0FAC0C0097}" name="2019"/>
    <tableColumn id="9" xr3:uid="{BE0C67E0-B8EC-4E3D-93CB-20A1A4F923B4}" name="2020"/>
    <tableColumn id="10" xr3:uid="{A8091028-E465-4D55-9777-AFFD8C1A1B19}" name="2021"/>
    <tableColumn id="11" xr3:uid="{F2AE47F9-1714-4844-987B-1BA867318E59}" name="2022" dataDxfId="11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8D98DE-8CE1-4F2E-94ED-DC564F73C27F}" name="Table7" displayName="Table7" ref="A1:C11" totalsRowShown="0">
  <autoFilter ref="A1:C11" xr:uid="{6E8D98DE-8CE1-4F2E-94ED-DC564F73C27F}"/>
  <tableColumns count="3">
    <tableColumn id="1" xr3:uid="{DC58685C-E91F-43F8-8D02-6624057B947E}" name="Year" dataDxfId="10"/>
    <tableColumn id="2" xr3:uid="{97F274A9-0B15-4952-B207-30DEF9591F0A}" name="Pass"/>
    <tableColumn id="3" xr3:uid="{4E60AD60-4A4D-438A-8A8C-9FA4DEA1757B}" name="Fail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660EF3F-8302-4BCD-9FBA-C2953AAC2262}" name="Table8" displayName="Table8" ref="A1:C20" totalsRowShown="0">
  <autoFilter ref="A1:C20" xr:uid="{5660EF3F-8302-4BCD-9FBA-C2953AAC2262}"/>
  <tableColumns count="3">
    <tableColumn id="1" xr3:uid="{AEE6B1A8-491F-4BBA-89C9-C43DEDB25D57}" name="Pass/Fail"/>
    <tableColumn id="2" xr3:uid="{D954E624-6D0F-49B1-9EF2-A817935A2382}" name="Year" dataDxfId="9"/>
    <tableColumn id="3" xr3:uid="{B66DB4A1-7E7E-40A4-A023-8E2EB5D4C50B}" name="Number of Stat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2A3D-4AF8-4750-915F-ED3A012D809E}">
  <dimension ref="A1:C559"/>
  <sheetViews>
    <sheetView topLeftCell="A232" workbookViewId="0"/>
  </sheetViews>
  <sheetFormatPr defaultRowHeight="15" x14ac:dyDescent="0.25"/>
  <cols>
    <col min="1" max="1" width="17.28515625" bestFit="1" customWidth="1"/>
    <col min="2" max="2" width="10.7109375" bestFit="1" customWidth="1"/>
    <col min="3" max="3" width="11.7109375" bestFit="1" customWidth="1"/>
  </cols>
  <sheetData>
    <row r="1" spans="1:3" x14ac:dyDescent="0.25">
      <c r="A1" t="s">
        <v>1</v>
      </c>
      <c r="B1" t="s">
        <v>70</v>
      </c>
      <c r="C1" t="s">
        <v>71</v>
      </c>
    </row>
    <row r="2" spans="1:3" x14ac:dyDescent="0.25">
      <c r="A2" t="s">
        <v>2</v>
      </c>
      <c r="B2" t="s">
        <v>61</v>
      </c>
      <c r="C2">
        <v>0.502</v>
      </c>
    </row>
    <row r="3" spans="1:3" x14ac:dyDescent="0.25">
      <c r="A3" t="s">
        <v>2</v>
      </c>
      <c r="B3" t="s">
        <v>62</v>
      </c>
      <c r="C3">
        <v>0.52900000000000003</v>
      </c>
    </row>
    <row r="4" spans="1:3" x14ac:dyDescent="0.25">
      <c r="A4" t="s">
        <v>2</v>
      </c>
      <c r="B4" t="s">
        <v>63</v>
      </c>
      <c r="C4">
        <v>0.57599999999999996</v>
      </c>
    </row>
    <row r="5" spans="1:3" x14ac:dyDescent="0.25">
      <c r="A5" t="s">
        <v>2</v>
      </c>
      <c r="B5" t="s">
        <v>64</v>
      </c>
      <c r="C5">
        <v>0.60099999999999998</v>
      </c>
    </row>
    <row r="6" spans="1:3" x14ac:dyDescent="0.25">
      <c r="A6" t="s">
        <v>2</v>
      </c>
      <c r="B6" t="s">
        <v>65</v>
      </c>
      <c r="C6">
        <v>0.58499999999999996</v>
      </c>
    </row>
    <row r="7" spans="1:3" x14ac:dyDescent="0.25">
      <c r="A7" t="s">
        <v>2</v>
      </c>
      <c r="B7" t="s">
        <v>0</v>
      </c>
      <c r="C7">
        <v>0.58199999999999996</v>
      </c>
    </row>
    <row r="8" spans="1:3" x14ac:dyDescent="0.25">
      <c r="A8" t="s">
        <v>2</v>
      </c>
      <c r="B8" t="s">
        <v>67</v>
      </c>
      <c r="C8">
        <v>0.58399999999999996</v>
      </c>
    </row>
    <row r="9" spans="1:3" x14ac:dyDescent="0.25">
      <c r="A9" t="s">
        <v>2</v>
      </c>
      <c r="B9" t="s">
        <v>68</v>
      </c>
      <c r="C9">
        <v>0.52500000000000002</v>
      </c>
    </row>
    <row r="10" spans="1:3" x14ac:dyDescent="0.25">
      <c r="A10" t="s">
        <v>2</v>
      </c>
      <c r="B10" t="s">
        <v>69</v>
      </c>
      <c r="C10">
        <v>0.52100000000000002</v>
      </c>
    </row>
    <row r="11" spans="1:3" x14ac:dyDescent="0.25">
      <c r="A11" t="s">
        <v>3</v>
      </c>
      <c r="B11" t="s">
        <v>61</v>
      </c>
      <c r="C11">
        <v>0.45200000000000001</v>
      </c>
    </row>
    <row r="12" spans="1:3" x14ac:dyDescent="0.25">
      <c r="A12" t="s">
        <v>3</v>
      </c>
      <c r="B12" t="s">
        <v>62</v>
      </c>
      <c r="C12">
        <v>0.47599999999999998</v>
      </c>
    </row>
    <row r="13" spans="1:3" x14ac:dyDescent="0.25">
      <c r="A13" t="s">
        <v>3</v>
      </c>
      <c r="B13" t="s">
        <v>63</v>
      </c>
      <c r="C13">
        <v>0.51800000000000002</v>
      </c>
    </row>
    <row r="14" spans="1:3" x14ac:dyDescent="0.25">
      <c r="A14" t="s">
        <v>3</v>
      </c>
      <c r="B14" t="s">
        <v>64</v>
      </c>
      <c r="C14">
        <v>0.54100000000000004</v>
      </c>
    </row>
    <row r="15" spans="1:3" x14ac:dyDescent="0.25">
      <c r="A15" t="s">
        <v>3</v>
      </c>
      <c r="B15" t="s">
        <v>65</v>
      </c>
      <c r="C15">
        <v>0.52700000000000002</v>
      </c>
    </row>
    <row r="16" spans="1:3" x14ac:dyDescent="0.25">
      <c r="A16" t="s">
        <v>3</v>
      </c>
      <c r="B16" t="s">
        <v>0</v>
      </c>
      <c r="C16">
        <v>0.52400000000000002</v>
      </c>
    </row>
    <row r="17" spans="1:3" x14ac:dyDescent="0.25">
      <c r="A17" t="s">
        <v>3</v>
      </c>
      <c r="B17" t="s">
        <v>67</v>
      </c>
      <c r="C17">
        <v>0.52559999999999996</v>
      </c>
    </row>
    <row r="18" spans="1:3" x14ac:dyDescent="0.25">
      <c r="A18" t="s">
        <v>3</v>
      </c>
      <c r="B18" t="s">
        <v>68</v>
      </c>
      <c r="C18">
        <v>0.47199999999999998</v>
      </c>
    </row>
    <row r="19" spans="1:3" x14ac:dyDescent="0.25">
      <c r="A19" t="s">
        <v>3</v>
      </c>
      <c r="B19" t="s">
        <v>69</v>
      </c>
      <c r="C19">
        <v>0.46899999999999997</v>
      </c>
    </row>
    <row r="20" spans="1:3" x14ac:dyDescent="0.25">
      <c r="A20" t="s">
        <v>4</v>
      </c>
      <c r="B20" t="s">
        <v>61</v>
      </c>
      <c r="C20">
        <v>0.59799999999999998</v>
      </c>
    </row>
    <row r="21" spans="1:3" x14ac:dyDescent="0.25">
      <c r="A21" t="s">
        <v>4</v>
      </c>
      <c r="B21" t="s">
        <v>62</v>
      </c>
      <c r="C21">
        <v>0.59299999999999997</v>
      </c>
    </row>
    <row r="22" spans="1:3" x14ac:dyDescent="0.25">
      <c r="A22" t="s">
        <v>4</v>
      </c>
      <c r="B22" t="s">
        <v>63</v>
      </c>
      <c r="C22">
        <v>0.60399999999999998</v>
      </c>
    </row>
    <row r="23" spans="1:3" x14ac:dyDescent="0.25">
      <c r="A23" t="s">
        <v>4</v>
      </c>
      <c r="B23" t="s">
        <v>64</v>
      </c>
      <c r="C23">
        <v>0.623</v>
      </c>
    </row>
    <row r="24" spans="1:3" x14ac:dyDescent="0.25">
      <c r="A24" t="s">
        <v>4</v>
      </c>
      <c r="B24" t="s">
        <v>65</v>
      </c>
      <c r="C24">
        <v>0.61199999999999999</v>
      </c>
    </row>
    <row r="25" spans="1:3" x14ac:dyDescent="0.25">
      <c r="A25" t="s">
        <v>4</v>
      </c>
      <c r="B25" t="s">
        <v>0</v>
      </c>
      <c r="C25">
        <v>0.60599999999999998</v>
      </c>
    </row>
    <row r="26" spans="1:3" x14ac:dyDescent="0.25">
      <c r="A26" t="s">
        <v>4</v>
      </c>
      <c r="B26" t="s">
        <v>67</v>
      </c>
      <c r="C26">
        <v>0.56200000000000006</v>
      </c>
    </row>
    <row r="27" spans="1:3" x14ac:dyDescent="0.25">
      <c r="A27" t="s">
        <v>4</v>
      </c>
      <c r="B27" t="s">
        <v>68</v>
      </c>
      <c r="C27">
        <v>0.50020383204239705</v>
      </c>
    </row>
    <row r="28" spans="1:3" x14ac:dyDescent="0.25">
      <c r="A28" t="s">
        <v>4</v>
      </c>
      <c r="B28" t="s">
        <v>69</v>
      </c>
      <c r="C28">
        <v>0.15</v>
      </c>
    </row>
    <row r="29" spans="1:3" x14ac:dyDescent="0.25">
      <c r="A29" t="s">
        <v>5</v>
      </c>
      <c r="B29" t="s">
        <v>61</v>
      </c>
      <c r="C29">
        <v>0.50900000000000001</v>
      </c>
    </row>
    <row r="30" spans="1:3" x14ac:dyDescent="0.25">
      <c r="A30" t="s">
        <v>5</v>
      </c>
      <c r="B30" t="s">
        <v>62</v>
      </c>
      <c r="C30">
        <v>0.51700000000000002</v>
      </c>
    </row>
    <row r="31" spans="1:3" x14ac:dyDescent="0.25">
      <c r="A31" t="s">
        <v>5</v>
      </c>
      <c r="B31" t="s">
        <v>63</v>
      </c>
      <c r="C31">
        <v>0.55500000000000005</v>
      </c>
    </row>
    <row r="32" spans="1:3" x14ac:dyDescent="0.25">
      <c r="A32" t="s">
        <v>5</v>
      </c>
      <c r="B32" t="s">
        <v>64</v>
      </c>
      <c r="C32">
        <v>0.57199999999999995</v>
      </c>
    </row>
    <row r="33" spans="1:3" x14ac:dyDescent="0.25">
      <c r="A33" t="s">
        <v>5</v>
      </c>
      <c r="B33" t="s">
        <v>65</v>
      </c>
      <c r="C33">
        <v>0.54600000000000004</v>
      </c>
    </row>
    <row r="34" spans="1:3" x14ac:dyDescent="0.25">
      <c r="A34" t="s">
        <v>5</v>
      </c>
      <c r="B34" t="s">
        <v>0</v>
      </c>
      <c r="C34">
        <v>0.54600000000000004</v>
      </c>
    </row>
    <row r="35" spans="1:3" x14ac:dyDescent="0.25">
      <c r="A35" t="s">
        <v>5</v>
      </c>
      <c r="B35" t="s">
        <v>67</v>
      </c>
      <c r="C35">
        <v>0.56299999999999994</v>
      </c>
    </row>
    <row r="36" spans="1:3" x14ac:dyDescent="0.25">
      <c r="A36" t="s">
        <v>5</v>
      </c>
      <c r="B36" t="s">
        <v>68</v>
      </c>
      <c r="C36">
        <v>0.54731861198738174</v>
      </c>
    </row>
    <row r="37" spans="1:3" x14ac:dyDescent="0.25">
      <c r="A37" t="s">
        <v>5</v>
      </c>
      <c r="B37" t="s">
        <v>69</v>
      </c>
      <c r="C37">
        <v>0.55600000000000005</v>
      </c>
    </row>
    <row r="38" spans="1:3" x14ac:dyDescent="0.25">
      <c r="A38" t="s">
        <v>6</v>
      </c>
      <c r="B38" t="s">
        <v>61</v>
      </c>
      <c r="C38">
        <v>0.48</v>
      </c>
    </row>
    <row r="39" spans="1:3" x14ac:dyDescent="0.25">
      <c r="A39" t="s">
        <v>6</v>
      </c>
      <c r="B39" t="s">
        <v>62</v>
      </c>
      <c r="C39">
        <v>0.54600000000000004</v>
      </c>
    </row>
    <row r="40" spans="1:3" x14ac:dyDescent="0.25">
      <c r="A40" t="s">
        <v>6</v>
      </c>
      <c r="B40" t="s">
        <v>63</v>
      </c>
      <c r="C40">
        <v>0.56699999999999995</v>
      </c>
    </row>
    <row r="41" spans="1:3" x14ac:dyDescent="0.25">
      <c r="A41" t="s">
        <v>6</v>
      </c>
      <c r="B41" t="s">
        <v>64</v>
      </c>
      <c r="C41">
        <v>0.61</v>
      </c>
    </row>
    <row r="42" spans="1:3" x14ac:dyDescent="0.25">
      <c r="A42" t="s">
        <v>6</v>
      </c>
      <c r="B42" t="s">
        <v>65</v>
      </c>
      <c r="C42">
        <v>0.56399999999999995</v>
      </c>
    </row>
    <row r="43" spans="1:3" x14ac:dyDescent="0.25">
      <c r="A43" t="s">
        <v>6</v>
      </c>
      <c r="B43" t="s">
        <v>0</v>
      </c>
      <c r="C43">
        <v>0.59699999999999998</v>
      </c>
    </row>
    <row r="44" spans="1:3" x14ac:dyDescent="0.25">
      <c r="A44" t="s">
        <v>6</v>
      </c>
      <c r="B44" t="s">
        <v>67</v>
      </c>
      <c r="C44">
        <v>0.57899999999999996</v>
      </c>
    </row>
    <row r="45" spans="1:3" x14ac:dyDescent="0.25">
      <c r="A45" t="s">
        <v>6</v>
      </c>
      <c r="B45" t="s">
        <v>68</v>
      </c>
      <c r="C45">
        <v>0.51793214862681747</v>
      </c>
    </row>
    <row r="46" spans="1:3" x14ac:dyDescent="0.25">
      <c r="A46" t="s">
        <v>6</v>
      </c>
      <c r="B46" t="s">
        <v>69</v>
      </c>
      <c r="C46">
        <v>0.54100000000000004</v>
      </c>
    </row>
    <row r="47" spans="1:3" x14ac:dyDescent="0.25">
      <c r="A47" t="s">
        <v>7</v>
      </c>
      <c r="B47" t="s">
        <v>61</v>
      </c>
      <c r="C47">
        <v>0.63600000000000001</v>
      </c>
    </row>
    <row r="48" spans="1:3" x14ac:dyDescent="0.25">
      <c r="A48" t="s">
        <v>7</v>
      </c>
      <c r="B48" t="s">
        <v>62</v>
      </c>
      <c r="C48">
        <v>0.65</v>
      </c>
    </row>
    <row r="49" spans="1:3" x14ac:dyDescent="0.25">
      <c r="A49" t="s">
        <v>7</v>
      </c>
      <c r="B49" t="s">
        <v>63</v>
      </c>
      <c r="C49">
        <v>0.67</v>
      </c>
    </row>
    <row r="50" spans="1:3" x14ac:dyDescent="0.25">
      <c r="A50" t="s">
        <v>7</v>
      </c>
      <c r="B50" t="s">
        <v>64</v>
      </c>
      <c r="C50">
        <v>0.66800000000000004</v>
      </c>
    </row>
    <row r="51" spans="1:3" x14ac:dyDescent="0.25">
      <c r="A51" t="s">
        <v>7</v>
      </c>
      <c r="B51" t="s">
        <v>65</v>
      </c>
      <c r="C51">
        <v>0.60799999999999998</v>
      </c>
    </row>
    <row r="52" spans="1:3" x14ac:dyDescent="0.25">
      <c r="A52" t="s">
        <v>7</v>
      </c>
      <c r="B52" t="s">
        <v>0</v>
      </c>
      <c r="C52">
        <v>0.59499999999999997</v>
      </c>
    </row>
    <row r="53" spans="1:3" x14ac:dyDescent="0.25">
      <c r="A53" t="s">
        <v>7</v>
      </c>
      <c r="B53" t="s">
        <v>67</v>
      </c>
      <c r="C53">
        <v>0.59399999999999997</v>
      </c>
    </row>
    <row r="54" spans="1:3" x14ac:dyDescent="0.25">
      <c r="A54" t="s">
        <v>7</v>
      </c>
      <c r="B54" t="s">
        <v>68</v>
      </c>
      <c r="C54">
        <v>0.55507621512798389</v>
      </c>
    </row>
    <row r="55" spans="1:3" x14ac:dyDescent="0.25">
      <c r="A55" t="s">
        <v>7</v>
      </c>
      <c r="B55" t="s">
        <v>69</v>
      </c>
      <c r="C55">
        <v>0.54500000000000004</v>
      </c>
    </row>
    <row r="56" spans="1:3" x14ac:dyDescent="0.25">
      <c r="A56" t="s">
        <v>8</v>
      </c>
      <c r="B56" t="s">
        <v>61</v>
      </c>
      <c r="C56">
        <v>0.33400000000000002</v>
      </c>
    </row>
    <row r="57" spans="1:3" x14ac:dyDescent="0.25">
      <c r="A57" t="s">
        <v>8</v>
      </c>
      <c r="B57" t="s">
        <v>62</v>
      </c>
      <c r="C57">
        <v>0.376</v>
      </c>
    </row>
    <row r="58" spans="1:3" x14ac:dyDescent="0.25">
      <c r="A58" t="s">
        <v>8</v>
      </c>
      <c r="B58" t="s">
        <v>63</v>
      </c>
      <c r="C58">
        <v>0.44900000000000001</v>
      </c>
    </row>
    <row r="59" spans="1:3" x14ac:dyDescent="0.25">
      <c r="A59" t="s">
        <v>8</v>
      </c>
      <c r="B59" t="s">
        <v>64</v>
      </c>
      <c r="C59">
        <v>0.48099999999999998</v>
      </c>
    </row>
    <row r="60" spans="1:3" x14ac:dyDescent="0.25">
      <c r="A60" t="s">
        <v>8</v>
      </c>
      <c r="B60" t="s">
        <v>65</v>
      </c>
      <c r="C60">
        <v>0.46899999999999997</v>
      </c>
    </row>
    <row r="61" spans="1:3" x14ac:dyDescent="0.25">
      <c r="A61" t="s">
        <v>8</v>
      </c>
      <c r="B61" t="s">
        <v>0</v>
      </c>
      <c r="C61">
        <v>0.47099999999999997</v>
      </c>
    </row>
    <row r="62" spans="1:3" x14ac:dyDescent="0.25">
      <c r="A62" t="s">
        <v>8</v>
      </c>
      <c r="B62" t="s">
        <v>67</v>
      </c>
      <c r="C62">
        <v>0.46</v>
      </c>
    </row>
    <row r="63" spans="1:3" x14ac:dyDescent="0.25">
      <c r="A63" t="s">
        <v>8</v>
      </c>
      <c r="B63" t="s">
        <v>68</v>
      </c>
      <c r="C63">
        <v>0.42822463181744619</v>
      </c>
    </row>
    <row r="64" spans="1:3" x14ac:dyDescent="0.25">
      <c r="A64" t="s">
        <v>8</v>
      </c>
      <c r="B64" t="s">
        <v>69</v>
      </c>
      <c r="C64">
        <v>0.443</v>
      </c>
    </row>
    <row r="65" spans="1:3" x14ac:dyDescent="0.25">
      <c r="A65" t="s">
        <v>9</v>
      </c>
      <c r="B65" t="s">
        <v>61</v>
      </c>
      <c r="C65">
        <v>0.433</v>
      </c>
    </row>
    <row r="66" spans="1:3" x14ac:dyDescent="0.25">
      <c r="A66" t="s">
        <v>9</v>
      </c>
      <c r="B66" t="s">
        <v>62</v>
      </c>
      <c r="C66">
        <v>0.45100000000000001</v>
      </c>
    </row>
    <row r="67" spans="1:3" x14ac:dyDescent="0.25">
      <c r="A67" t="s">
        <v>9</v>
      </c>
      <c r="B67" t="s">
        <v>63</v>
      </c>
      <c r="C67">
        <v>0.51</v>
      </c>
    </row>
    <row r="68" spans="1:3" x14ac:dyDescent="0.25">
      <c r="A68" t="s">
        <v>9</v>
      </c>
      <c r="B68" t="s">
        <v>64</v>
      </c>
      <c r="C68">
        <v>0.54800000000000004</v>
      </c>
    </row>
    <row r="69" spans="1:3" x14ac:dyDescent="0.25">
      <c r="A69" t="s">
        <v>9</v>
      </c>
      <c r="B69" t="s">
        <v>65</v>
      </c>
      <c r="C69">
        <v>0.57299999999999995</v>
      </c>
    </row>
    <row r="70" spans="1:3" x14ac:dyDescent="0.25">
      <c r="A70" t="s">
        <v>9</v>
      </c>
      <c r="B70" t="s">
        <v>0</v>
      </c>
      <c r="C70">
        <v>0.66300000000000003</v>
      </c>
    </row>
    <row r="71" spans="1:3" x14ac:dyDescent="0.25">
      <c r="A71" t="s">
        <v>9</v>
      </c>
      <c r="B71" t="s">
        <v>67</v>
      </c>
      <c r="C71">
        <v>0.68400000000000005</v>
      </c>
    </row>
    <row r="72" spans="1:3" x14ac:dyDescent="0.25">
      <c r="A72" t="s">
        <v>9</v>
      </c>
      <c r="B72" t="s">
        <v>68</v>
      </c>
      <c r="C72">
        <v>0.59937827860889836</v>
      </c>
    </row>
    <row r="73" spans="1:3" x14ac:dyDescent="0.25">
      <c r="A73" t="s">
        <v>9</v>
      </c>
      <c r="B73" t="s">
        <v>69</v>
      </c>
      <c r="C73">
        <v>0.441</v>
      </c>
    </row>
    <row r="74" spans="1:3" x14ac:dyDescent="0.25">
      <c r="A74" t="s">
        <v>10</v>
      </c>
      <c r="B74" t="s">
        <v>61</v>
      </c>
      <c r="C74">
        <v>0.41199999999999998</v>
      </c>
    </row>
    <row r="75" spans="1:3" x14ac:dyDescent="0.25">
      <c r="A75" t="s">
        <v>10</v>
      </c>
      <c r="B75" t="s">
        <v>62</v>
      </c>
      <c r="C75">
        <v>0.41899999999999998</v>
      </c>
    </row>
    <row r="76" spans="1:3" x14ac:dyDescent="0.25">
      <c r="A76" t="s">
        <v>10</v>
      </c>
      <c r="B76" t="s">
        <v>63</v>
      </c>
      <c r="C76">
        <v>0.51700000000000002</v>
      </c>
    </row>
    <row r="77" spans="1:3" x14ac:dyDescent="0.25">
      <c r="A77" t="s">
        <v>10</v>
      </c>
      <c r="B77" t="s">
        <v>64</v>
      </c>
      <c r="C77">
        <v>0.52300000000000002</v>
      </c>
    </row>
    <row r="78" spans="1:3" x14ac:dyDescent="0.25">
      <c r="A78" t="s">
        <v>10</v>
      </c>
      <c r="B78" t="s">
        <v>65</v>
      </c>
      <c r="C78">
        <v>0.499</v>
      </c>
    </row>
    <row r="79" spans="1:3" x14ac:dyDescent="0.25">
      <c r="A79" t="s">
        <v>10</v>
      </c>
      <c r="B79" t="s">
        <v>0</v>
      </c>
      <c r="C79">
        <v>0.55000000000000004</v>
      </c>
    </row>
    <row r="80" spans="1:3" x14ac:dyDescent="0.25">
      <c r="A80" t="s">
        <v>10</v>
      </c>
      <c r="B80" t="s">
        <v>67</v>
      </c>
      <c r="C80">
        <v>0.51800000000000002</v>
      </c>
    </row>
    <row r="81" spans="1:3" x14ac:dyDescent="0.25">
      <c r="A81" t="s">
        <v>10</v>
      </c>
      <c r="B81" t="s">
        <v>68</v>
      </c>
      <c r="C81">
        <v>0.39541160593792174</v>
      </c>
    </row>
    <row r="82" spans="1:3" x14ac:dyDescent="0.25">
      <c r="A82" t="s">
        <v>10</v>
      </c>
      <c r="B82" t="s">
        <v>69</v>
      </c>
      <c r="C82">
        <v>0.437</v>
      </c>
    </row>
    <row r="83" spans="1:3" x14ac:dyDescent="0.25">
      <c r="A83" t="s">
        <v>11</v>
      </c>
      <c r="B83" t="s">
        <v>61</v>
      </c>
      <c r="C83">
        <v>0.47699999999999998</v>
      </c>
    </row>
    <row r="84" spans="1:3" x14ac:dyDescent="0.25">
      <c r="A84" t="s">
        <v>11</v>
      </c>
      <c r="B84" t="s">
        <v>62</v>
      </c>
      <c r="C84">
        <v>0.439</v>
      </c>
    </row>
    <row r="85" spans="1:3" x14ac:dyDescent="0.25">
      <c r="A85" t="s">
        <v>11</v>
      </c>
      <c r="B85" t="s">
        <v>63</v>
      </c>
      <c r="C85">
        <v>0.45700000000000002</v>
      </c>
    </row>
    <row r="86" spans="1:3" x14ac:dyDescent="0.25">
      <c r="A86" t="s">
        <v>11</v>
      </c>
      <c r="B86" t="s">
        <v>64</v>
      </c>
      <c r="C86">
        <v>0.47699999999999998</v>
      </c>
    </row>
    <row r="87" spans="1:3" x14ac:dyDescent="0.25">
      <c r="A87" t="s">
        <v>11</v>
      </c>
      <c r="B87" t="s">
        <v>65</v>
      </c>
      <c r="C87">
        <v>0.46</v>
      </c>
    </row>
    <row r="88" spans="1:3" x14ac:dyDescent="0.25">
      <c r="A88" t="s">
        <v>11</v>
      </c>
      <c r="B88" t="s">
        <v>0</v>
      </c>
      <c r="C88">
        <v>0.43099999999999999</v>
      </c>
    </row>
    <row r="89" spans="1:3" x14ac:dyDescent="0.25">
      <c r="A89" t="s">
        <v>11</v>
      </c>
      <c r="B89" t="s">
        <v>67</v>
      </c>
      <c r="C89">
        <v>0.45</v>
      </c>
    </row>
    <row r="90" spans="1:3" x14ac:dyDescent="0.25">
      <c r="A90" t="s">
        <v>11</v>
      </c>
      <c r="B90" t="s">
        <v>68</v>
      </c>
      <c r="C90">
        <v>0.56999999999999995</v>
      </c>
    </row>
    <row r="91" spans="1:3" x14ac:dyDescent="0.25">
      <c r="A91" t="s">
        <v>11</v>
      </c>
      <c r="B91" t="s">
        <v>69</v>
      </c>
      <c r="C91">
        <v>0.40899999999999997</v>
      </c>
    </row>
    <row r="92" spans="1:3" x14ac:dyDescent="0.25">
      <c r="A92" t="s">
        <v>12</v>
      </c>
      <c r="B92" t="s">
        <v>61</v>
      </c>
      <c r="C92">
        <v>0.45800000000000002</v>
      </c>
    </row>
    <row r="93" spans="1:3" x14ac:dyDescent="0.25">
      <c r="A93" t="s">
        <v>12</v>
      </c>
      <c r="B93" t="s">
        <v>62</v>
      </c>
      <c r="C93">
        <v>0.51900000000000002</v>
      </c>
    </row>
    <row r="94" spans="1:3" x14ac:dyDescent="0.25">
      <c r="A94" t="s">
        <v>12</v>
      </c>
      <c r="B94" t="s">
        <v>63</v>
      </c>
      <c r="C94">
        <v>0.59099999999999997</v>
      </c>
    </row>
    <row r="95" spans="1:3" x14ac:dyDescent="0.25">
      <c r="A95" t="s">
        <v>12</v>
      </c>
      <c r="B95" t="s">
        <v>64</v>
      </c>
      <c r="C95">
        <v>0.60799999999999998</v>
      </c>
    </row>
    <row r="96" spans="1:3" x14ac:dyDescent="0.25">
      <c r="A96" t="s">
        <v>12</v>
      </c>
      <c r="B96" t="s">
        <v>65</v>
      </c>
      <c r="C96">
        <v>0.55800000000000005</v>
      </c>
    </row>
    <row r="97" spans="1:3" x14ac:dyDescent="0.25">
      <c r="A97" t="s">
        <v>12</v>
      </c>
      <c r="B97" t="s">
        <v>0</v>
      </c>
      <c r="C97">
        <v>0.53</v>
      </c>
    </row>
    <row r="98" spans="1:3" x14ac:dyDescent="0.25">
      <c r="A98" t="s">
        <v>12</v>
      </c>
      <c r="B98" t="s">
        <v>67</v>
      </c>
      <c r="C98">
        <v>0.54500000000000004</v>
      </c>
    </row>
    <row r="99" spans="1:3" x14ac:dyDescent="0.25">
      <c r="A99" t="s">
        <v>12</v>
      </c>
      <c r="B99" t="s">
        <v>68</v>
      </c>
      <c r="C99">
        <v>0.50900000000000001</v>
      </c>
    </row>
    <row r="100" spans="1:3" x14ac:dyDescent="0.25">
      <c r="A100" t="s">
        <v>12</v>
      </c>
      <c r="B100" t="s">
        <v>69</v>
      </c>
      <c r="C100">
        <v>0.45100000000000001</v>
      </c>
    </row>
    <row r="101" spans="1:3" x14ac:dyDescent="0.25">
      <c r="A101" t="s">
        <v>13</v>
      </c>
      <c r="B101" t="s">
        <v>61</v>
      </c>
      <c r="C101">
        <v>0.56899999999999995</v>
      </c>
    </row>
    <row r="102" spans="1:3" x14ac:dyDescent="0.25">
      <c r="A102" t="s">
        <v>13</v>
      </c>
      <c r="B102" t="s">
        <v>62</v>
      </c>
      <c r="C102">
        <v>0.56599999999999995</v>
      </c>
    </row>
    <row r="103" spans="1:3" x14ac:dyDescent="0.25">
      <c r="A103" t="s">
        <v>13</v>
      </c>
      <c r="B103" t="s">
        <v>63</v>
      </c>
      <c r="C103">
        <v>0.57299999999999995</v>
      </c>
    </row>
    <row r="104" spans="1:3" x14ac:dyDescent="0.25">
      <c r="A104" t="s">
        <v>13</v>
      </c>
      <c r="B104" t="s">
        <v>64</v>
      </c>
      <c r="C104">
        <v>0.59699999999999998</v>
      </c>
    </row>
    <row r="105" spans="1:3" x14ac:dyDescent="0.25">
      <c r="A105" t="s">
        <v>13</v>
      </c>
      <c r="B105" t="s">
        <v>65</v>
      </c>
      <c r="C105">
        <v>0.59399999999999997</v>
      </c>
    </row>
    <row r="106" spans="1:3" x14ac:dyDescent="0.25">
      <c r="A106" t="s">
        <v>13</v>
      </c>
      <c r="B106" t="s">
        <v>0</v>
      </c>
      <c r="C106">
        <v>0.55900000000000005</v>
      </c>
    </row>
    <row r="107" spans="1:3" x14ac:dyDescent="0.25">
      <c r="A107" t="s">
        <v>13</v>
      </c>
      <c r="B107" t="s">
        <v>67</v>
      </c>
      <c r="C107">
        <v>0.58399999999999996</v>
      </c>
    </row>
    <row r="108" spans="1:3" x14ac:dyDescent="0.25">
      <c r="A108" t="s">
        <v>13</v>
      </c>
      <c r="B108" t="s">
        <v>68</v>
      </c>
      <c r="C108">
        <v>0.49946893255443442</v>
      </c>
    </row>
    <row r="109" spans="1:3" x14ac:dyDescent="0.25">
      <c r="A109" t="s">
        <v>13</v>
      </c>
      <c r="B109" t="s">
        <v>69</v>
      </c>
      <c r="C109">
        <v>0.52100000000000002</v>
      </c>
    </row>
    <row r="110" spans="1:3" x14ac:dyDescent="0.25">
      <c r="A110" t="s">
        <v>14</v>
      </c>
      <c r="B110" t="s">
        <v>61</v>
      </c>
      <c r="C110">
        <v>0.46400000000000002</v>
      </c>
    </row>
    <row r="111" spans="1:3" x14ac:dyDescent="0.25">
      <c r="A111" t="s">
        <v>14</v>
      </c>
      <c r="B111" t="s">
        <v>62</v>
      </c>
      <c r="C111">
        <v>0.499</v>
      </c>
    </row>
    <row r="112" spans="1:3" x14ac:dyDescent="0.25">
      <c r="A112" t="s">
        <v>14</v>
      </c>
      <c r="B112" t="s">
        <v>63</v>
      </c>
      <c r="C112">
        <v>0.55000000000000004</v>
      </c>
    </row>
    <row r="113" spans="1:3" x14ac:dyDescent="0.25">
      <c r="A113" t="s">
        <v>14</v>
      </c>
      <c r="B113" t="s">
        <v>64</v>
      </c>
      <c r="C113">
        <v>0.58799999999999997</v>
      </c>
    </row>
    <row r="114" spans="1:3" x14ac:dyDescent="0.25">
      <c r="A114" t="s">
        <v>14</v>
      </c>
      <c r="B114" t="s">
        <v>65</v>
      </c>
      <c r="C114">
        <v>0.59499999999999997</v>
      </c>
    </row>
    <row r="115" spans="1:3" x14ac:dyDescent="0.25">
      <c r="A115" t="s">
        <v>14</v>
      </c>
      <c r="B115" t="s">
        <v>0</v>
      </c>
      <c r="C115">
        <v>0.59299999999999997</v>
      </c>
    </row>
    <row r="116" spans="1:3" x14ac:dyDescent="0.25">
      <c r="A116" t="s">
        <v>14</v>
      </c>
      <c r="B116" t="s">
        <v>67</v>
      </c>
      <c r="C116">
        <v>0.60199999999999998</v>
      </c>
    </row>
    <row r="117" spans="1:3" x14ac:dyDescent="0.25">
      <c r="A117" t="s">
        <v>14</v>
      </c>
      <c r="B117" t="s">
        <v>68</v>
      </c>
      <c r="C117">
        <v>0.5165980130845651</v>
      </c>
    </row>
    <row r="118" spans="1:3" x14ac:dyDescent="0.25">
      <c r="A118" t="s">
        <v>14</v>
      </c>
      <c r="B118" t="s">
        <v>69</v>
      </c>
      <c r="C118">
        <v>0.52800000000000002</v>
      </c>
    </row>
    <row r="119" spans="1:3" x14ac:dyDescent="0.25">
      <c r="A119" t="s">
        <v>15</v>
      </c>
      <c r="B119" t="s">
        <v>61</v>
      </c>
      <c r="C119" t="s">
        <v>58</v>
      </c>
    </row>
    <row r="120" spans="1:3" x14ac:dyDescent="0.25">
      <c r="A120" t="s">
        <v>15</v>
      </c>
      <c r="B120" t="s">
        <v>62</v>
      </c>
      <c r="C120" t="s">
        <v>58</v>
      </c>
    </row>
    <row r="121" spans="1:3" x14ac:dyDescent="0.25">
      <c r="A121" t="s">
        <v>15</v>
      </c>
      <c r="B121" t="s">
        <v>63</v>
      </c>
      <c r="C121" t="s">
        <v>58</v>
      </c>
    </row>
    <row r="122" spans="1:3" x14ac:dyDescent="0.25">
      <c r="A122" t="s">
        <v>15</v>
      </c>
      <c r="B122" t="s">
        <v>64</v>
      </c>
      <c r="C122" t="s">
        <v>58</v>
      </c>
    </row>
    <row r="123" spans="1:3" x14ac:dyDescent="0.25">
      <c r="A123" t="s">
        <v>15</v>
      </c>
      <c r="B123" t="s">
        <v>65</v>
      </c>
      <c r="C123">
        <v>4.8000000000000001E-2</v>
      </c>
    </row>
    <row r="124" spans="1:3" x14ac:dyDescent="0.25">
      <c r="A124" t="s">
        <v>15</v>
      </c>
      <c r="B124" t="s">
        <v>0</v>
      </c>
      <c r="C124">
        <v>0.05</v>
      </c>
    </row>
    <row r="125" spans="1:3" x14ac:dyDescent="0.25">
      <c r="A125" t="s">
        <v>15</v>
      </c>
      <c r="B125" t="s">
        <v>67</v>
      </c>
      <c r="C125">
        <v>0.32400000000000001</v>
      </c>
    </row>
    <row r="126" spans="1:3" x14ac:dyDescent="0.25">
      <c r="A126" t="s">
        <v>15</v>
      </c>
      <c r="B126" t="s">
        <v>68</v>
      </c>
      <c r="C126">
        <v>0.43478260869565216</v>
      </c>
    </row>
    <row r="127" spans="1:3" x14ac:dyDescent="0.25">
      <c r="A127" t="s">
        <v>15</v>
      </c>
      <c r="B127" t="s">
        <v>69</v>
      </c>
      <c r="C127">
        <v>0.61499999999999999</v>
      </c>
    </row>
    <row r="128" spans="1:3" x14ac:dyDescent="0.25">
      <c r="A128" t="s">
        <v>16</v>
      </c>
      <c r="B128" t="s">
        <v>61</v>
      </c>
      <c r="C128">
        <v>0.40100000000000002</v>
      </c>
    </row>
    <row r="129" spans="1:3" x14ac:dyDescent="0.25">
      <c r="A129" t="s">
        <v>16</v>
      </c>
      <c r="B129" t="s">
        <v>62</v>
      </c>
      <c r="C129">
        <v>0.42499999999999999</v>
      </c>
    </row>
    <row r="130" spans="1:3" x14ac:dyDescent="0.25">
      <c r="A130" t="s">
        <v>16</v>
      </c>
      <c r="B130" t="s">
        <v>63</v>
      </c>
      <c r="C130">
        <v>0.435</v>
      </c>
    </row>
    <row r="131" spans="1:3" x14ac:dyDescent="0.25">
      <c r="A131" t="s">
        <v>16</v>
      </c>
      <c r="B131" t="s">
        <v>64</v>
      </c>
      <c r="C131">
        <v>0.47099999999999997</v>
      </c>
    </row>
    <row r="132" spans="1:3" x14ac:dyDescent="0.25">
      <c r="A132" t="s">
        <v>16</v>
      </c>
      <c r="B132" t="s">
        <v>65</v>
      </c>
      <c r="C132">
        <v>5.1999999999999998E-2</v>
      </c>
    </row>
    <row r="133" spans="1:3" x14ac:dyDescent="0.25">
      <c r="A133" t="s">
        <v>16</v>
      </c>
      <c r="B133" t="s">
        <v>0</v>
      </c>
      <c r="C133">
        <v>0.27400000000000002</v>
      </c>
    </row>
    <row r="134" spans="1:3" x14ac:dyDescent="0.25">
      <c r="A134" t="s">
        <v>16</v>
      </c>
      <c r="B134" t="s">
        <v>67</v>
      </c>
      <c r="C134">
        <v>0.436</v>
      </c>
    </row>
    <row r="135" spans="1:3" x14ac:dyDescent="0.25">
      <c r="A135" t="s">
        <v>16</v>
      </c>
      <c r="B135" t="s">
        <v>68</v>
      </c>
      <c r="C135">
        <v>0.42412451361867703</v>
      </c>
    </row>
    <row r="136" spans="1:3" x14ac:dyDescent="0.25">
      <c r="A136" t="s">
        <v>16</v>
      </c>
      <c r="B136" t="s">
        <v>69</v>
      </c>
      <c r="C136">
        <v>0.39800000000000002</v>
      </c>
    </row>
    <row r="137" spans="1:3" x14ac:dyDescent="0.25">
      <c r="A137" t="s">
        <v>17</v>
      </c>
      <c r="B137" t="s">
        <v>61</v>
      </c>
      <c r="C137">
        <v>0.56399999999999995</v>
      </c>
    </row>
    <row r="138" spans="1:3" x14ac:dyDescent="0.25">
      <c r="A138" t="s">
        <v>17</v>
      </c>
      <c r="B138" t="s">
        <v>62</v>
      </c>
      <c r="C138">
        <v>0.60499999999999998</v>
      </c>
    </row>
    <row r="139" spans="1:3" x14ac:dyDescent="0.25">
      <c r="A139" t="s">
        <v>17</v>
      </c>
      <c r="B139" t="s">
        <v>63</v>
      </c>
      <c r="C139">
        <v>0.628</v>
      </c>
    </row>
    <row r="140" spans="1:3" x14ac:dyDescent="0.25">
      <c r="A140" t="s">
        <v>17</v>
      </c>
      <c r="B140" t="s">
        <v>64</v>
      </c>
      <c r="C140">
        <v>0.69299999999999995</v>
      </c>
    </row>
    <row r="141" spans="1:3" x14ac:dyDescent="0.25">
      <c r="A141" t="s">
        <v>17</v>
      </c>
      <c r="B141" t="s">
        <v>65</v>
      </c>
      <c r="C141">
        <v>0.56000000000000005</v>
      </c>
    </row>
    <row r="142" spans="1:3" x14ac:dyDescent="0.25">
      <c r="A142" t="s">
        <v>17</v>
      </c>
      <c r="B142" t="s">
        <v>0</v>
      </c>
      <c r="C142">
        <v>0.66300000000000003</v>
      </c>
    </row>
    <row r="143" spans="1:3" x14ac:dyDescent="0.25">
      <c r="A143" t="s">
        <v>17</v>
      </c>
      <c r="B143" t="s">
        <v>67</v>
      </c>
      <c r="C143">
        <v>0.627</v>
      </c>
    </row>
    <row r="144" spans="1:3" x14ac:dyDescent="0.25">
      <c r="A144" t="s">
        <v>17</v>
      </c>
      <c r="B144" t="s">
        <v>68</v>
      </c>
      <c r="C144">
        <v>0.5594170403587444</v>
      </c>
    </row>
    <row r="145" spans="1:3" x14ac:dyDescent="0.25">
      <c r="A145" t="s">
        <v>17</v>
      </c>
      <c r="B145" t="s">
        <v>69</v>
      </c>
      <c r="C145">
        <v>0.56799999999999995</v>
      </c>
    </row>
    <row r="146" spans="1:3" x14ac:dyDescent="0.25">
      <c r="A146" t="s">
        <v>18</v>
      </c>
      <c r="B146" t="s">
        <v>61</v>
      </c>
      <c r="C146">
        <v>0.45500000000000002</v>
      </c>
    </row>
    <row r="147" spans="1:3" x14ac:dyDescent="0.25">
      <c r="A147" t="s">
        <v>18</v>
      </c>
      <c r="B147" t="s">
        <v>62</v>
      </c>
      <c r="C147">
        <v>0.48399999999999999</v>
      </c>
    </row>
    <row r="148" spans="1:3" x14ac:dyDescent="0.25">
      <c r="A148" t="s">
        <v>18</v>
      </c>
      <c r="B148" t="s">
        <v>63</v>
      </c>
      <c r="C148">
        <v>0.61499999999999999</v>
      </c>
    </row>
    <row r="149" spans="1:3" x14ac:dyDescent="0.25">
      <c r="A149" t="s">
        <v>18</v>
      </c>
      <c r="B149" t="s">
        <v>64</v>
      </c>
      <c r="C149">
        <v>0.61699999999999999</v>
      </c>
    </row>
    <row r="150" spans="1:3" x14ac:dyDescent="0.25">
      <c r="A150" t="s">
        <v>18</v>
      </c>
      <c r="B150" t="s">
        <v>65</v>
      </c>
      <c r="C150">
        <v>0.61299999999999999</v>
      </c>
    </row>
    <row r="151" spans="1:3" x14ac:dyDescent="0.25">
      <c r="A151" t="s">
        <v>18</v>
      </c>
      <c r="B151" t="s">
        <v>0</v>
      </c>
      <c r="C151">
        <v>0.60899999999999999</v>
      </c>
    </row>
    <row r="152" spans="1:3" x14ac:dyDescent="0.25">
      <c r="A152" t="s">
        <v>18</v>
      </c>
      <c r="B152" t="s">
        <v>67</v>
      </c>
      <c r="C152">
        <v>0.61399999999999999</v>
      </c>
    </row>
    <row r="153" spans="1:3" x14ac:dyDescent="0.25">
      <c r="A153" t="s">
        <v>18</v>
      </c>
      <c r="B153" t="s">
        <v>68</v>
      </c>
      <c r="C153">
        <v>0.54715656447460803</v>
      </c>
    </row>
    <row r="154" spans="1:3" x14ac:dyDescent="0.25">
      <c r="A154" t="s">
        <v>18</v>
      </c>
      <c r="B154" t="s">
        <v>69</v>
      </c>
      <c r="C154">
        <v>0.51900000000000002</v>
      </c>
    </row>
    <row r="155" spans="1:3" x14ac:dyDescent="0.25">
      <c r="A155" t="s">
        <v>19</v>
      </c>
      <c r="B155" t="s">
        <v>61</v>
      </c>
      <c r="C155">
        <v>0.48799999999999999</v>
      </c>
    </row>
    <row r="156" spans="1:3" x14ac:dyDescent="0.25">
      <c r="A156" t="s">
        <v>19</v>
      </c>
      <c r="B156" t="s">
        <v>62</v>
      </c>
      <c r="C156">
        <v>0.60199999999999998</v>
      </c>
    </row>
    <row r="157" spans="1:3" x14ac:dyDescent="0.25">
      <c r="A157" t="s">
        <v>19</v>
      </c>
      <c r="B157" t="s">
        <v>63</v>
      </c>
      <c r="C157">
        <v>0.628</v>
      </c>
    </row>
    <row r="158" spans="1:3" x14ac:dyDescent="0.25">
      <c r="A158" t="s">
        <v>19</v>
      </c>
      <c r="B158" t="s">
        <v>64</v>
      </c>
      <c r="C158">
        <v>0.68500000000000005</v>
      </c>
    </row>
    <row r="159" spans="1:3" x14ac:dyDescent="0.25">
      <c r="A159" t="s">
        <v>19</v>
      </c>
      <c r="B159" t="s">
        <v>65</v>
      </c>
      <c r="C159">
        <v>0.69499999999999995</v>
      </c>
    </row>
    <row r="160" spans="1:3" x14ac:dyDescent="0.25">
      <c r="A160" t="s">
        <v>19</v>
      </c>
      <c r="B160" t="s">
        <v>0</v>
      </c>
      <c r="C160">
        <v>0.69099999999999995</v>
      </c>
    </row>
    <row r="161" spans="1:3" x14ac:dyDescent="0.25">
      <c r="A161" t="s">
        <v>19</v>
      </c>
      <c r="B161" t="s">
        <v>67</v>
      </c>
      <c r="C161">
        <v>0.67900000000000005</v>
      </c>
    </row>
    <row r="162" spans="1:3" x14ac:dyDescent="0.25">
      <c r="A162" t="s">
        <v>19</v>
      </c>
      <c r="B162" t="s">
        <v>68</v>
      </c>
      <c r="C162">
        <v>0.71797300497276817</v>
      </c>
    </row>
    <row r="163" spans="1:3" x14ac:dyDescent="0.25">
      <c r="A163" t="s">
        <v>19</v>
      </c>
      <c r="B163" t="s">
        <v>69</v>
      </c>
      <c r="C163">
        <v>0.58399999999999996</v>
      </c>
    </row>
    <row r="164" spans="1:3" x14ac:dyDescent="0.25">
      <c r="A164" t="s">
        <v>20</v>
      </c>
      <c r="B164" t="s">
        <v>61</v>
      </c>
      <c r="C164">
        <v>0.61199999999999999</v>
      </c>
    </row>
    <row r="165" spans="1:3" x14ac:dyDescent="0.25">
      <c r="A165" t="s">
        <v>20</v>
      </c>
      <c r="B165" t="s">
        <v>62</v>
      </c>
      <c r="C165">
        <v>0.58799999999999997</v>
      </c>
    </row>
    <row r="166" spans="1:3" x14ac:dyDescent="0.25">
      <c r="A166" t="s">
        <v>20</v>
      </c>
      <c r="B166" t="s">
        <v>63</v>
      </c>
      <c r="C166">
        <v>0.628</v>
      </c>
    </row>
    <row r="167" spans="1:3" x14ac:dyDescent="0.25">
      <c r="A167" t="s">
        <v>20</v>
      </c>
      <c r="B167" t="s">
        <v>64</v>
      </c>
      <c r="C167">
        <v>0.65500000000000003</v>
      </c>
    </row>
    <row r="168" spans="1:3" x14ac:dyDescent="0.25">
      <c r="A168" t="s">
        <v>20</v>
      </c>
      <c r="B168" t="s">
        <v>65</v>
      </c>
      <c r="C168">
        <v>0.65</v>
      </c>
    </row>
    <row r="169" spans="1:3" x14ac:dyDescent="0.25">
      <c r="A169" t="s">
        <v>20</v>
      </c>
      <c r="B169" t="s">
        <v>0</v>
      </c>
      <c r="C169">
        <v>0.626</v>
      </c>
    </row>
    <row r="170" spans="1:3" x14ac:dyDescent="0.25">
      <c r="A170" t="s">
        <v>20</v>
      </c>
      <c r="B170" t="s">
        <v>67</v>
      </c>
      <c r="C170">
        <v>0.60199999999999998</v>
      </c>
    </row>
    <row r="171" spans="1:3" x14ac:dyDescent="0.25">
      <c r="A171" t="s">
        <v>20</v>
      </c>
      <c r="B171" t="s">
        <v>68</v>
      </c>
      <c r="C171">
        <v>0.49892933618843682</v>
      </c>
    </row>
    <row r="172" spans="1:3" x14ac:dyDescent="0.25">
      <c r="A172" t="s">
        <v>20</v>
      </c>
      <c r="B172" t="s">
        <v>69</v>
      </c>
      <c r="C172">
        <v>0.56599999999999995</v>
      </c>
    </row>
    <row r="173" spans="1:3" x14ac:dyDescent="0.25">
      <c r="A173" t="s">
        <v>21</v>
      </c>
      <c r="B173" t="s">
        <v>61</v>
      </c>
      <c r="C173">
        <v>0.63100000000000001</v>
      </c>
    </row>
    <row r="174" spans="1:3" x14ac:dyDescent="0.25">
      <c r="A174" t="s">
        <v>21</v>
      </c>
      <c r="B174" t="s">
        <v>62</v>
      </c>
      <c r="C174">
        <v>0.67800000000000005</v>
      </c>
    </row>
    <row r="175" spans="1:3" x14ac:dyDescent="0.25">
      <c r="A175" t="s">
        <v>21</v>
      </c>
      <c r="B175" t="s">
        <v>63</v>
      </c>
      <c r="C175">
        <v>0.68200000000000005</v>
      </c>
    </row>
    <row r="176" spans="1:3" x14ac:dyDescent="0.25">
      <c r="A176" t="s">
        <v>21</v>
      </c>
      <c r="B176" t="s">
        <v>64</v>
      </c>
      <c r="C176">
        <v>0.69499999999999995</v>
      </c>
    </row>
    <row r="177" spans="1:3" x14ac:dyDescent="0.25">
      <c r="A177" t="s">
        <v>21</v>
      </c>
      <c r="B177" t="s">
        <v>65</v>
      </c>
      <c r="C177">
        <v>0.622</v>
      </c>
    </row>
    <row r="178" spans="1:3" x14ac:dyDescent="0.25">
      <c r="A178" t="s">
        <v>21</v>
      </c>
      <c r="B178" t="s">
        <v>0</v>
      </c>
      <c r="C178">
        <v>0.58299999999999996</v>
      </c>
    </row>
    <row r="179" spans="1:3" x14ac:dyDescent="0.25">
      <c r="A179" t="s">
        <v>21</v>
      </c>
      <c r="B179" t="s">
        <v>67</v>
      </c>
      <c r="C179">
        <v>0.57299999999999995</v>
      </c>
    </row>
    <row r="180" spans="1:3" x14ac:dyDescent="0.25">
      <c r="A180" t="s">
        <v>21</v>
      </c>
      <c r="B180" t="s">
        <v>68</v>
      </c>
      <c r="C180">
        <v>0.5893508388037928</v>
      </c>
    </row>
    <row r="181" spans="1:3" x14ac:dyDescent="0.25">
      <c r="A181" t="s">
        <v>21</v>
      </c>
      <c r="B181" t="s">
        <v>69</v>
      </c>
      <c r="C181">
        <v>0.55900000000000005</v>
      </c>
    </row>
    <row r="182" spans="1:3" x14ac:dyDescent="0.25">
      <c r="A182" t="s">
        <v>22</v>
      </c>
      <c r="B182" t="s">
        <v>61</v>
      </c>
      <c r="C182">
        <v>0.51</v>
      </c>
    </row>
    <row r="183" spans="1:3" x14ac:dyDescent="0.25">
      <c r="A183" t="s">
        <v>22</v>
      </c>
      <c r="B183" t="s">
        <v>62</v>
      </c>
      <c r="C183">
        <v>0.52800000000000002</v>
      </c>
    </row>
    <row r="184" spans="1:3" x14ac:dyDescent="0.25">
      <c r="A184" t="s">
        <v>22</v>
      </c>
      <c r="B184" t="s">
        <v>63</v>
      </c>
      <c r="C184">
        <v>0.54500000000000004</v>
      </c>
    </row>
    <row r="185" spans="1:3" x14ac:dyDescent="0.25">
      <c r="A185" t="s">
        <v>22</v>
      </c>
      <c r="B185" t="s">
        <v>64</v>
      </c>
      <c r="C185">
        <v>0.52300000000000002</v>
      </c>
    </row>
    <row r="186" spans="1:3" x14ac:dyDescent="0.25">
      <c r="A186" t="s">
        <v>22</v>
      </c>
      <c r="B186" t="s">
        <v>65</v>
      </c>
      <c r="C186">
        <v>0.58099999999999996</v>
      </c>
    </row>
    <row r="187" spans="1:3" x14ac:dyDescent="0.25">
      <c r="A187" t="s">
        <v>22</v>
      </c>
      <c r="B187" t="s">
        <v>0</v>
      </c>
      <c r="C187">
        <v>0.46</v>
      </c>
    </row>
    <row r="188" spans="1:3" x14ac:dyDescent="0.25">
      <c r="A188" t="s">
        <v>22</v>
      </c>
      <c r="B188" t="s">
        <v>67</v>
      </c>
      <c r="C188">
        <v>0.249</v>
      </c>
    </row>
    <row r="189" spans="1:3" x14ac:dyDescent="0.25">
      <c r="A189" t="s">
        <v>22</v>
      </c>
      <c r="B189" t="s">
        <v>68</v>
      </c>
      <c r="C189">
        <v>0.53164556962025311</v>
      </c>
    </row>
    <row r="190" spans="1:3" x14ac:dyDescent="0.25">
      <c r="A190" t="s">
        <v>22</v>
      </c>
      <c r="B190" t="s">
        <v>69</v>
      </c>
      <c r="C190">
        <v>0.61299999999999999</v>
      </c>
    </row>
    <row r="191" spans="1:3" x14ac:dyDescent="0.25">
      <c r="A191" t="s">
        <v>23</v>
      </c>
      <c r="B191" t="s">
        <v>61</v>
      </c>
      <c r="C191">
        <v>0.56100000000000005</v>
      </c>
    </row>
    <row r="192" spans="1:3" x14ac:dyDescent="0.25">
      <c r="A192" t="s">
        <v>23</v>
      </c>
      <c r="B192" t="s">
        <v>62</v>
      </c>
      <c r="C192">
        <v>0.55100000000000005</v>
      </c>
    </row>
    <row r="193" spans="1:3" x14ac:dyDescent="0.25">
      <c r="A193" t="s">
        <v>23</v>
      </c>
      <c r="B193" t="s">
        <v>63</v>
      </c>
      <c r="C193">
        <v>0.53200000000000003</v>
      </c>
    </row>
    <row r="194" spans="1:3" x14ac:dyDescent="0.25">
      <c r="A194" t="s">
        <v>23</v>
      </c>
      <c r="B194" t="s">
        <v>64</v>
      </c>
      <c r="C194">
        <v>0.497</v>
      </c>
    </row>
    <row r="195" spans="1:3" x14ac:dyDescent="0.25">
      <c r="A195" t="s">
        <v>23</v>
      </c>
      <c r="B195" t="s">
        <v>65</v>
      </c>
      <c r="C195">
        <v>0.54600000000000004</v>
      </c>
    </row>
    <row r="196" spans="1:3" x14ac:dyDescent="0.25">
      <c r="A196" t="s">
        <v>23</v>
      </c>
      <c r="B196" t="s">
        <v>0</v>
      </c>
      <c r="C196">
        <v>0.55100000000000005</v>
      </c>
    </row>
    <row r="197" spans="1:3" x14ac:dyDescent="0.25">
      <c r="A197" t="s">
        <v>23</v>
      </c>
      <c r="B197" t="s">
        <v>67</v>
      </c>
      <c r="C197">
        <v>0.51900000000000002</v>
      </c>
    </row>
    <row r="198" spans="1:3" x14ac:dyDescent="0.25">
      <c r="A198" t="s">
        <v>23</v>
      </c>
      <c r="B198" t="s">
        <v>68</v>
      </c>
      <c r="C198">
        <v>0.41793203181489513</v>
      </c>
    </row>
    <row r="199" spans="1:3" x14ac:dyDescent="0.25">
      <c r="A199" t="s">
        <v>23</v>
      </c>
      <c r="B199" t="s">
        <v>69</v>
      </c>
      <c r="C199">
        <v>0.49199999999999999</v>
      </c>
    </row>
    <row r="200" spans="1:3" x14ac:dyDescent="0.25">
      <c r="A200" t="s">
        <v>24</v>
      </c>
      <c r="B200" t="s">
        <v>61</v>
      </c>
      <c r="C200">
        <v>0.52100000000000002</v>
      </c>
    </row>
    <row r="201" spans="1:3" x14ac:dyDescent="0.25">
      <c r="A201" t="s">
        <v>24</v>
      </c>
      <c r="B201" t="s">
        <v>62</v>
      </c>
      <c r="C201" t="s">
        <v>59</v>
      </c>
    </row>
    <row r="202" spans="1:3" x14ac:dyDescent="0.25">
      <c r="A202" t="s">
        <v>24</v>
      </c>
      <c r="B202" t="s">
        <v>63</v>
      </c>
      <c r="C202">
        <v>0.55700000000000005</v>
      </c>
    </row>
    <row r="203" spans="1:3" x14ac:dyDescent="0.25">
      <c r="A203" t="s">
        <v>24</v>
      </c>
      <c r="B203" t="s">
        <v>64</v>
      </c>
      <c r="C203">
        <v>0.65200000000000002</v>
      </c>
    </row>
    <row r="204" spans="1:3" x14ac:dyDescent="0.25">
      <c r="A204" t="s">
        <v>24</v>
      </c>
      <c r="B204" t="s">
        <v>65</v>
      </c>
      <c r="C204">
        <v>0.58299999999999996</v>
      </c>
    </row>
    <row r="205" spans="1:3" x14ac:dyDescent="0.25">
      <c r="A205" t="s">
        <v>24</v>
      </c>
      <c r="B205" t="s">
        <v>0</v>
      </c>
      <c r="C205">
        <v>0.58399999999999996</v>
      </c>
    </row>
    <row r="206" spans="1:3" x14ac:dyDescent="0.25">
      <c r="A206" t="s">
        <v>24</v>
      </c>
      <c r="B206" t="s">
        <v>67</v>
      </c>
      <c r="C206">
        <v>0.58499999999999996</v>
      </c>
    </row>
    <row r="207" spans="1:3" x14ac:dyDescent="0.25">
      <c r="A207" t="s">
        <v>24</v>
      </c>
      <c r="B207" t="s">
        <v>68</v>
      </c>
      <c r="C207">
        <v>0.45092024539877301</v>
      </c>
    </row>
    <row r="208" spans="1:3" x14ac:dyDescent="0.25">
      <c r="A208" t="s">
        <v>24</v>
      </c>
      <c r="B208" t="s">
        <v>69</v>
      </c>
      <c r="C208">
        <v>0.47899999999999998</v>
      </c>
    </row>
    <row r="209" spans="1:3" x14ac:dyDescent="0.25">
      <c r="A209" t="s">
        <v>25</v>
      </c>
      <c r="B209" t="s">
        <v>61</v>
      </c>
      <c r="C209">
        <v>0.53100000000000003</v>
      </c>
    </row>
    <row r="210" spans="1:3" x14ac:dyDescent="0.25">
      <c r="A210" t="s">
        <v>25</v>
      </c>
      <c r="B210" t="s">
        <v>62</v>
      </c>
      <c r="C210">
        <v>0.51300000000000001</v>
      </c>
    </row>
    <row r="211" spans="1:3" x14ac:dyDescent="0.25">
      <c r="A211" t="s">
        <v>25</v>
      </c>
      <c r="B211" t="s">
        <v>63</v>
      </c>
      <c r="C211">
        <v>0.54400000000000004</v>
      </c>
    </row>
    <row r="212" spans="1:3" x14ac:dyDescent="0.25">
      <c r="A212" t="s">
        <v>25</v>
      </c>
      <c r="B212" t="s">
        <v>64</v>
      </c>
      <c r="C212">
        <v>0.54800000000000004</v>
      </c>
    </row>
    <row r="213" spans="1:3" x14ac:dyDescent="0.25">
      <c r="A213" t="s">
        <v>25</v>
      </c>
      <c r="B213" t="s">
        <v>65</v>
      </c>
      <c r="C213">
        <v>0.53300000000000003</v>
      </c>
    </row>
    <row r="214" spans="1:3" x14ac:dyDescent="0.25">
      <c r="A214" t="s">
        <v>25</v>
      </c>
      <c r="B214" t="s">
        <v>0</v>
      </c>
      <c r="C214">
        <v>0.53600000000000003</v>
      </c>
    </row>
    <row r="215" spans="1:3" x14ac:dyDescent="0.25">
      <c r="A215" t="s">
        <v>25</v>
      </c>
      <c r="B215" t="s">
        <v>67</v>
      </c>
      <c r="C215">
        <v>0.53700000000000003</v>
      </c>
    </row>
    <row r="216" spans="1:3" x14ac:dyDescent="0.25">
      <c r="A216" t="s">
        <v>25</v>
      </c>
      <c r="B216" t="s">
        <v>68</v>
      </c>
      <c r="C216">
        <v>0.46767757382282521</v>
      </c>
    </row>
    <row r="217" spans="1:3" x14ac:dyDescent="0.25">
      <c r="A217" t="s">
        <v>25</v>
      </c>
      <c r="B217" t="s">
        <v>69</v>
      </c>
      <c r="C217">
        <v>0.496</v>
      </c>
    </row>
    <row r="218" spans="1:3" x14ac:dyDescent="0.25">
      <c r="A218" t="s">
        <v>26</v>
      </c>
      <c r="B218" t="s">
        <v>61</v>
      </c>
      <c r="C218">
        <v>0.44800000000000001</v>
      </c>
    </row>
    <row r="219" spans="1:3" x14ac:dyDescent="0.25">
      <c r="A219" t="s">
        <v>26</v>
      </c>
      <c r="B219" t="s">
        <v>62</v>
      </c>
      <c r="C219">
        <v>0.45600000000000002</v>
      </c>
    </row>
    <row r="220" spans="1:3" x14ac:dyDescent="0.25">
      <c r="A220" t="s">
        <v>26</v>
      </c>
      <c r="B220" t="s">
        <v>63</v>
      </c>
      <c r="C220">
        <v>0.51900000000000002</v>
      </c>
    </row>
    <row r="221" spans="1:3" x14ac:dyDescent="0.25">
      <c r="A221" t="s">
        <v>26</v>
      </c>
      <c r="B221" t="s">
        <v>64</v>
      </c>
      <c r="C221">
        <v>0.54100000000000004</v>
      </c>
    </row>
    <row r="222" spans="1:3" x14ac:dyDescent="0.25">
      <c r="A222" t="s">
        <v>26</v>
      </c>
      <c r="B222" t="s">
        <v>65</v>
      </c>
      <c r="C222">
        <v>0.51600000000000001</v>
      </c>
    </row>
    <row r="223" spans="1:3" x14ac:dyDescent="0.25">
      <c r="A223" t="s">
        <v>26</v>
      </c>
      <c r="B223" t="s">
        <v>0</v>
      </c>
      <c r="C223">
        <v>0.51400000000000001</v>
      </c>
    </row>
    <row r="224" spans="1:3" x14ac:dyDescent="0.25">
      <c r="A224" t="s">
        <v>26</v>
      </c>
      <c r="B224" t="s">
        <v>67</v>
      </c>
      <c r="C224">
        <v>0.55300000000000005</v>
      </c>
    </row>
    <row r="225" spans="1:3" x14ac:dyDescent="0.25">
      <c r="A225" t="s">
        <v>26</v>
      </c>
      <c r="B225" t="s">
        <v>68</v>
      </c>
      <c r="C225">
        <v>0.47526193247962745</v>
      </c>
    </row>
    <row r="226" spans="1:3" x14ac:dyDescent="0.25">
      <c r="A226" t="s">
        <v>26</v>
      </c>
      <c r="B226" t="s">
        <v>69</v>
      </c>
      <c r="C226">
        <v>0.51700000000000002</v>
      </c>
    </row>
    <row r="227" spans="1:3" x14ac:dyDescent="0.25">
      <c r="A227" t="s">
        <v>27</v>
      </c>
      <c r="B227" t="s">
        <v>61</v>
      </c>
      <c r="C227">
        <v>0.42799999999999999</v>
      </c>
    </row>
    <row r="228" spans="1:3" x14ac:dyDescent="0.25">
      <c r="A228" t="s">
        <v>27</v>
      </c>
      <c r="B228" t="s">
        <v>62</v>
      </c>
      <c r="C228">
        <v>0.47099999999999997</v>
      </c>
    </row>
    <row r="229" spans="1:3" x14ac:dyDescent="0.25">
      <c r="A229" t="s">
        <v>27</v>
      </c>
      <c r="B229" t="s">
        <v>63</v>
      </c>
      <c r="C229">
        <v>0.53800000000000003</v>
      </c>
    </row>
    <row r="230" spans="1:3" x14ac:dyDescent="0.25">
      <c r="A230" t="s">
        <v>27</v>
      </c>
      <c r="B230" t="s">
        <v>64</v>
      </c>
      <c r="C230">
        <v>0.56699999999999995</v>
      </c>
    </row>
    <row r="231" spans="1:3" x14ac:dyDescent="0.25">
      <c r="A231" t="s">
        <v>27</v>
      </c>
      <c r="B231" t="s">
        <v>65</v>
      </c>
      <c r="C231">
        <v>0.56599999999999995</v>
      </c>
    </row>
    <row r="232" spans="1:3" x14ac:dyDescent="0.25">
      <c r="A232" t="s">
        <v>27</v>
      </c>
      <c r="B232" t="s">
        <v>0</v>
      </c>
      <c r="C232">
        <v>0.57799999999999996</v>
      </c>
    </row>
    <row r="233" spans="1:3" x14ac:dyDescent="0.25">
      <c r="A233" t="s">
        <v>27</v>
      </c>
      <c r="B233" t="s">
        <v>67</v>
      </c>
      <c r="C233">
        <v>0.58899999999999997</v>
      </c>
    </row>
    <row r="234" spans="1:3" x14ac:dyDescent="0.25">
      <c r="A234" t="s">
        <v>27</v>
      </c>
      <c r="B234" t="s">
        <v>68</v>
      </c>
      <c r="C234">
        <v>0.48917861799217732</v>
      </c>
    </row>
    <row r="235" spans="1:3" x14ac:dyDescent="0.25">
      <c r="A235" t="s">
        <v>27</v>
      </c>
      <c r="B235" t="s">
        <v>69</v>
      </c>
      <c r="C235">
        <v>0.52100000000000002</v>
      </c>
    </row>
    <row r="236" spans="1:3" x14ac:dyDescent="0.25">
      <c r="A236" t="s">
        <v>28</v>
      </c>
      <c r="B236" t="s">
        <v>61</v>
      </c>
      <c r="C236">
        <v>0.58599999999999997</v>
      </c>
    </row>
    <row r="237" spans="1:3" x14ac:dyDescent="0.25">
      <c r="A237" t="s">
        <v>28</v>
      </c>
      <c r="B237" t="s">
        <v>62</v>
      </c>
      <c r="C237">
        <v>0.6</v>
      </c>
    </row>
    <row r="238" spans="1:3" x14ac:dyDescent="0.25">
      <c r="A238" t="s">
        <v>28</v>
      </c>
      <c r="B238" t="s">
        <v>63</v>
      </c>
      <c r="C238">
        <v>0.59599999999999997</v>
      </c>
    </row>
    <row r="239" spans="1:3" x14ac:dyDescent="0.25">
      <c r="A239" t="s">
        <v>28</v>
      </c>
      <c r="B239" t="s">
        <v>64</v>
      </c>
      <c r="C239">
        <v>0.64600000000000002</v>
      </c>
    </row>
    <row r="240" spans="1:3" x14ac:dyDescent="0.25">
      <c r="A240" t="s">
        <v>28</v>
      </c>
      <c r="B240" t="s">
        <v>65</v>
      </c>
      <c r="C240">
        <v>0.56899999999999995</v>
      </c>
    </row>
    <row r="241" spans="1:3" x14ac:dyDescent="0.25">
      <c r="A241" t="s">
        <v>28</v>
      </c>
      <c r="B241" t="s">
        <v>0</v>
      </c>
      <c r="C241">
        <v>0.57099999999999995</v>
      </c>
    </row>
    <row r="242" spans="1:3" x14ac:dyDescent="0.25">
      <c r="A242" t="s">
        <v>28</v>
      </c>
      <c r="B242" t="s">
        <v>67</v>
      </c>
      <c r="C242">
        <v>0.65200000000000002</v>
      </c>
    </row>
    <row r="243" spans="1:3" x14ac:dyDescent="0.25">
      <c r="A243" t="s">
        <v>28</v>
      </c>
      <c r="B243" t="s">
        <v>68</v>
      </c>
      <c r="C243">
        <v>0.49654218533886585</v>
      </c>
    </row>
    <row r="244" spans="1:3" x14ac:dyDescent="0.25">
      <c r="A244" t="s">
        <v>28</v>
      </c>
      <c r="B244" t="s">
        <v>69</v>
      </c>
      <c r="C244">
        <v>0.49299999999999999</v>
      </c>
    </row>
    <row r="245" spans="1:3" x14ac:dyDescent="0.25">
      <c r="A245" t="s">
        <v>29</v>
      </c>
      <c r="B245" t="s">
        <v>61</v>
      </c>
      <c r="C245">
        <v>0.50800000000000001</v>
      </c>
    </row>
    <row r="246" spans="1:3" x14ac:dyDescent="0.25">
      <c r="A246" t="s">
        <v>29</v>
      </c>
      <c r="B246" t="s">
        <v>62</v>
      </c>
      <c r="C246">
        <v>0.58399999999999996</v>
      </c>
    </row>
    <row r="247" spans="1:3" x14ac:dyDescent="0.25">
      <c r="A247" t="s">
        <v>29</v>
      </c>
      <c r="B247" t="s">
        <v>63</v>
      </c>
      <c r="C247">
        <v>0.59799999999999998</v>
      </c>
    </row>
    <row r="248" spans="1:3" x14ac:dyDescent="0.25">
      <c r="A248" t="s">
        <v>29</v>
      </c>
      <c r="B248" t="s">
        <v>64</v>
      </c>
      <c r="C248">
        <v>0.63500000000000001</v>
      </c>
    </row>
    <row r="249" spans="1:3" x14ac:dyDescent="0.25">
      <c r="A249" t="s">
        <v>29</v>
      </c>
      <c r="B249" t="s">
        <v>65</v>
      </c>
      <c r="C249">
        <v>0.58199999999999996</v>
      </c>
    </row>
    <row r="250" spans="1:3" x14ac:dyDescent="0.25">
      <c r="A250" t="s">
        <v>29</v>
      </c>
      <c r="B250" t="s">
        <v>0</v>
      </c>
      <c r="C250">
        <v>0.61599999999999999</v>
      </c>
    </row>
    <row r="251" spans="1:3" x14ac:dyDescent="0.25">
      <c r="A251" t="s">
        <v>29</v>
      </c>
      <c r="B251" t="s">
        <v>67</v>
      </c>
      <c r="C251">
        <v>61.4</v>
      </c>
    </row>
    <row r="252" spans="1:3" x14ac:dyDescent="0.25">
      <c r="A252" t="s">
        <v>29</v>
      </c>
      <c r="B252" t="s">
        <v>68</v>
      </c>
      <c r="C252">
        <v>0.65394622723330442</v>
      </c>
    </row>
    <row r="253" spans="1:3" x14ac:dyDescent="0.25">
      <c r="A253" t="s">
        <v>29</v>
      </c>
      <c r="B253" t="s">
        <v>69</v>
      </c>
      <c r="C253">
        <v>0.66</v>
      </c>
    </row>
    <row r="254" spans="1:3" x14ac:dyDescent="0.25">
      <c r="A254" t="s">
        <v>30</v>
      </c>
      <c r="B254" t="s">
        <v>61</v>
      </c>
      <c r="C254">
        <v>0.52600000000000002</v>
      </c>
    </row>
    <row r="255" spans="1:3" x14ac:dyDescent="0.25">
      <c r="A255" t="s">
        <v>30</v>
      </c>
      <c r="B255" t="s">
        <v>62</v>
      </c>
      <c r="C255">
        <v>0.52600000000000002</v>
      </c>
    </row>
    <row r="256" spans="1:3" x14ac:dyDescent="0.25">
      <c r="A256" t="s">
        <v>30</v>
      </c>
      <c r="B256" t="s">
        <v>63</v>
      </c>
      <c r="C256">
        <v>0.56200000000000006</v>
      </c>
    </row>
    <row r="257" spans="1:3" x14ac:dyDescent="0.25">
      <c r="A257" t="s">
        <v>30</v>
      </c>
      <c r="B257" t="s">
        <v>64</v>
      </c>
      <c r="C257">
        <v>0.61899999999999999</v>
      </c>
    </row>
    <row r="258" spans="1:3" x14ac:dyDescent="0.25">
      <c r="A258" t="s">
        <v>30</v>
      </c>
      <c r="B258" t="s">
        <v>65</v>
      </c>
      <c r="C258">
        <v>0.66700000000000004</v>
      </c>
    </row>
    <row r="259" spans="1:3" x14ac:dyDescent="0.25">
      <c r="A259" t="s">
        <v>30</v>
      </c>
      <c r="B259" t="s">
        <v>0</v>
      </c>
      <c r="C259">
        <v>0.67</v>
      </c>
    </row>
    <row r="260" spans="1:3" x14ac:dyDescent="0.25">
      <c r="A260" t="s">
        <v>30</v>
      </c>
      <c r="B260" t="s">
        <v>67</v>
      </c>
      <c r="C260">
        <v>0.59799999999999998</v>
      </c>
    </row>
    <row r="261" spans="1:3" x14ac:dyDescent="0.25">
      <c r="A261" t="s">
        <v>30</v>
      </c>
      <c r="B261" t="s">
        <v>68</v>
      </c>
      <c r="C261">
        <v>0.53181427343078247</v>
      </c>
    </row>
    <row r="262" spans="1:3" x14ac:dyDescent="0.25">
      <c r="A262" t="s">
        <v>30</v>
      </c>
      <c r="B262" t="s">
        <v>69</v>
      </c>
      <c r="C262">
        <v>0.52600000000000002</v>
      </c>
    </row>
    <row r="263" spans="1:3" x14ac:dyDescent="0.25">
      <c r="A263" t="s">
        <v>31</v>
      </c>
      <c r="B263" t="s">
        <v>61</v>
      </c>
      <c r="C263">
        <v>0.59599999999999997</v>
      </c>
    </row>
    <row r="264" spans="1:3" x14ac:dyDescent="0.25">
      <c r="A264" t="s">
        <v>31</v>
      </c>
      <c r="B264" t="s">
        <v>62</v>
      </c>
      <c r="C264">
        <v>0.58899999999999997</v>
      </c>
    </row>
    <row r="265" spans="1:3" x14ac:dyDescent="0.25">
      <c r="A265" t="s">
        <v>31</v>
      </c>
      <c r="B265" t="s">
        <v>63</v>
      </c>
      <c r="C265">
        <v>0.62</v>
      </c>
    </row>
    <row r="266" spans="1:3" x14ac:dyDescent="0.25">
      <c r="A266" t="s">
        <v>31</v>
      </c>
      <c r="B266" t="s">
        <v>64</v>
      </c>
      <c r="C266">
        <v>0.64600000000000002</v>
      </c>
    </row>
    <row r="267" spans="1:3" x14ac:dyDescent="0.25">
      <c r="A267" t="s">
        <v>31</v>
      </c>
      <c r="B267" t="s">
        <v>65</v>
      </c>
      <c r="C267">
        <v>0.61299999999999999</v>
      </c>
    </row>
    <row r="268" spans="1:3" x14ac:dyDescent="0.25">
      <c r="A268" t="s">
        <v>31</v>
      </c>
      <c r="B268" t="s">
        <v>0</v>
      </c>
      <c r="C268">
        <v>0.54700000000000004</v>
      </c>
    </row>
    <row r="269" spans="1:3" x14ac:dyDescent="0.25">
      <c r="A269" t="s">
        <v>31</v>
      </c>
      <c r="B269" t="s">
        <v>67</v>
      </c>
      <c r="C269">
        <v>0.55700000000000005</v>
      </c>
    </row>
    <row r="270" spans="1:3" x14ac:dyDescent="0.25">
      <c r="A270" t="s">
        <v>31</v>
      </c>
      <c r="B270" t="s">
        <v>68</v>
      </c>
      <c r="C270">
        <v>0.5449189985272459</v>
      </c>
    </row>
    <row r="271" spans="1:3" x14ac:dyDescent="0.25">
      <c r="A271" t="s">
        <v>31</v>
      </c>
      <c r="B271" t="s">
        <v>69</v>
      </c>
      <c r="C271">
        <v>0.53500000000000003</v>
      </c>
    </row>
    <row r="272" spans="1:3" x14ac:dyDescent="0.25">
      <c r="A272" t="s">
        <v>32</v>
      </c>
      <c r="B272" t="s">
        <v>61</v>
      </c>
      <c r="C272">
        <v>0.59899999999999998</v>
      </c>
    </row>
    <row r="273" spans="1:3" x14ac:dyDescent="0.25">
      <c r="A273" t="s">
        <v>32</v>
      </c>
      <c r="B273" t="s">
        <v>62</v>
      </c>
      <c r="C273">
        <v>0.61699999999999999</v>
      </c>
    </row>
    <row r="274" spans="1:3" x14ac:dyDescent="0.25">
      <c r="A274" t="s">
        <v>32</v>
      </c>
      <c r="B274" t="s">
        <v>63</v>
      </c>
      <c r="C274">
        <v>0.60899999999999999</v>
      </c>
    </row>
    <row r="275" spans="1:3" x14ac:dyDescent="0.25">
      <c r="A275" t="s">
        <v>32</v>
      </c>
      <c r="B275" t="s">
        <v>64</v>
      </c>
      <c r="C275">
        <v>0.63800000000000001</v>
      </c>
    </row>
    <row r="276" spans="1:3" x14ac:dyDescent="0.25">
      <c r="A276" t="s">
        <v>32</v>
      </c>
      <c r="B276" t="s">
        <v>65</v>
      </c>
      <c r="C276">
        <v>0.66800000000000004</v>
      </c>
    </row>
    <row r="277" spans="1:3" x14ac:dyDescent="0.25">
      <c r="A277" t="s">
        <v>32</v>
      </c>
      <c r="B277" t="s">
        <v>0</v>
      </c>
      <c r="C277">
        <v>0.64</v>
      </c>
    </row>
    <row r="278" spans="1:3" x14ac:dyDescent="0.25">
      <c r="A278" t="s">
        <v>32</v>
      </c>
      <c r="B278" t="s">
        <v>67</v>
      </c>
      <c r="C278">
        <v>0.63600000000000001</v>
      </c>
    </row>
    <row r="279" spans="1:3" x14ac:dyDescent="0.25">
      <c r="A279" t="s">
        <v>32</v>
      </c>
      <c r="B279" t="s">
        <v>68</v>
      </c>
      <c r="C279">
        <v>0.60586319218241047</v>
      </c>
    </row>
    <row r="280" spans="1:3" x14ac:dyDescent="0.25">
      <c r="A280" t="s">
        <v>32</v>
      </c>
      <c r="B280" t="s">
        <v>69</v>
      </c>
      <c r="C280">
        <v>0.60699999999999998</v>
      </c>
    </row>
    <row r="281" spans="1:3" x14ac:dyDescent="0.25">
      <c r="A281" t="s">
        <v>33</v>
      </c>
      <c r="B281" t="s">
        <v>61</v>
      </c>
      <c r="C281">
        <v>0.51200000000000001</v>
      </c>
    </row>
    <row r="282" spans="1:3" x14ac:dyDescent="0.25">
      <c r="A282" t="s">
        <v>33</v>
      </c>
      <c r="B282" t="s">
        <v>62</v>
      </c>
      <c r="C282">
        <v>0.53200000000000003</v>
      </c>
    </row>
    <row r="283" spans="1:3" x14ac:dyDescent="0.25">
      <c r="A283" t="s">
        <v>33</v>
      </c>
      <c r="B283" t="s">
        <v>63</v>
      </c>
      <c r="C283">
        <v>0.60799999999999998</v>
      </c>
    </row>
    <row r="284" spans="1:3" x14ac:dyDescent="0.25">
      <c r="A284" t="s">
        <v>33</v>
      </c>
      <c r="B284" t="s">
        <v>64</v>
      </c>
      <c r="C284">
        <v>0.64200000000000002</v>
      </c>
    </row>
    <row r="285" spans="1:3" x14ac:dyDescent="0.25">
      <c r="A285" t="s">
        <v>33</v>
      </c>
      <c r="B285" t="s">
        <v>65</v>
      </c>
      <c r="C285">
        <v>0.63600000000000001</v>
      </c>
    </row>
    <row r="286" spans="1:3" x14ac:dyDescent="0.25">
      <c r="A286" t="s">
        <v>33</v>
      </c>
      <c r="B286" t="s">
        <v>0</v>
      </c>
      <c r="C286">
        <v>0.61499999999999999</v>
      </c>
    </row>
    <row r="287" spans="1:3" x14ac:dyDescent="0.25">
      <c r="A287" t="s">
        <v>33</v>
      </c>
      <c r="B287" t="s">
        <v>67</v>
      </c>
      <c r="C287">
        <v>0.61199999999999999</v>
      </c>
    </row>
    <row r="288" spans="1:3" x14ac:dyDescent="0.25">
      <c r="A288" t="s">
        <v>33</v>
      </c>
      <c r="B288" t="s">
        <v>68</v>
      </c>
      <c r="C288">
        <v>0.52014821676702172</v>
      </c>
    </row>
    <row r="289" spans="1:3" x14ac:dyDescent="0.25">
      <c r="A289" t="s">
        <v>33</v>
      </c>
      <c r="B289" t="s">
        <v>69</v>
      </c>
      <c r="C289">
        <v>0.54</v>
      </c>
    </row>
    <row r="290" spans="1:3" x14ac:dyDescent="0.25">
      <c r="A290" t="s">
        <v>34</v>
      </c>
      <c r="B290" t="s">
        <v>61</v>
      </c>
      <c r="C290">
        <v>0.53600000000000003</v>
      </c>
    </row>
    <row r="291" spans="1:3" x14ac:dyDescent="0.25">
      <c r="A291" t="s">
        <v>34</v>
      </c>
      <c r="B291" t="s">
        <v>62</v>
      </c>
      <c r="C291">
        <v>0.55200000000000005</v>
      </c>
    </row>
    <row r="292" spans="1:3" x14ac:dyDescent="0.25">
      <c r="A292" t="s">
        <v>34</v>
      </c>
      <c r="B292" t="s">
        <v>63</v>
      </c>
      <c r="C292">
        <v>0.57199999999999995</v>
      </c>
    </row>
    <row r="293" spans="1:3" x14ac:dyDescent="0.25">
      <c r="A293" t="s">
        <v>34</v>
      </c>
      <c r="B293" t="s">
        <v>64</v>
      </c>
      <c r="C293">
        <v>0.57099999999999995</v>
      </c>
    </row>
    <row r="294" spans="1:3" x14ac:dyDescent="0.25">
      <c r="A294" t="s">
        <v>34</v>
      </c>
      <c r="B294" t="s">
        <v>65</v>
      </c>
      <c r="C294">
        <v>0.61199999999999999</v>
      </c>
    </row>
    <row r="295" spans="1:3" x14ac:dyDescent="0.25">
      <c r="A295" t="s">
        <v>34</v>
      </c>
      <c r="B295" t="s">
        <v>0</v>
      </c>
      <c r="C295">
        <v>0.6</v>
      </c>
    </row>
    <row r="296" spans="1:3" x14ac:dyDescent="0.25">
      <c r="A296" t="s">
        <v>34</v>
      </c>
      <c r="B296" t="s">
        <v>67</v>
      </c>
      <c r="C296">
        <v>0.627</v>
      </c>
    </row>
    <row r="297" spans="1:3" x14ac:dyDescent="0.25">
      <c r="A297" t="s">
        <v>34</v>
      </c>
      <c r="B297" t="s">
        <v>68</v>
      </c>
      <c r="C297">
        <v>0.55608591885441527</v>
      </c>
    </row>
    <row r="298" spans="1:3" x14ac:dyDescent="0.25">
      <c r="A298" t="s">
        <v>34</v>
      </c>
      <c r="B298" t="s">
        <v>69</v>
      </c>
      <c r="C298">
        <v>0.31900000000000001</v>
      </c>
    </row>
    <row r="299" spans="1:3" x14ac:dyDescent="0.25">
      <c r="A299" t="s">
        <v>35</v>
      </c>
      <c r="B299" t="s">
        <v>61</v>
      </c>
      <c r="C299">
        <v>0.42699999999999999</v>
      </c>
    </row>
    <row r="300" spans="1:3" x14ac:dyDescent="0.25">
      <c r="A300" t="s">
        <v>35</v>
      </c>
      <c r="B300" t="s">
        <v>62</v>
      </c>
      <c r="C300">
        <v>0.46700000000000003</v>
      </c>
    </row>
    <row r="301" spans="1:3" x14ac:dyDescent="0.25">
      <c r="A301" t="s">
        <v>35</v>
      </c>
      <c r="B301" t="s">
        <v>63</v>
      </c>
      <c r="C301">
        <v>0.52200000000000002</v>
      </c>
    </row>
    <row r="302" spans="1:3" x14ac:dyDescent="0.25">
      <c r="A302" t="s">
        <v>35</v>
      </c>
      <c r="B302" t="s">
        <v>64</v>
      </c>
      <c r="C302">
        <v>0.56100000000000005</v>
      </c>
    </row>
    <row r="303" spans="1:3" x14ac:dyDescent="0.25">
      <c r="A303" t="s">
        <v>35</v>
      </c>
      <c r="B303" t="s">
        <v>65</v>
      </c>
      <c r="C303">
        <v>0.41</v>
      </c>
    </row>
    <row r="304" spans="1:3" x14ac:dyDescent="0.25">
      <c r="A304" t="s">
        <v>35</v>
      </c>
      <c r="B304" t="s">
        <v>0</v>
      </c>
      <c r="C304">
        <v>0.44500000000000001</v>
      </c>
    </row>
    <row r="305" spans="1:3" x14ac:dyDescent="0.25">
      <c r="A305" t="s">
        <v>35</v>
      </c>
      <c r="B305" t="s">
        <v>67</v>
      </c>
      <c r="C305">
        <v>0.503</v>
      </c>
    </row>
    <row r="306" spans="1:3" x14ac:dyDescent="0.25">
      <c r="A306" t="s">
        <v>35</v>
      </c>
      <c r="B306" t="s">
        <v>68</v>
      </c>
      <c r="C306">
        <v>0.35918744228993538</v>
      </c>
    </row>
    <row r="307" spans="1:3" x14ac:dyDescent="0.25">
      <c r="A307" t="s">
        <v>35</v>
      </c>
      <c r="B307" t="s">
        <v>69</v>
      </c>
      <c r="C307">
        <v>0.42699999999999999</v>
      </c>
    </row>
    <row r="308" spans="1:3" x14ac:dyDescent="0.25">
      <c r="A308" t="s">
        <v>36</v>
      </c>
      <c r="B308" t="s">
        <v>61</v>
      </c>
      <c r="C308">
        <v>0.443</v>
      </c>
    </row>
    <row r="309" spans="1:3" x14ac:dyDescent="0.25">
      <c r="A309" t="s">
        <v>36</v>
      </c>
      <c r="B309" t="s">
        <v>62</v>
      </c>
      <c r="C309">
        <v>0.437</v>
      </c>
    </row>
    <row r="310" spans="1:3" x14ac:dyDescent="0.25">
      <c r="A310" t="s">
        <v>36</v>
      </c>
      <c r="B310" t="s">
        <v>63</v>
      </c>
      <c r="C310">
        <v>0.504</v>
      </c>
    </row>
    <row r="311" spans="1:3" x14ac:dyDescent="0.25">
      <c r="A311" t="s">
        <v>36</v>
      </c>
      <c r="B311" t="s">
        <v>64</v>
      </c>
      <c r="C311">
        <v>0.51900000000000002</v>
      </c>
    </row>
    <row r="312" spans="1:3" x14ac:dyDescent="0.25">
      <c r="A312" t="s">
        <v>36</v>
      </c>
      <c r="B312" t="s">
        <v>65</v>
      </c>
      <c r="C312">
        <v>0.49299999999999999</v>
      </c>
    </row>
    <row r="313" spans="1:3" x14ac:dyDescent="0.25">
      <c r="A313" t="s">
        <v>36</v>
      </c>
      <c r="B313" t="s">
        <v>0</v>
      </c>
      <c r="C313">
        <v>0.48799999999999999</v>
      </c>
    </row>
    <row r="314" spans="1:3" x14ac:dyDescent="0.25">
      <c r="A314" t="s">
        <v>36</v>
      </c>
      <c r="B314" t="s">
        <v>67</v>
      </c>
      <c r="C314">
        <v>0.48</v>
      </c>
    </row>
    <row r="315" spans="1:3" x14ac:dyDescent="0.25">
      <c r="A315" t="s">
        <v>36</v>
      </c>
      <c r="B315" t="s">
        <v>68</v>
      </c>
      <c r="C315">
        <v>0.44989561586638832</v>
      </c>
    </row>
    <row r="316" spans="1:3" x14ac:dyDescent="0.25">
      <c r="A316" t="s">
        <v>36</v>
      </c>
      <c r="B316" t="s">
        <v>69</v>
      </c>
      <c r="C316">
        <v>0.46700000000000003</v>
      </c>
    </row>
    <row r="317" spans="1:3" x14ac:dyDescent="0.25">
      <c r="A317" t="s">
        <v>37</v>
      </c>
      <c r="B317" t="s">
        <v>61</v>
      </c>
      <c r="C317">
        <v>0.497</v>
      </c>
    </row>
    <row r="318" spans="1:3" x14ac:dyDescent="0.25">
      <c r="A318" t="s">
        <v>37</v>
      </c>
      <c r="B318" t="s">
        <v>62</v>
      </c>
      <c r="C318">
        <v>0.50900000000000001</v>
      </c>
    </row>
    <row r="319" spans="1:3" x14ac:dyDescent="0.25">
      <c r="A319" t="s">
        <v>37</v>
      </c>
      <c r="B319" t="s">
        <v>63</v>
      </c>
      <c r="C319">
        <v>0.54500000000000004</v>
      </c>
    </row>
    <row r="320" spans="1:3" x14ac:dyDescent="0.25">
      <c r="A320" t="s">
        <v>37</v>
      </c>
      <c r="B320" t="s">
        <v>64</v>
      </c>
      <c r="C320">
        <v>0.59699999999999998</v>
      </c>
    </row>
    <row r="321" spans="1:3" x14ac:dyDescent="0.25">
      <c r="A321" t="s">
        <v>37</v>
      </c>
      <c r="B321" t="s">
        <v>65</v>
      </c>
      <c r="C321">
        <v>0.55300000000000005</v>
      </c>
    </row>
    <row r="322" spans="1:3" x14ac:dyDescent="0.25">
      <c r="A322" t="s">
        <v>37</v>
      </c>
      <c r="B322" t="s">
        <v>0</v>
      </c>
      <c r="C322">
        <v>0.57799999999999996</v>
      </c>
    </row>
    <row r="323" spans="1:3" x14ac:dyDescent="0.25">
      <c r="A323" t="s">
        <v>37</v>
      </c>
      <c r="B323" t="s">
        <v>67</v>
      </c>
      <c r="C323">
        <v>0.60099999999999998</v>
      </c>
    </row>
    <row r="324" spans="1:3" x14ac:dyDescent="0.25">
      <c r="A324" t="s">
        <v>37</v>
      </c>
      <c r="B324" t="s">
        <v>68</v>
      </c>
      <c r="C324">
        <v>0.49350024073182475</v>
      </c>
    </row>
    <row r="325" spans="1:3" x14ac:dyDescent="0.25">
      <c r="A325" t="s">
        <v>37</v>
      </c>
      <c r="B325" t="s">
        <v>69</v>
      </c>
      <c r="C325">
        <v>0.52900000000000003</v>
      </c>
    </row>
    <row r="326" spans="1:3" x14ac:dyDescent="0.25">
      <c r="A326" t="s">
        <v>38</v>
      </c>
      <c r="B326" t="s">
        <v>61</v>
      </c>
      <c r="C326">
        <v>0.49099999999999999</v>
      </c>
    </row>
    <row r="327" spans="1:3" x14ac:dyDescent="0.25">
      <c r="A327" t="s">
        <v>38</v>
      </c>
      <c r="B327" t="s">
        <v>62</v>
      </c>
      <c r="C327">
        <v>0.54</v>
      </c>
    </row>
    <row r="328" spans="1:3" x14ac:dyDescent="0.25">
      <c r="A328" t="s">
        <v>38</v>
      </c>
      <c r="B328" t="s">
        <v>63</v>
      </c>
      <c r="C328">
        <v>0.56799999999999995</v>
      </c>
    </row>
    <row r="329" spans="1:3" x14ac:dyDescent="0.25">
      <c r="A329" t="s">
        <v>38</v>
      </c>
      <c r="B329" t="s">
        <v>64</v>
      </c>
      <c r="C329">
        <v>0.60699999999999998</v>
      </c>
    </row>
    <row r="330" spans="1:3" x14ac:dyDescent="0.25">
      <c r="A330" t="s">
        <v>38</v>
      </c>
      <c r="B330" t="s">
        <v>65</v>
      </c>
      <c r="C330">
        <v>0.625</v>
      </c>
    </row>
    <row r="331" spans="1:3" x14ac:dyDescent="0.25">
      <c r="A331" t="s">
        <v>38</v>
      </c>
      <c r="B331" t="s">
        <v>0</v>
      </c>
      <c r="C331">
        <v>0.623</v>
      </c>
    </row>
    <row r="332" spans="1:3" x14ac:dyDescent="0.25">
      <c r="A332" t="s">
        <v>38</v>
      </c>
      <c r="B332" t="s">
        <v>67</v>
      </c>
      <c r="C332">
        <v>0.61899999999999999</v>
      </c>
    </row>
    <row r="333" spans="1:3" x14ac:dyDescent="0.25">
      <c r="A333" t="s">
        <v>38</v>
      </c>
      <c r="B333" t="s">
        <v>68</v>
      </c>
      <c r="C333">
        <v>0.50564118862227869</v>
      </c>
    </row>
    <row r="334" spans="1:3" x14ac:dyDescent="0.25">
      <c r="A334" t="s">
        <v>38</v>
      </c>
      <c r="B334" t="s">
        <v>69</v>
      </c>
      <c r="C334">
        <v>0.501</v>
      </c>
    </row>
    <row r="335" spans="1:3" x14ac:dyDescent="0.25">
      <c r="A335" t="s">
        <v>39</v>
      </c>
      <c r="B335" t="s">
        <v>61</v>
      </c>
      <c r="C335">
        <v>0.70799999999999996</v>
      </c>
    </row>
    <row r="336" spans="1:3" x14ac:dyDescent="0.25">
      <c r="A336" t="s">
        <v>39</v>
      </c>
      <c r="B336" t="s">
        <v>62</v>
      </c>
      <c r="C336">
        <v>0.73399999999999999</v>
      </c>
    </row>
    <row r="337" spans="1:3" x14ac:dyDescent="0.25">
      <c r="A337" t="s">
        <v>39</v>
      </c>
      <c r="B337" t="s">
        <v>63</v>
      </c>
      <c r="C337">
        <v>0.69799999999999995</v>
      </c>
    </row>
    <row r="338" spans="1:3" x14ac:dyDescent="0.25">
      <c r="A338" t="s">
        <v>39</v>
      </c>
      <c r="B338" t="s">
        <v>64</v>
      </c>
      <c r="C338">
        <v>0.70899999999999996</v>
      </c>
    </row>
    <row r="339" spans="1:3" x14ac:dyDescent="0.25">
      <c r="A339" t="s">
        <v>39</v>
      </c>
      <c r="B339" t="s">
        <v>65</v>
      </c>
      <c r="C339">
        <v>0.64200000000000002</v>
      </c>
    </row>
    <row r="340" spans="1:3" x14ac:dyDescent="0.25">
      <c r="A340" t="s">
        <v>39</v>
      </c>
      <c r="B340" t="s">
        <v>0</v>
      </c>
      <c r="C340">
        <v>0.62</v>
      </c>
    </row>
    <row r="341" spans="1:3" x14ac:dyDescent="0.25">
      <c r="A341" t="s">
        <v>39</v>
      </c>
      <c r="B341" t="s">
        <v>67</v>
      </c>
      <c r="C341">
        <v>0.56899999999999995</v>
      </c>
    </row>
    <row r="342" spans="1:3" x14ac:dyDescent="0.25">
      <c r="A342" t="s">
        <v>39</v>
      </c>
      <c r="B342" t="s">
        <v>68</v>
      </c>
      <c r="C342">
        <v>0.52153110047846885</v>
      </c>
    </row>
    <row r="343" spans="1:3" x14ac:dyDescent="0.25">
      <c r="A343" t="s">
        <v>39</v>
      </c>
      <c r="B343" t="s">
        <v>69</v>
      </c>
      <c r="C343">
        <v>0.505</v>
      </c>
    </row>
    <row r="344" spans="1:3" x14ac:dyDescent="0.25">
      <c r="A344" t="s">
        <v>40</v>
      </c>
      <c r="B344" t="s">
        <v>61</v>
      </c>
      <c r="C344">
        <v>0.52900000000000003</v>
      </c>
    </row>
    <row r="345" spans="1:3" x14ac:dyDescent="0.25">
      <c r="A345" t="s">
        <v>40</v>
      </c>
      <c r="B345" t="s">
        <v>62</v>
      </c>
      <c r="C345">
        <v>0.57499999999999996</v>
      </c>
    </row>
    <row r="346" spans="1:3" x14ac:dyDescent="0.25">
      <c r="A346" t="s">
        <v>40</v>
      </c>
      <c r="B346" t="s">
        <v>63</v>
      </c>
      <c r="C346">
        <v>0.61199999999999999</v>
      </c>
    </row>
    <row r="347" spans="1:3" x14ac:dyDescent="0.25">
      <c r="A347" t="s">
        <v>40</v>
      </c>
      <c r="B347" t="s">
        <v>64</v>
      </c>
      <c r="C347">
        <v>0.65300000000000002</v>
      </c>
    </row>
    <row r="348" spans="1:3" x14ac:dyDescent="0.25">
      <c r="A348" t="s">
        <v>40</v>
      </c>
      <c r="B348" t="s">
        <v>65</v>
      </c>
      <c r="C348">
        <v>0.68100000000000005</v>
      </c>
    </row>
    <row r="349" spans="1:3" x14ac:dyDescent="0.25">
      <c r="A349" t="s">
        <v>40</v>
      </c>
      <c r="B349" t="s">
        <v>0</v>
      </c>
      <c r="C349">
        <v>0.65200000000000002</v>
      </c>
    </row>
    <row r="350" spans="1:3" x14ac:dyDescent="0.25">
      <c r="A350" t="s">
        <v>40</v>
      </c>
      <c r="B350" t="s">
        <v>67</v>
      </c>
      <c r="C350">
        <v>0.68400000000000005</v>
      </c>
    </row>
    <row r="351" spans="1:3" x14ac:dyDescent="0.25">
      <c r="A351" t="s">
        <v>40</v>
      </c>
      <c r="B351" t="s">
        <v>68</v>
      </c>
      <c r="C351">
        <v>0.61002178649237471</v>
      </c>
    </row>
    <row r="352" spans="1:3" x14ac:dyDescent="0.25">
      <c r="A352" t="s">
        <v>40</v>
      </c>
      <c r="B352" t="s">
        <v>69</v>
      </c>
      <c r="C352">
        <v>0.5</v>
      </c>
    </row>
    <row r="353" spans="1:3" x14ac:dyDescent="0.25">
      <c r="A353" t="s">
        <v>41</v>
      </c>
      <c r="B353" t="s">
        <v>61</v>
      </c>
      <c r="C353">
        <v>0.59099999999999997</v>
      </c>
    </row>
    <row r="354" spans="1:3" x14ac:dyDescent="0.25">
      <c r="A354" t="s">
        <v>41</v>
      </c>
      <c r="B354" t="s">
        <v>62</v>
      </c>
      <c r="C354">
        <v>0.629</v>
      </c>
    </row>
    <row r="355" spans="1:3" x14ac:dyDescent="0.25">
      <c r="A355" t="s">
        <v>41</v>
      </c>
      <c r="B355" t="s">
        <v>63</v>
      </c>
      <c r="C355">
        <v>0.63400000000000001</v>
      </c>
    </row>
    <row r="356" spans="1:3" x14ac:dyDescent="0.25">
      <c r="A356" t="s">
        <v>41</v>
      </c>
      <c r="B356" t="s">
        <v>64</v>
      </c>
      <c r="C356">
        <v>0.625</v>
      </c>
    </row>
    <row r="357" spans="1:3" x14ac:dyDescent="0.25">
      <c r="A357" t="s">
        <v>41</v>
      </c>
      <c r="B357" t="s">
        <v>65</v>
      </c>
      <c r="C357">
        <v>0.52800000000000002</v>
      </c>
    </row>
    <row r="358" spans="1:3" x14ac:dyDescent="0.25">
      <c r="A358" t="s">
        <v>41</v>
      </c>
      <c r="B358" t="s">
        <v>0</v>
      </c>
      <c r="C358">
        <v>0.45900000000000002</v>
      </c>
    </row>
    <row r="359" spans="1:3" x14ac:dyDescent="0.25">
      <c r="A359" t="s">
        <v>41</v>
      </c>
      <c r="B359" t="s">
        <v>67</v>
      </c>
      <c r="C359">
        <v>0.498</v>
      </c>
    </row>
    <row r="360" spans="1:3" x14ac:dyDescent="0.25">
      <c r="A360" t="s">
        <v>41</v>
      </c>
      <c r="B360" t="s">
        <v>68</v>
      </c>
      <c r="C360">
        <v>0.4439288476411446</v>
      </c>
    </row>
    <row r="361" spans="1:3" x14ac:dyDescent="0.25">
      <c r="A361" t="s">
        <v>41</v>
      </c>
      <c r="B361" t="s">
        <v>69</v>
      </c>
      <c r="C361">
        <v>0.47599999999999998</v>
      </c>
    </row>
    <row r="362" spans="1:3" x14ac:dyDescent="0.25">
      <c r="A362" t="s">
        <v>42</v>
      </c>
      <c r="B362" t="s">
        <v>61</v>
      </c>
      <c r="C362">
        <v>0.48099999999999998</v>
      </c>
    </row>
    <row r="363" spans="1:3" x14ac:dyDescent="0.25">
      <c r="A363" t="s">
        <v>42</v>
      </c>
      <c r="B363" t="s">
        <v>62</v>
      </c>
      <c r="C363">
        <v>0.505</v>
      </c>
    </row>
    <row r="364" spans="1:3" x14ac:dyDescent="0.25">
      <c r="A364" t="s">
        <v>42</v>
      </c>
      <c r="B364" t="s">
        <v>63</v>
      </c>
      <c r="C364">
        <v>0.53900000000000003</v>
      </c>
    </row>
    <row r="365" spans="1:3" x14ac:dyDescent="0.25">
      <c r="A365" t="s">
        <v>42</v>
      </c>
      <c r="B365" t="s">
        <v>64</v>
      </c>
      <c r="C365">
        <v>0.57899999999999996</v>
      </c>
    </row>
    <row r="366" spans="1:3" x14ac:dyDescent="0.25">
      <c r="A366" t="s">
        <v>42</v>
      </c>
      <c r="B366" t="s">
        <v>65</v>
      </c>
      <c r="C366">
        <v>0.58599999999999997</v>
      </c>
    </row>
    <row r="367" spans="1:3" x14ac:dyDescent="0.25">
      <c r="A367" t="s">
        <v>42</v>
      </c>
      <c r="B367" t="s">
        <v>0</v>
      </c>
      <c r="C367">
        <v>0.56899999999999995</v>
      </c>
    </row>
    <row r="368" spans="1:3" x14ac:dyDescent="0.25">
      <c r="A368" t="s">
        <v>42</v>
      </c>
      <c r="B368" t="s">
        <v>67</v>
      </c>
      <c r="C368">
        <v>0.54900000000000004</v>
      </c>
    </row>
    <row r="369" spans="1:3" x14ac:dyDescent="0.25">
      <c r="A369" t="s">
        <v>42</v>
      </c>
      <c r="B369" t="s">
        <v>68</v>
      </c>
      <c r="C369">
        <v>0.48929858020767114</v>
      </c>
    </row>
    <row r="370" spans="1:3" x14ac:dyDescent="0.25">
      <c r="A370" t="s">
        <v>42</v>
      </c>
      <c r="B370" t="s">
        <v>69</v>
      </c>
      <c r="C370">
        <v>0.45900000000000002</v>
      </c>
    </row>
    <row r="371" spans="1:3" x14ac:dyDescent="0.25">
      <c r="A371" t="s">
        <v>43</v>
      </c>
      <c r="B371" t="s">
        <v>61</v>
      </c>
      <c r="C371">
        <v>0.52400000000000002</v>
      </c>
    </row>
    <row r="372" spans="1:3" x14ac:dyDescent="0.25">
      <c r="A372" t="s">
        <v>43</v>
      </c>
      <c r="B372" t="s">
        <v>62</v>
      </c>
      <c r="C372">
        <v>0.53300000000000003</v>
      </c>
    </row>
    <row r="373" spans="1:3" x14ac:dyDescent="0.25">
      <c r="A373" t="s">
        <v>43</v>
      </c>
      <c r="B373" t="s">
        <v>63</v>
      </c>
      <c r="C373">
        <v>0.63300000000000001</v>
      </c>
    </row>
    <row r="374" spans="1:3" x14ac:dyDescent="0.25">
      <c r="A374" t="s">
        <v>43</v>
      </c>
      <c r="B374" t="s">
        <v>64</v>
      </c>
      <c r="C374">
        <v>0.66100000000000003</v>
      </c>
    </row>
    <row r="375" spans="1:3" x14ac:dyDescent="0.25">
      <c r="A375" t="s">
        <v>43</v>
      </c>
      <c r="B375" t="s">
        <v>65</v>
      </c>
      <c r="C375">
        <v>0.55600000000000005</v>
      </c>
    </row>
    <row r="376" spans="1:3" x14ac:dyDescent="0.25">
      <c r="A376" t="s">
        <v>43</v>
      </c>
      <c r="B376" t="s">
        <v>0</v>
      </c>
      <c r="C376">
        <v>0.59099999999999997</v>
      </c>
    </row>
    <row r="377" spans="1:3" x14ac:dyDescent="0.25">
      <c r="A377" t="s">
        <v>43</v>
      </c>
      <c r="B377" t="s">
        <v>67</v>
      </c>
      <c r="C377">
        <v>0.59799999999999998</v>
      </c>
    </row>
    <row r="378" spans="1:3" x14ac:dyDescent="0.25">
      <c r="A378" t="s">
        <v>43</v>
      </c>
      <c r="B378" t="s">
        <v>68</v>
      </c>
      <c r="C378">
        <v>0.53018480492813147</v>
      </c>
    </row>
    <row r="379" spans="1:3" x14ac:dyDescent="0.25">
      <c r="A379" t="s">
        <v>43</v>
      </c>
      <c r="B379" t="s">
        <v>69</v>
      </c>
      <c r="C379">
        <v>0.54900000000000004</v>
      </c>
    </row>
    <row r="380" spans="1:3" x14ac:dyDescent="0.25">
      <c r="A380" t="s">
        <v>44</v>
      </c>
      <c r="B380" t="s">
        <v>61</v>
      </c>
      <c r="C380">
        <v>0.25900000000000001</v>
      </c>
    </row>
    <row r="381" spans="1:3" x14ac:dyDescent="0.25">
      <c r="A381" t="s">
        <v>44</v>
      </c>
      <c r="B381" t="s">
        <v>62</v>
      </c>
      <c r="C381">
        <v>0.29899999999999999</v>
      </c>
    </row>
    <row r="382" spans="1:3" x14ac:dyDescent="0.25">
      <c r="A382" t="s">
        <v>44</v>
      </c>
      <c r="B382" t="s">
        <v>63</v>
      </c>
      <c r="C382">
        <v>0.25800000000000001</v>
      </c>
    </row>
    <row r="383" spans="1:3" x14ac:dyDescent="0.25">
      <c r="A383" t="s">
        <v>44</v>
      </c>
      <c r="B383" t="s">
        <v>64</v>
      </c>
      <c r="C383">
        <v>0.307</v>
      </c>
    </row>
    <row r="384" spans="1:3" x14ac:dyDescent="0.25">
      <c r="A384" t="s">
        <v>44</v>
      </c>
      <c r="B384" t="s">
        <v>65</v>
      </c>
      <c r="C384" t="s">
        <v>58</v>
      </c>
    </row>
    <row r="385" spans="1:3" x14ac:dyDescent="0.25">
      <c r="A385" t="s">
        <v>44</v>
      </c>
      <c r="B385" t="s">
        <v>0</v>
      </c>
      <c r="C385" t="s">
        <v>58</v>
      </c>
    </row>
    <row r="386" spans="1:3" x14ac:dyDescent="0.25">
      <c r="A386" t="s">
        <v>44</v>
      </c>
      <c r="B386" t="s">
        <v>67</v>
      </c>
      <c r="C386" t="s">
        <v>58</v>
      </c>
    </row>
    <row r="387" spans="1:3" x14ac:dyDescent="0.25">
      <c r="A387" t="s">
        <v>44</v>
      </c>
      <c r="B387" t="s">
        <v>68</v>
      </c>
      <c r="C387" t="s">
        <v>58</v>
      </c>
    </row>
    <row r="388" spans="1:3" x14ac:dyDescent="0.25">
      <c r="A388" t="s">
        <v>44</v>
      </c>
      <c r="B388" t="s">
        <v>69</v>
      </c>
      <c r="C388">
        <v>0.2</v>
      </c>
    </row>
    <row r="389" spans="1:3" x14ac:dyDescent="0.25">
      <c r="A389" t="s">
        <v>45</v>
      </c>
      <c r="B389" t="s">
        <v>61</v>
      </c>
      <c r="C389">
        <v>0.501</v>
      </c>
    </row>
    <row r="390" spans="1:3" x14ac:dyDescent="0.25">
      <c r="A390" t="s">
        <v>45</v>
      </c>
      <c r="B390" t="s">
        <v>62</v>
      </c>
      <c r="C390">
        <v>0.52200000000000002</v>
      </c>
    </row>
    <row r="391" spans="1:3" x14ac:dyDescent="0.25">
      <c r="A391" t="s">
        <v>45</v>
      </c>
      <c r="B391" t="s">
        <v>63</v>
      </c>
      <c r="C391">
        <v>0.54900000000000004</v>
      </c>
    </row>
    <row r="392" spans="1:3" x14ac:dyDescent="0.25">
      <c r="A392" t="s">
        <v>45</v>
      </c>
      <c r="B392" t="s">
        <v>64</v>
      </c>
      <c r="C392">
        <v>0.57699999999999996</v>
      </c>
    </row>
    <row r="393" spans="1:3" x14ac:dyDescent="0.25">
      <c r="A393" t="s">
        <v>45</v>
      </c>
      <c r="B393" t="s">
        <v>65</v>
      </c>
      <c r="C393">
        <v>0.63800000000000001</v>
      </c>
    </row>
    <row r="394" spans="1:3" x14ac:dyDescent="0.25">
      <c r="A394" t="s">
        <v>45</v>
      </c>
      <c r="B394" t="s">
        <v>0</v>
      </c>
      <c r="C394">
        <v>0.58499999999999996</v>
      </c>
    </row>
    <row r="395" spans="1:3" x14ac:dyDescent="0.25">
      <c r="A395" t="s">
        <v>45</v>
      </c>
      <c r="B395" t="s">
        <v>67</v>
      </c>
      <c r="C395">
        <v>0.64300000000000002</v>
      </c>
    </row>
    <row r="396" spans="1:3" x14ac:dyDescent="0.25">
      <c r="A396" t="s">
        <v>45</v>
      </c>
      <c r="B396" t="s">
        <v>68</v>
      </c>
      <c r="C396">
        <v>0.60852713178294571</v>
      </c>
    </row>
    <row r="397" spans="1:3" x14ac:dyDescent="0.25">
      <c r="A397" t="s">
        <v>45</v>
      </c>
      <c r="B397" t="s">
        <v>69</v>
      </c>
      <c r="C397">
        <v>0.51800000000000002</v>
      </c>
    </row>
    <row r="398" spans="1:3" x14ac:dyDescent="0.25">
      <c r="A398" t="s">
        <v>46</v>
      </c>
      <c r="B398" t="s">
        <v>61</v>
      </c>
      <c r="C398">
        <v>0.55200000000000005</v>
      </c>
    </row>
    <row r="399" spans="1:3" x14ac:dyDescent="0.25">
      <c r="A399" t="s">
        <v>46</v>
      </c>
      <c r="B399" t="s">
        <v>62</v>
      </c>
      <c r="C399">
        <v>0.56299999999999994</v>
      </c>
    </row>
    <row r="400" spans="1:3" x14ac:dyDescent="0.25">
      <c r="A400" t="s">
        <v>46</v>
      </c>
      <c r="B400" t="s">
        <v>63</v>
      </c>
      <c r="C400">
        <v>0.61399999999999999</v>
      </c>
    </row>
    <row r="401" spans="1:3" x14ac:dyDescent="0.25">
      <c r="A401" t="s">
        <v>46</v>
      </c>
      <c r="B401" t="s">
        <v>64</v>
      </c>
      <c r="C401">
        <v>0.63900000000000001</v>
      </c>
    </row>
    <row r="402" spans="1:3" x14ac:dyDescent="0.25">
      <c r="A402" t="s">
        <v>46</v>
      </c>
      <c r="B402" t="s">
        <v>65</v>
      </c>
      <c r="C402">
        <v>0.60699999999999998</v>
      </c>
    </row>
    <row r="403" spans="1:3" x14ac:dyDescent="0.25">
      <c r="A403" t="s">
        <v>46</v>
      </c>
      <c r="B403" t="s">
        <v>0</v>
      </c>
      <c r="C403">
        <v>0.60199999999999998</v>
      </c>
    </row>
    <row r="404" spans="1:3" x14ac:dyDescent="0.25">
      <c r="A404" t="s">
        <v>46</v>
      </c>
      <c r="B404" t="s">
        <v>67</v>
      </c>
      <c r="C404">
        <v>0.56699999999999995</v>
      </c>
    </row>
    <row r="405" spans="1:3" x14ac:dyDescent="0.25">
      <c r="A405" t="s">
        <v>46</v>
      </c>
      <c r="B405" t="s">
        <v>68</v>
      </c>
      <c r="C405">
        <v>0.52670544685351661</v>
      </c>
    </row>
    <row r="406" spans="1:3" x14ac:dyDescent="0.25">
      <c r="A406" t="s">
        <v>46</v>
      </c>
      <c r="B406" t="s">
        <v>69</v>
      </c>
      <c r="C406">
        <v>0.55000000000000004</v>
      </c>
    </row>
    <row r="407" spans="1:3" x14ac:dyDescent="0.25">
      <c r="A407" t="s">
        <v>47</v>
      </c>
      <c r="B407" t="s">
        <v>61</v>
      </c>
      <c r="C407">
        <v>0.54800000000000004</v>
      </c>
    </row>
    <row r="408" spans="1:3" x14ac:dyDescent="0.25">
      <c r="A408" t="s">
        <v>47</v>
      </c>
      <c r="B408" t="s">
        <v>62</v>
      </c>
      <c r="C408">
        <v>0.58599999999999997</v>
      </c>
    </row>
    <row r="409" spans="1:3" x14ac:dyDescent="0.25">
      <c r="A409" t="s">
        <v>47</v>
      </c>
      <c r="B409" t="s">
        <v>63</v>
      </c>
      <c r="C409">
        <v>0.59899999999999998</v>
      </c>
    </row>
    <row r="410" spans="1:3" x14ac:dyDescent="0.25">
      <c r="A410" t="s">
        <v>47</v>
      </c>
      <c r="B410" t="s">
        <v>64</v>
      </c>
      <c r="C410">
        <v>0.61199999999999999</v>
      </c>
    </row>
    <row r="411" spans="1:3" x14ac:dyDescent="0.25">
      <c r="A411" t="s">
        <v>47</v>
      </c>
      <c r="B411" t="s">
        <v>65</v>
      </c>
      <c r="C411">
        <v>0.70599999999999996</v>
      </c>
    </row>
    <row r="412" spans="1:3" x14ac:dyDescent="0.25">
      <c r="A412" t="s">
        <v>47</v>
      </c>
      <c r="B412" t="s">
        <v>0</v>
      </c>
      <c r="C412">
        <v>0.61799999999999999</v>
      </c>
    </row>
    <row r="413" spans="1:3" x14ac:dyDescent="0.25">
      <c r="A413" t="s">
        <v>47</v>
      </c>
      <c r="B413" t="s">
        <v>67</v>
      </c>
      <c r="C413">
        <v>0.64300000000000002</v>
      </c>
    </row>
    <row r="414" spans="1:3" x14ac:dyDescent="0.25">
      <c r="A414" t="s">
        <v>47</v>
      </c>
      <c r="B414" t="s">
        <v>68</v>
      </c>
      <c r="C414">
        <v>0.55339805825242716</v>
      </c>
    </row>
    <row r="415" spans="1:3" x14ac:dyDescent="0.25">
      <c r="A415" t="s">
        <v>47</v>
      </c>
      <c r="B415" t="s">
        <v>69</v>
      </c>
      <c r="C415">
        <v>0.63200000000000001</v>
      </c>
    </row>
    <row r="416" spans="1:3" x14ac:dyDescent="0.25">
      <c r="A416" t="s">
        <v>48</v>
      </c>
      <c r="B416" t="s">
        <v>61</v>
      </c>
      <c r="C416">
        <v>0.54400000000000004</v>
      </c>
    </row>
    <row r="417" spans="1:3" x14ac:dyDescent="0.25">
      <c r="A417" t="s">
        <v>48</v>
      </c>
      <c r="B417" t="s">
        <v>62</v>
      </c>
      <c r="C417">
        <v>0.55500000000000005</v>
      </c>
    </row>
    <row r="418" spans="1:3" x14ac:dyDescent="0.25">
      <c r="A418" t="s">
        <v>48</v>
      </c>
      <c r="B418" t="s">
        <v>63</v>
      </c>
      <c r="C418">
        <v>0.63900000000000001</v>
      </c>
    </row>
    <row r="419" spans="1:3" x14ac:dyDescent="0.25">
      <c r="A419" t="s">
        <v>48</v>
      </c>
      <c r="B419" t="s">
        <v>64</v>
      </c>
      <c r="C419">
        <v>0.66800000000000004</v>
      </c>
    </row>
    <row r="420" spans="1:3" x14ac:dyDescent="0.25">
      <c r="A420" t="s">
        <v>48</v>
      </c>
      <c r="B420" t="s">
        <v>65</v>
      </c>
      <c r="C420">
        <v>0.63400000000000001</v>
      </c>
    </row>
    <row r="421" spans="1:3" x14ac:dyDescent="0.25">
      <c r="A421" t="s">
        <v>48</v>
      </c>
      <c r="B421" t="s">
        <v>0</v>
      </c>
      <c r="C421">
        <v>0.60799999999999998</v>
      </c>
    </row>
    <row r="422" spans="1:3" x14ac:dyDescent="0.25">
      <c r="A422" t="s">
        <v>48</v>
      </c>
      <c r="B422" t="s">
        <v>67</v>
      </c>
      <c r="C422">
        <v>0.58499999999999996</v>
      </c>
    </row>
    <row r="423" spans="1:3" x14ac:dyDescent="0.25">
      <c r="A423" t="s">
        <v>48</v>
      </c>
      <c r="B423" t="s">
        <v>68</v>
      </c>
      <c r="C423">
        <v>0.53353893600616809</v>
      </c>
    </row>
    <row r="424" spans="1:3" x14ac:dyDescent="0.25">
      <c r="A424" t="s">
        <v>48</v>
      </c>
      <c r="B424" t="s">
        <v>69</v>
      </c>
      <c r="C424">
        <v>0.52500000000000002</v>
      </c>
    </row>
    <row r="425" spans="1:3" x14ac:dyDescent="0.25">
      <c r="A425" t="s">
        <v>49</v>
      </c>
      <c r="B425" t="s">
        <v>61</v>
      </c>
      <c r="C425">
        <v>0.53700000000000003</v>
      </c>
    </row>
    <row r="426" spans="1:3" x14ac:dyDescent="0.25">
      <c r="A426" t="s">
        <v>49</v>
      </c>
      <c r="B426" t="s">
        <v>62</v>
      </c>
      <c r="C426">
        <v>0.56000000000000005</v>
      </c>
    </row>
    <row r="427" spans="1:3" x14ac:dyDescent="0.25">
      <c r="A427" t="s">
        <v>49</v>
      </c>
      <c r="B427" t="s">
        <v>63</v>
      </c>
      <c r="C427">
        <v>0.61399999999999999</v>
      </c>
    </row>
    <row r="428" spans="1:3" x14ac:dyDescent="0.25">
      <c r="A428" t="s">
        <v>49</v>
      </c>
      <c r="B428" t="s">
        <v>64</v>
      </c>
      <c r="C428">
        <v>0.60099999999999998</v>
      </c>
    </row>
    <row r="429" spans="1:3" x14ac:dyDescent="0.25">
      <c r="A429" t="s">
        <v>49</v>
      </c>
      <c r="B429" t="s">
        <v>65</v>
      </c>
      <c r="C429">
        <v>0.58399999999999996</v>
      </c>
    </row>
    <row r="430" spans="1:3" x14ac:dyDescent="0.25">
      <c r="A430" t="s">
        <v>49</v>
      </c>
      <c r="B430" t="s">
        <v>0</v>
      </c>
      <c r="C430">
        <v>0.59</v>
      </c>
    </row>
    <row r="431" spans="1:3" x14ac:dyDescent="0.25">
      <c r="A431" t="s">
        <v>49</v>
      </c>
      <c r="B431" t="s">
        <v>67</v>
      </c>
      <c r="C431">
        <v>0.59299999999999997</v>
      </c>
    </row>
    <row r="432" spans="1:3" x14ac:dyDescent="0.25">
      <c r="A432" t="s">
        <v>49</v>
      </c>
      <c r="B432" t="s">
        <v>68</v>
      </c>
      <c r="C432">
        <v>0.49987959544068067</v>
      </c>
    </row>
    <row r="433" spans="1:3" x14ac:dyDescent="0.25">
      <c r="A433" t="s">
        <v>49</v>
      </c>
      <c r="B433" t="s">
        <v>69</v>
      </c>
      <c r="C433">
        <v>0.51500000000000001</v>
      </c>
    </row>
    <row r="434" spans="1:3" x14ac:dyDescent="0.25">
      <c r="A434" t="s">
        <v>50</v>
      </c>
      <c r="B434" t="s">
        <v>61</v>
      </c>
      <c r="C434">
        <v>0.54300000000000004</v>
      </c>
    </row>
    <row r="435" spans="1:3" x14ac:dyDescent="0.25">
      <c r="A435" t="s">
        <v>50</v>
      </c>
      <c r="B435" t="s">
        <v>62</v>
      </c>
      <c r="C435">
        <v>0.61</v>
      </c>
    </row>
    <row r="436" spans="1:3" x14ac:dyDescent="0.25">
      <c r="A436" t="s">
        <v>50</v>
      </c>
      <c r="B436" t="s">
        <v>63</v>
      </c>
      <c r="C436">
        <v>0.60799999999999998</v>
      </c>
    </row>
    <row r="437" spans="1:3" x14ac:dyDescent="0.25">
      <c r="A437" t="s">
        <v>50</v>
      </c>
      <c r="B437" t="s">
        <v>64</v>
      </c>
      <c r="C437">
        <v>0.67100000000000004</v>
      </c>
    </row>
    <row r="438" spans="1:3" x14ac:dyDescent="0.25">
      <c r="A438" t="s">
        <v>50</v>
      </c>
      <c r="B438" t="s">
        <v>65</v>
      </c>
      <c r="C438">
        <v>0.65300000000000002</v>
      </c>
    </row>
    <row r="439" spans="1:3" x14ac:dyDescent="0.25">
      <c r="A439" t="s">
        <v>50</v>
      </c>
      <c r="B439" t="s">
        <v>0</v>
      </c>
      <c r="C439">
        <v>0.66100000000000003</v>
      </c>
    </row>
    <row r="440" spans="1:3" x14ac:dyDescent="0.25">
      <c r="A440" t="s">
        <v>50</v>
      </c>
      <c r="B440" t="s">
        <v>67</v>
      </c>
      <c r="C440">
        <v>0.63200000000000001</v>
      </c>
    </row>
    <row r="441" spans="1:3" x14ac:dyDescent="0.25">
      <c r="A441" t="s">
        <v>50</v>
      </c>
      <c r="B441" t="s">
        <v>68</v>
      </c>
      <c r="C441">
        <v>0.58823529411764708</v>
      </c>
    </row>
    <row r="442" spans="1:3" x14ac:dyDescent="0.25">
      <c r="A442" t="s">
        <v>50</v>
      </c>
      <c r="B442" t="s">
        <v>69</v>
      </c>
      <c r="C442">
        <v>0.58299999999999996</v>
      </c>
    </row>
    <row r="443" spans="1:3" x14ac:dyDescent="0.25">
      <c r="A443" t="s">
        <v>51</v>
      </c>
      <c r="B443" t="s">
        <v>61</v>
      </c>
      <c r="C443">
        <v>0.625</v>
      </c>
    </row>
    <row r="444" spans="1:3" x14ac:dyDescent="0.25">
      <c r="A444" t="s">
        <v>51</v>
      </c>
      <c r="B444" t="s">
        <v>62</v>
      </c>
      <c r="C444">
        <v>0.65600000000000003</v>
      </c>
    </row>
    <row r="445" spans="1:3" x14ac:dyDescent="0.25">
      <c r="A445" t="s">
        <v>51</v>
      </c>
      <c r="B445" t="s">
        <v>63</v>
      </c>
      <c r="C445">
        <v>0.622</v>
      </c>
    </row>
    <row r="446" spans="1:3" x14ac:dyDescent="0.25">
      <c r="A446" t="s">
        <v>51</v>
      </c>
      <c r="B446" t="s">
        <v>64</v>
      </c>
      <c r="C446">
        <v>0.65900000000000003</v>
      </c>
    </row>
    <row r="447" spans="1:3" x14ac:dyDescent="0.25">
      <c r="A447" t="s">
        <v>51</v>
      </c>
      <c r="B447" t="s">
        <v>65</v>
      </c>
      <c r="C447">
        <v>0.57799999999999996</v>
      </c>
    </row>
    <row r="448" spans="1:3" x14ac:dyDescent="0.25">
      <c r="A448" t="s">
        <v>51</v>
      </c>
      <c r="B448" t="s">
        <v>0</v>
      </c>
      <c r="C448">
        <v>0.65600000000000003</v>
      </c>
    </row>
    <row r="449" spans="1:3" x14ac:dyDescent="0.25">
      <c r="A449" t="s">
        <v>51</v>
      </c>
      <c r="B449" t="s">
        <v>67</v>
      </c>
      <c r="C449">
        <v>0.63</v>
      </c>
    </row>
    <row r="450" spans="1:3" x14ac:dyDescent="0.25">
      <c r="A450" t="s">
        <v>51</v>
      </c>
      <c r="B450" t="s">
        <v>68</v>
      </c>
      <c r="C450">
        <v>0.50800000000000001</v>
      </c>
    </row>
    <row r="451" spans="1:3" x14ac:dyDescent="0.25">
      <c r="A451" t="s">
        <v>51</v>
      </c>
      <c r="B451" t="s">
        <v>69</v>
      </c>
      <c r="C451">
        <v>0.47299999999999998</v>
      </c>
    </row>
    <row r="452" spans="1:3" x14ac:dyDescent="0.25">
      <c r="A452" t="s">
        <v>52</v>
      </c>
      <c r="B452" t="s">
        <v>61</v>
      </c>
      <c r="C452">
        <v>0.30099999999999999</v>
      </c>
    </row>
    <row r="453" spans="1:3" x14ac:dyDescent="0.25">
      <c r="A453" t="s">
        <v>52</v>
      </c>
      <c r="B453" t="s">
        <v>62</v>
      </c>
      <c r="C453">
        <v>0.26300000000000001</v>
      </c>
    </row>
    <row r="454" spans="1:3" x14ac:dyDescent="0.25">
      <c r="A454" t="s">
        <v>52</v>
      </c>
      <c r="B454" t="s">
        <v>63</v>
      </c>
      <c r="C454">
        <v>0.28100000000000003</v>
      </c>
    </row>
    <row r="455" spans="1:3" x14ac:dyDescent="0.25">
      <c r="A455" t="s">
        <v>52</v>
      </c>
      <c r="B455" t="s">
        <v>64</v>
      </c>
      <c r="C455">
        <v>0.312</v>
      </c>
    </row>
    <row r="456" spans="1:3" x14ac:dyDescent="0.25">
      <c r="A456" t="s">
        <v>52</v>
      </c>
      <c r="B456" t="s">
        <v>65</v>
      </c>
      <c r="C456">
        <v>0.33300000000000002</v>
      </c>
    </row>
    <row r="457" spans="1:3" x14ac:dyDescent="0.25">
      <c r="A457" t="s">
        <v>52</v>
      </c>
      <c r="B457" t="s">
        <v>0</v>
      </c>
      <c r="C457">
        <v>0.45</v>
      </c>
    </row>
    <row r="458" spans="1:3" x14ac:dyDescent="0.25">
      <c r="A458" t="s">
        <v>52</v>
      </c>
      <c r="B458" t="s">
        <v>67</v>
      </c>
      <c r="C458">
        <v>0.27800000000000002</v>
      </c>
    </row>
    <row r="459" spans="1:3" x14ac:dyDescent="0.25">
      <c r="A459" t="s">
        <v>52</v>
      </c>
      <c r="B459" t="s">
        <v>68</v>
      </c>
      <c r="C459">
        <v>0.5</v>
      </c>
    </row>
    <row r="460" spans="1:3" x14ac:dyDescent="0.25">
      <c r="A460" t="s">
        <v>52</v>
      </c>
      <c r="B460" t="s">
        <v>69</v>
      </c>
      <c r="C460">
        <v>0.26300000000000001</v>
      </c>
    </row>
    <row r="461" spans="1:3" x14ac:dyDescent="0.25">
      <c r="A461" t="s">
        <v>53</v>
      </c>
      <c r="B461" t="s">
        <v>61</v>
      </c>
      <c r="C461">
        <v>0.58699999999999997</v>
      </c>
    </row>
    <row r="462" spans="1:3" x14ac:dyDescent="0.25">
      <c r="A462" t="s">
        <v>53</v>
      </c>
      <c r="B462" t="s">
        <v>62</v>
      </c>
      <c r="C462">
        <v>0.58499999999999996</v>
      </c>
    </row>
    <row r="463" spans="1:3" x14ac:dyDescent="0.25">
      <c r="A463" t="s">
        <v>53</v>
      </c>
      <c r="B463" t="s">
        <v>63</v>
      </c>
      <c r="C463">
        <v>0.59199999999999997</v>
      </c>
    </row>
    <row r="464" spans="1:3" x14ac:dyDescent="0.25">
      <c r="A464" t="s">
        <v>53</v>
      </c>
      <c r="B464" t="s">
        <v>64</v>
      </c>
      <c r="C464">
        <v>0.61499999999999999</v>
      </c>
    </row>
    <row r="465" spans="1:3" x14ac:dyDescent="0.25">
      <c r="A465" t="s">
        <v>53</v>
      </c>
      <c r="B465" t="s">
        <v>65</v>
      </c>
      <c r="C465">
        <v>0.64200000000000002</v>
      </c>
    </row>
    <row r="466" spans="1:3" x14ac:dyDescent="0.25">
      <c r="A466" t="s">
        <v>53</v>
      </c>
      <c r="B466" t="s">
        <v>0</v>
      </c>
      <c r="C466">
        <v>0.621</v>
      </c>
    </row>
    <row r="467" spans="1:3" x14ac:dyDescent="0.25">
      <c r="A467" t="s">
        <v>53</v>
      </c>
      <c r="B467" t="s">
        <v>67</v>
      </c>
      <c r="C467">
        <v>0.621</v>
      </c>
    </row>
    <row r="468" spans="1:3" x14ac:dyDescent="0.25">
      <c r="A468" t="s">
        <v>53</v>
      </c>
      <c r="B468" t="s">
        <v>68</v>
      </c>
      <c r="C468">
        <v>0.56717687074829937</v>
      </c>
    </row>
    <row r="469" spans="1:3" x14ac:dyDescent="0.25">
      <c r="A469" t="s">
        <v>53</v>
      </c>
      <c r="B469" t="s">
        <v>69</v>
      </c>
      <c r="C469">
        <v>0.55000000000000004</v>
      </c>
    </row>
    <row r="470" spans="1:3" x14ac:dyDescent="0.25">
      <c r="A470" t="s">
        <v>54</v>
      </c>
      <c r="B470" t="s">
        <v>61</v>
      </c>
      <c r="C470">
        <v>0.50800000000000001</v>
      </c>
    </row>
    <row r="471" spans="1:3" x14ac:dyDescent="0.25">
      <c r="A471" t="s">
        <v>54</v>
      </c>
      <c r="B471" t="s">
        <v>62</v>
      </c>
      <c r="C471">
        <v>0.53400000000000003</v>
      </c>
    </row>
    <row r="472" spans="1:3" x14ac:dyDescent="0.25">
      <c r="A472" t="s">
        <v>54</v>
      </c>
      <c r="B472" t="s">
        <v>63</v>
      </c>
      <c r="C472">
        <v>0.57899999999999996</v>
      </c>
    </row>
    <row r="473" spans="1:3" x14ac:dyDescent="0.25">
      <c r="A473" t="s">
        <v>54</v>
      </c>
      <c r="B473" t="s">
        <v>64</v>
      </c>
      <c r="C473">
        <v>0.61599999999999999</v>
      </c>
    </row>
    <row r="474" spans="1:3" x14ac:dyDescent="0.25">
      <c r="A474" t="s">
        <v>54</v>
      </c>
      <c r="B474" t="s">
        <v>65</v>
      </c>
      <c r="C474">
        <v>0.53300000000000003</v>
      </c>
    </row>
    <row r="475" spans="1:3" x14ac:dyDescent="0.25">
      <c r="A475" t="s">
        <v>54</v>
      </c>
      <c r="B475" t="s">
        <v>0</v>
      </c>
      <c r="C475">
        <v>0.57399999999999995</v>
      </c>
    </row>
    <row r="476" spans="1:3" x14ac:dyDescent="0.25">
      <c r="A476" t="s">
        <v>54</v>
      </c>
      <c r="B476" t="s">
        <v>67</v>
      </c>
      <c r="C476">
        <v>0.54400000000000004</v>
      </c>
    </row>
    <row r="477" spans="1:3" x14ac:dyDescent="0.25">
      <c r="A477" t="s">
        <v>54</v>
      </c>
      <c r="B477" t="s">
        <v>68</v>
      </c>
      <c r="C477">
        <v>0.43823529411764706</v>
      </c>
    </row>
    <row r="478" spans="1:3" x14ac:dyDescent="0.25">
      <c r="A478" t="s">
        <v>54</v>
      </c>
      <c r="B478" t="s">
        <v>69</v>
      </c>
      <c r="C478">
        <v>0.46300000000000002</v>
      </c>
    </row>
    <row r="479" spans="1:3" x14ac:dyDescent="0.25">
      <c r="A479" t="s">
        <v>55</v>
      </c>
      <c r="B479" t="s">
        <v>61</v>
      </c>
      <c r="C479">
        <v>0.53300000000000003</v>
      </c>
    </row>
    <row r="480" spans="1:3" x14ac:dyDescent="0.25">
      <c r="A480" t="s">
        <v>55</v>
      </c>
      <c r="B480" t="s">
        <v>62</v>
      </c>
      <c r="C480">
        <v>0.54</v>
      </c>
    </row>
    <row r="481" spans="1:3" x14ac:dyDescent="0.25">
      <c r="A481" t="s">
        <v>55</v>
      </c>
      <c r="B481" t="s">
        <v>63</v>
      </c>
      <c r="C481">
        <v>0.58099999999999996</v>
      </c>
    </row>
    <row r="482" spans="1:3" x14ac:dyDescent="0.25">
      <c r="A482" t="s">
        <v>55</v>
      </c>
      <c r="B482" t="s">
        <v>64</v>
      </c>
      <c r="C482">
        <v>0.59399999999999997</v>
      </c>
    </row>
    <row r="483" spans="1:3" x14ac:dyDescent="0.25">
      <c r="A483" t="s">
        <v>55</v>
      </c>
      <c r="B483" t="s">
        <v>65</v>
      </c>
      <c r="C483">
        <v>0.56399999999999995</v>
      </c>
    </row>
    <row r="484" spans="1:3" x14ac:dyDescent="0.25">
      <c r="A484" t="s">
        <v>55</v>
      </c>
      <c r="B484" t="s">
        <v>0</v>
      </c>
      <c r="C484">
        <v>0.46800000000000003</v>
      </c>
    </row>
    <row r="485" spans="1:3" x14ac:dyDescent="0.25">
      <c r="A485" t="s">
        <v>55</v>
      </c>
      <c r="B485" t="s">
        <v>67</v>
      </c>
      <c r="C485">
        <v>0.622</v>
      </c>
    </row>
    <row r="486" spans="1:3" x14ac:dyDescent="0.25">
      <c r="A486" t="s">
        <v>55</v>
      </c>
      <c r="B486" t="s">
        <v>68</v>
      </c>
      <c r="C486">
        <v>0.48634812286689422</v>
      </c>
    </row>
    <row r="487" spans="1:3" x14ac:dyDescent="0.25">
      <c r="A487" t="s">
        <v>55</v>
      </c>
      <c r="B487" t="s">
        <v>69</v>
      </c>
      <c r="C487">
        <v>0.58499999999999996</v>
      </c>
    </row>
    <row r="488" spans="1:3" x14ac:dyDescent="0.25">
      <c r="A488" t="s">
        <v>56</v>
      </c>
      <c r="B488" t="s">
        <v>61</v>
      </c>
      <c r="C488">
        <v>0.55600000000000005</v>
      </c>
    </row>
    <row r="489" spans="1:3" x14ac:dyDescent="0.25">
      <c r="A489" t="s">
        <v>56</v>
      </c>
      <c r="B489" t="s">
        <v>62</v>
      </c>
      <c r="C489">
        <v>0.56299999999999994</v>
      </c>
    </row>
    <row r="490" spans="1:3" x14ac:dyDescent="0.25">
      <c r="A490" t="s">
        <v>56</v>
      </c>
      <c r="B490" t="s">
        <v>63</v>
      </c>
      <c r="C490">
        <v>0.621</v>
      </c>
    </row>
    <row r="491" spans="1:3" x14ac:dyDescent="0.25">
      <c r="A491" t="s">
        <v>56</v>
      </c>
      <c r="B491" t="s">
        <v>64</v>
      </c>
      <c r="C491">
        <v>0.66800000000000004</v>
      </c>
    </row>
    <row r="492" spans="1:3" x14ac:dyDescent="0.25">
      <c r="A492" t="s">
        <v>56</v>
      </c>
      <c r="B492" t="s">
        <v>65</v>
      </c>
      <c r="C492">
        <v>0.63700000000000001</v>
      </c>
    </row>
    <row r="493" spans="1:3" x14ac:dyDescent="0.25">
      <c r="A493" t="s">
        <v>56</v>
      </c>
      <c r="B493" t="s">
        <v>0</v>
      </c>
      <c r="C493">
        <v>0.628</v>
      </c>
    </row>
    <row r="494" spans="1:3" x14ac:dyDescent="0.25">
      <c r="A494" t="s">
        <v>56</v>
      </c>
      <c r="B494" t="s">
        <v>67</v>
      </c>
      <c r="C494">
        <v>0.627</v>
      </c>
    </row>
    <row r="495" spans="1:3" x14ac:dyDescent="0.25">
      <c r="A495" t="s">
        <v>56</v>
      </c>
      <c r="B495" t="s">
        <v>68</v>
      </c>
      <c r="C495">
        <v>0.56039850560398508</v>
      </c>
    </row>
    <row r="496" spans="1:3" x14ac:dyDescent="0.25">
      <c r="A496" t="s">
        <v>56</v>
      </c>
      <c r="B496" t="s">
        <v>69</v>
      </c>
      <c r="C496">
        <v>0.58699999999999997</v>
      </c>
    </row>
    <row r="497" spans="1:3" x14ac:dyDescent="0.25">
      <c r="A497" t="s">
        <v>57</v>
      </c>
      <c r="B497" t="s">
        <v>61</v>
      </c>
      <c r="C497">
        <v>0.64600000000000002</v>
      </c>
    </row>
    <row r="498" spans="1:3" x14ac:dyDescent="0.25">
      <c r="A498" t="s">
        <v>57</v>
      </c>
      <c r="B498" t="s">
        <v>62</v>
      </c>
      <c r="C498">
        <v>0.69099999999999995</v>
      </c>
    </row>
    <row r="499" spans="1:3" x14ac:dyDescent="0.25">
      <c r="A499" t="s">
        <v>57</v>
      </c>
      <c r="B499" t="s">
        <v>63</v>
      </c>
      <c r="C499">
        <v>0.63100000000000001</v>
      </c>
    </row>
    <row r="500" spans="1:3" x14ac:dyDescent="0.25">
      <c r="A500" t="s">
        <v>57</v>
      </c>
      <c r="B500" t="s">
        <v>64</v>
      </c>
      <c r="C500">
        <v>0.63200000000000001</v>
      </c>
    </row>
    <row r="501" spans="1:3" x14ac:dyDescent="0.25">
      <c r="A501" t="s">
        <v>57</v>
      </c>
      <c r="B501" t="s">
        <v>65</v>
      </c>
      <c r="C501">
        <v>0.60399999999999998</v>
      </c>
    </row>
    <row r="502" spans="1:3" x14ac:dyDescent="0.25">
      <c r="A502" t="s">
        <v>57</v>
      </c>
      <c r="B502" t="s">
        <v>0</v>
      </c>
      <c r="C502">
        <v>0.59799999999999998</v>
      </c>
    </row>
    <row r="503" spans="1:3" x14ac:dyDescent="0.25">
      <c r="A503" t="s">
        <v>57</v>
      </c>
      <c r="B503" t="s">
        <v>67</v>
      </c>
      <c r="C503">
        <v>0.54300000000000004</v>
      </c>
    </row>
    <row r="504" spans="1:3" x14ac:dyDescent="0.25">
      <c r="A504" t="s">
        <v>57</v>
      </c>
      <c r="B504" t="s">
        <v>68</v>
      </c>
      <c r="C504">
        <v>0.54937163375224418</v>
      </c>
    </row>
    <row r="505" spans="1:3" x14ac:dyDescent="0.25">
      <c r="A505" t="s">
        <v>57</v>
      </c>
      <c r="B505" t="s">
        <v>69</v>
      </c>
      <c r="C505">
        <v>0.52700000000000002</v>
      </c>
    </row>
    <row r="506" spans="1:3" x14ac:dyDescent="0.25">
      <c r="A506" s="11" t="s">
        <v>76</v>
      </c>
      <c r="B506" s="15">
        <v>2022</v>
      </c>
      <c r="C506" s="16">
        <v>0.69499999999999995</v>
      </c>
    </row>
    <row r="507" spans="1:3" x14ac:dyDescent="0.25">
      <c r="A507" s="12" t="s">
        <v>77</v>
      </c>
      <c r="B507" s="17">
        <v>2022</v>
      </c>
      <c r="C507" s="18">
        <v>0.69399999999999995</v>
      </c>
    </row>
    <row r="508" spans="1:3" x14ac:dyDescent="0.25">
      <c r="A508" s="11" t="s">
        <v>78</v>
      </c>
      <c r="B508" s="15">
        <v>2022</v>
      </c>
      <c r="C508" s="16">
        <v>0.68700000000000006</v>
      </c>
    </row>
    <row r="509" spans="1:3" x14ac:dyDescent="0.25">
      <c r="A509" s="12" t="s">
        <v>79</v>
      </c>
      <c r="B509" s="17">
        <v>2022</v>
      </c>
      <c r="C509" s="18">
        <v>0.67900000000000005</v>
      </c>
    </row>
    <row r="510" spans="1:3" x14ac:dyDescent="0.25">
      <c r="A510" s="11" t="s">
        <v>80</v>
      </c>
      <c r="B510" s="15">
        <v>2022</v>
      </c>
      <c r="C510" s="16">
        <v>0.67100000000000004</v>
      </c>
    </row>
    <row r="511" spans="1:3" x14ac:dyDescent="0.25">
      <c r="A511" s="12" t="s">
        <v>81</v>
      </c>
      <c r="B511" s="17">
        <v>2022</v>
      </c>
      <c r="C511" s="18">
        <v>0.67</v>
      </c>
    </row>
    <row r="512" spans="1:3" x14ac:dyDescent="0.25">
      <c r="A512" s="11" t="s">
        <v>82</v>
      </c>
      <c r="B512" s="15">
        <v>2022</v>
      </c>
      <c r="C512" s="16">
        <v>0.65500000000000003</v>
      </c>
    </row>
    <row r="513" spans="1:3" x14ac:dyDescent="0.25">
      <c r="A513" s="12" t="s">
        <v>83</v>
      </c>
      <c r="B513" s="17">
        <v>2022</v>
      </c>
      <c r="C513" s="18">
        <v>0.65200000000000002</v>
      </c>
    </row>
    <row r="514" spans="1:3" x14ac:dyDescent="0.25">
      <c r="A514" s="11" t="s">
        <v>84</v>
      </c>
      <c r="B514" s="15">
        <v>2022</v>
      </c>
      <c r="C514" s="16">
        <v>0.65</v>
      </c>
    </row>
    <row r="515" spans="1:3" x14ac:dyDescent="0.25">
      <c r="A515" s="12" t="s">
        <v>85</v>
      </c>
      <c r="B515" s="17">
        <v>2022</v>
      </c>
      <c r="C515" s="18">
        <v>0.64200000000000002</v>
      </c>
    </row>
    <row r="516" spans="1:3" x14ac:dyDescent="0.25">
      <c r="A516" s="11" t="s">
        <v>86</v>
      </c>
      <c r="B516" s="15">
        <v>2022</v>
      </c>
      <c r="C516" s="16">
        <v>0.63900000000000001</v>
      </c>
    </row>
    <row r="517" spans="1:3" x14ac:dyDescent="0.25">
      <c r="A517" s="12" t="s">
        <v>87</v>
      </c>
      <c r="B517" s="17">
        <v>2022</v>
      </c>
      <c r="C517" s="18">
        <v>0.63500000000000001</v>
      </c>
    </row>
    <row r="518" spans="1:3" x14ac:dyDescent="0.25">
      <c r="A518" s="11" t="s">
        <v>88</v>
      </c>
      <c r="B518" s="15">
        <v>2022</v>
      </c>
      <c r="C518" s="16">
        <v>0.63300000000000001</v>
      </c>
    </row>
    <row r="519" spans="1:3" x14ac:dyDescent="0.25">
      <c r="A519" s="12" t="s">
        <v>89</v>
      </c>
      <c r="B519" s="17">
        <v>2022</v>
      </c>
      <c r="C519" s="18">
        <v>0.626</v>
      </c>
    </row>
    <row r="520" spans="1:3" x14ac:dyDescent="0.25">
      <c r="A520" s="11" t="s">
        <v>90</v>
      </c>
      <c r="B520" s="15">
        <v>2022</v>
      </c>
      <c r="C520" s="16">
        <v>0.61699999999999999</v>
      </c>
    </row>
    <row r="521" spans="1:3" x14ac:dyDescent="0.25">
      <c r="A521" s="12" t="s">
        <v>91</v>
      </c>
      <c r="B521" s="17">
        <v>2022</v>
      </c>
      <c r="C521" s="18">
        <v>0.61599999999999999</v>
      </c>
    </row>
    <row r="522" spans="1:3" x14ac:dyDescent="0.25">
      <c r="A522" s="11" t="s">
        <v>92</v>
      </c>
      <c r="B522" s="15">
        <v>2022</v>
      </c>
      <c r="C522" s="16">
        <v>0.61599999999999999</v>
      </c>
    </row>
    <row r="523" spans="1:3" x14ac:dyDescent="0.25">
      <c r="A523" s="12" t="s">
        <v>93</v>
      </c>
      <c r="B523" s="17">
        <v>2022</v>
      </c>
      <c r="C523" s="18">
        <v>0.61499999999999999</v>
      </c>
    </row>
    <row r="524" spans="1:3" x14ac:dyDescent="0.25">
      <c r="A524" s="11" t="s">
        <v>94</v>
      </c>
      <c r="B524" s="15">
        <v>2022</v>
      </c>
      <c r="C524" s="16">
        <v>0.61299999999999999</v>
      </c>
    </row>
    <row r="525" spans="1:3" x14ac:dyDescent="0.25">
      <c r="A525" s="12" t="s">
        <v>95</v>
      </c>
      <c r="B525" s="17">
        <v>2022</v>
      </c>
      <c r="C525" s="18">
        <v>0.61</v>
      </c>
    </row>
    <row r="526" spans="1:3" x14ac:dyDescent="0.25">
      <c r="A526" s="11" t="s">
        <v>96</v>
      </c>
      <c r="B526" s="15">
        <v>2022</v>
      </c>
      <c r="C526" s="16">
        <v>0.60899999999999999</v>
      </c>
    </row>
    <row r="527" spans="1:3" x14ac:dyDescent="0.25">
      <c r="A527" s="12" t="s">
        <v>97</v>
      </c>
      <c r="B527" s="17">
        <v>2022</v>
      </c>
      <c r="C527" s="18">
        <v>0.60199999999999998</v>
      </c>
    </row>
    <row r="528" spans="1:3" x14ac:dyDescent="0.25">
      <c r="A528" s="11" t="s">
        <v>98</v>
      </c>
      <c r="B528" s="15">
        <v>2022</v>
      </c>
      <c r="C528" s="16">
        <v>0.60099999999999998</v>
      </c>
    </row>
    <row r="529" spans="1:3" x14ac:dyDescent="0.25">
      <c r="A529" s="12" t="s">
        <v>99</v>
      </c>
      <c r="B529" s="17">
        <v>2022</v>
      </c>
      <c r="C529" s="18">
        <v>0.59099999999999997</v>
      </c>
    </row>
    <row r="530" spans="1:3" x14ac:dyDescent="0.25">
      <c r="A530" s="11" t="s">
        <v>100</v>
      </c>
      <c r="B530" s="15">
        <v>2022</v>
      </c>
      <c r="C530" s="16">
        <v>0.59</v>
      </c>
    </row>
    <row r="531" spans="1:3" x14ac:dyDescent="0.25">
      <c r="A531" s="12" t="s">
        <v>101</v>
      </c>
      <c r="B531" s="17">
        <v>2022</v>
      </c>
      <c r="C531" s="18">
        <v>0.58899999999999997</v>
      </c>
    </row>
    <row r="532" spans="1:3" x14ac:dyDescent="0.25">
      <c r="A532" s="11" t="s">
        <v>102</v>
      </c>
      <c r="B532" s="15">
        <v>2022</v>
      </c>
      <c r="C532" s="16">
        <v>0.58799999999999997</v>
      </c>
    </row>
    <row r="533" spans="1:3" x14ac:dyDescent="0.25">
      <c r="A533" s="12" t="s">
        <v>103</v>
      </c>
      <c r="B533" s="17">
        <v>2022</v>
      </c>
      <c r="C533" s="18">
        <v>0.58399999999999996</v>
      </c>
    </row>
    <row r="534" spans="1:3" x14ac:dyDescent="0.25">
      <c r="A534" s="11" t="s">
        <v>104</v>
      </c>
      <c r="B534" s="15">
        <v>2022</v>
      </c>
      <c r="C534" s="16">
        <v>0.58399999999999996</v>
      </c>
    </row>
    <row r="535" spans="1:3" x14ac:dyDescent="0.25">
      <c r="A535" s="12" t="s">
        <v>105</v>
      </c>
      <c r="B535" s="17">
        <v>2022</v>
      </c>
      <c r="C535" s="18">
        <v>0.58199999999999996</v>
      </c>
    </row>
    <row r="536" spans="1:3" x14ac:dyDescent="0.25">
      <c r="A536" s="11" t="s">
        <v>106</v>
      </c>
      <c r="B536" s="15">
        <v>2022</v>
      </c>
      <c r="C536" s="16">
        <v>0.57799999999999996</v>
      </c>
    </row>
    <row r="537" spans="1:3" x14ac:dyDescent="0.25">
      <c r="A537" s="12" t="s">
        <v>107</v>
      </c>
      <c r="B537" s="17">
        <v>2022</v>
      </c>
      <c r="C537" s="18">
        <v>0.57599999999999996</v>
      </c>
    </row>
    <row r="538" spans="1:3" x14ac:dyDescent="0.25">
      <c r="A538" s="11" t="s">
        <v>108</v>
      </c>
      <c r="B538" s="15">
        <v>2022</v>
      </c>
      <c r="C538" s="16">
        <v>0.57299999999999995</v>
      </c>
    </row>
    <row r="539" spans="1:3" x14ac:dyDescent="0.25">
      <c r="A539" s="12" t="s">
        <v>109</v>
      </c>
      <c r="B539" s="17">
        <v>2022</v>
      </c>
      <c r="C539" s="18">
        <v>0.56999999999999995</v>
      </c>
    </row>
    <row r="540" spans="1:3" x14ac:dyDescent="0.25">
      <c r="A540" s="11" t="s">
        <v>110</v>
      </c>
      <c r="B540" s="15">
        <v>2022</v>
      </c>
      <c r="C540" s="16">
        <v>0.56999999999999995</v>
      </c>
    </row>
    <row r="541" spans="1:3" x14ac:dyDescent="0.25">
      <c r="A541" s="12" t="s">
        <v>111</v>
      </c>
      <c r="B541" s="17">
        <v>2022</v>
      </c>
      <c r="C541" s="18">
        <v>0.56699999999999995</v>
      </c>
    </row>
    <row r="542" spans="1:3" x14ac:dyDescent="0.25">
      <c r="A542" s="11" t="s">
        <v>112</v>
      </c>
      <c r="B542" s="15">
        <v>2022</v>
      </c>
      <c r="C542" s="16">
        <v>0.56100000000000005</v>
      </c>
    </row>
    <row r="543" spans="1:3" x14ac:dyDescent="0.25">
      <c r="A543" s="12" t="s">
        <v>113</v>
      </c>
      <c r="B543" s="17">
        <v>2022</v>
      </c>
      <c r="C543" s="18">
        <v>0.56000000000000005</v>
      </c>
    </row>
    <row r="544" spans="1:3" x14ac:dyDescent="0.25">
      <c r="A544" s="11" t="s">
        <v>114</v>
      </c>
      <c r="B544" s="15">
        <v>2022</v>
      </c>
      <c r="C544" s="16">
        <v>0.55900000000000005</v>
      </c>
    </row>
    <row r="545" spans="1:3" x14ac:dyDescent="0.25">
      <c r="A545" s="12" t="s">
        <v>115</v>
      </c>
      <c r="B545" s="17">
        <v>2022</v>
      </c>
      <c r="C545" s="18">
        <v>0.55800000000000005</v>
      </c>
    </row>
    <row r="546" spans="1:3" x14ac:dyDescent="0.25">
      <c r="A546" s="11" t="s">
        <v>116</v>
      </c>
      <c r="B546" s="15">
        <v>2022</v>
      </c>
      <c r="C546" s="16">
        <v>0.54600000000000004</v>
      </c>
    </row>
    <row r="547" spans="1:3" x14ac:dyDescent="0.25">
      <c r="A547" s="12" t="s">
        <v>117</v>
      </c>
      <c r="B547" s="17">
        <v>2022</v>
      </c>
      <c r="C547" s="18">
        <v>0.53500000000000003</v>
      </c>
    </row>
    <row r="548" spans="1:3" x14ac:dyDescent="0.25">
      <c r="A548" s="11" t="s">
        <v>118</v>
      </c>
      <c r="B548" s="15">
        <v>2022</v>
      </c>
      <c r="C548" s="16">
        <v>0.52800000000000002</v>
      </c>
    </row>
    <row r="549" spans="1:3" x14ac:dyDescent="0.25">
      <c r="A549" s="12" t="s">
        <v>119</v>
      </c>
      <c r="B549" s="17">
        <v>2022</v>
      </c>
      <c r="C549" s="18">
        <v>0.52700000000000002</v>
      </c>
    </row>
    <row r="550" spans="1:3" x14ac:dyDescent="0.25">
      <c r="A550" s="11" t="s">
        <v>120</v>
      </c>
      <c r="B550" s="15">
        <v>2022</v>
      </c>
      <c r="C550" s="16">
        <v>0.51900000000000002</v>
      </c>
    </row>
    <row r="551" spans="1:3" x14ac:dyDescent="0.25">
      <c r="A551" s="12" t="s">
        <v>121</v>
      </c>
      <c r="B551" s="17">
        <v>2022</v>
      </c>
      <c r="C551" s="18">
        <v>0.51900000000000002</v>
      </c>
    </row>
    <row r="552" spans="1:3" x14ac:dyDescent="0.25">
      <c r="A552" s="11" t="s">
        <v>122</v>
      </c>
      <c r="B552" s="15">
        <v>2022</v>
      </c>
      <c r="C552" s="16">
        <v>0.51400000000000001</v>
      </c>
    </row>
    <row r="553" spans="1:3" x14ac:dyDescent="0.25">
      <c r="A553" s="12" t="s">
        <v>123</v>
      </c>
      <c r="B553" s="17">
        <v>2022</v>
      </c>
      <c r="C553" s="18">
        <v>0.49399999999999999</v>
      </c>
    </row>
    <row r="554" spans="1:3" x14ac:dyDescent="0.25">
      <c r="A554" s="11" t="s">
        <v>124</v>
      </c>
      <c r="B554" s="15">
        <v>2022</v>
      </c>
      <c r="C554" s="16">
        <v>0.48099999999999998</v>
      </c>
    </row>
    <row r="555" spans="1:3" x14ac:dyDescent="0.25">
      <c r="A555" s="12" t="s">
        <v>125</v>
      </c>
      <c r="B555" s="17">
        <v>2022</v>
      </c>
      <c r="C555" s="18">
        <v>0.47799999999999998</v>
      </c>
    </row>
    <row r="556" spans="1:3" x14ac:dyDescent="0.25">
      <c r="A556" s="11" t="s">
        <v>126</v>
      </c>
      <c r="B556" s="15">
        <v>2022</v>
      </c>
      <c r="C556" s="16">
        <v>0.46</v>
      </c>
    </row>
    <row r="557" spans="1:3" x14ac:dyDescent="0.25">
      <c r="A557" s="12" t="s">
        <v>127</v>
      </c>
      <c r="B557" s="17">
        <v>2022</v>
      </c>
      <c r="C557" s="18">
        <v>0.441</v>
      </c>
    </row>
    <row r="558" spans="1:3" x14ac:dyDescent="0.25">
      <c r="A558" s="11" t="s">
        <v>128</v>
      </c>
      <c r="B558" s="15">
        <v>2022</v>
      </c>
      <c r="C558" s="16">
        <v>0.36399999999999999</v>
      </c>
    </row>
    <row r="559" spans="1:3" x14ac:dyDescent="0.25">
      <c r="A559" s="12" t="s">
        <v>129</v>
      </c>
      <c r="B559" s="17">
        <v>2022</v>
      </c>
      <c r="C559" s="18">
        <v>0.20300000000000001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A9D7-EF36-4F6B-BC75-ED0FDBAC6F7F}">
  <dimension ref="A1:K57"/>
  <sheetViews>
    <sheetView topLeftCell="A6" workbookViewId="0">
      <selection activeCell="H30" sqref="H30"/>
    </sheetView>
  </sheetViews>
  <sheetFormatPr defaultRowHeight="15" x14ac:dyDescent="0.25"/>
  <cols>
    <col min="1" max="1" width="17.28515625" bestFit="1" customWidth="1"/>
    <col min="2" max="6" width="7.85546875" customWidth="1"/>
    <col min="7" max="7" width="8.7109375" customWidth="1"/>
    <col min="8" max="10" width="7.85546875" customWidth="1"/>
  </cols>
  <sheetData>
    <row r="1" spans="1:11" ht="18.75" x14ac:dyDescent="0.3">
      <c r="A1" s="22" t="s">
        <v>1</v>
      </c>
      <c r="B1" s="22" t="s">
        <v>61</v>
      </c>
      <c r="C1" s="23" t="s">
        <v>62</v>
      </c>
      <c r="D1" s="24" t="s">
        <v>63</v>
      </c>
      <c r="E1" s="23" t="s">
        <v>64</v>
      </c>
      <c r="F1" s="23" t="s">
        <v>65</v>
      </c>
      <c r="G1" s="23" t="s">
        <v>0</v>
      </c>
      <c r="H1" s="23" t="s">
        <v>67</v>
      </c>
      <c r="I1" s="23" t="s">
        <v>68</v>
      </c>
      <c r="J1" s="23" t="s">
        <v>69</v>
      </c>
      <c r="K1" s="23" t="s">
        <v>133</v>
      </c>
    </row>
    <row r="2" spans="1:11" x14ac:dyDescent="0.25">
      <c r="A2" t="s">
        <v>2</v>
      </c>
      <c r="B2" s="1">
        <v>0.502</v>
      </c>
      <c r="C2" s="1">
        <v>0.52900000000000003</v>
      </c>
      <c r="D2" s="1">
        <v>0.57599999999999996</v>
      </c>
      <c r="E2" s="1">
        <v>0.60099999999999998</v>
      </c>
      <c r="F2" s="1">
        <v>0.58499999999999996</v>
      </c>
      <c r="G2" s="1">
        <v>0.58199999999999996</v>
      </c>
      <c r="H2" s="1">
        <v>0.58399999999999996</v>
      </c>
      <c r="I2" s="1">
        <v>0.52500000000000002</v>
      </c>
      <c r="J2" s="1">
        <v>0.52100000000000002</v>
      </c>
      <c r="K2" s="1">
        <v>0.58199999999999996</v>
      </c>
    </row>
    <row r="3" spans="1:11" x14ac:dyDescent="0.25">
      <c r="A3" t="s">
        <v>3</v>
      </c>
      <c r="B3" s="1">
        <v>0.45200000000000001</v>
      </c>
      <c r="C3" s="1">
        <v>0.47599999999999998</v>
      </c>
      <c r="D3" s="1">
        <v>0.51800000000000002</v>
      </c>
      <c r="E3" s="1">
        <v>0.54100000000000004</v>
      </c>
      <c r="F3" s="1">
        <v>0.52700000000000002</v>
      </c>
      <c r="G3" s="1">
        <v>0.52400000000000002</v>
      </c>
      <c r="H3" s="1">
        <v>0.52559999999999996</v>
      </c>
      <c r="I3" s="1">
        <v>0.47199999999999998</v>
      </c>
      <c r="J3" s="1">
        <v>0.46899999999999997</v>
      </c>
      <c r="K3" s="1">
        <v>0.52400000000000002</v>
      </c>
    </row>
    <row r="4" spans="1:11" x14ac:dyDescent="0.25">
      <c r="A4" t="s">
        <v>4</v>
      </c>
      <c r="B4" s="1">
        <v>0.59799999999999998</v>
      </c>
      <c r="C4" s="1">
        <v>0.59299999999999997</v>
      </c>
      <c r="D4" s="1">
        <v>0.60399999999999998</v>
      </c>
      <c r="E4" s="1">
        <v>0.623</v>
      </c>
      <c r="F4" s="1">
        <v>0.61199999999999999</v>
      </c>
      <c r="G4" s="1">
        <v>0.60599999999999998</v>
      </c>
      <c r="H4" s="1">
        <v>0.56200000000000006</v>
      </c>
      <c r="I4" s="1">
        <v>0.50020383204239705</v>
      </c>
      <c r="J4" s="1">
        <v>0.15</v>
      </c>
      <c r="K4" s="1">
        <v>0.61599999999999999</v>
      </c>
    </row>
    <row r="5" spans="1:11" x14ac:dyDescent="0.25">
      <c r="A5" t="s">
        <v>5</v>
      </c>
      <c r="B5" s="1">
        <v>0.50900000000000001</v>
      </c>
      <c r="C5" s="1">
        <v>0.51700000000000002</v>
      </c>
      <c r="D5" s="1">
        <v>0.55500000000000005</v>
      </c>
      <c r="E5" s="1">
        <v>0.57199999999999995</v>
      </c>
      <c r="F5" s="1">
        <v>0.54600000000000004</v>
      </c>
      <c r="G5" s="1">
        <v>0.54600000000000004</v>
      </c>
      <c r="H5" s="1">
        <v>0.56299999999999994</v>
      </c>
      <c r="I5" s="1">
        <v>0.54731861198738174</v>
      </c>
      <c r="J5" s="1">
        <v>0.55600000000000005</v>
      </c>
      <c r="K5" s="1">
        <v>0.54600000000000004</v>
      </c>
    </row>
    <row r="6" spans="1:11" x14ac:dyDescent="0.25">
      <c r="A6" t="s">
        <v>6</v>
      </c>
      <c r="B6" s="1">
        <v>0.48</v>
      </c>
      <c r="C6" s="1">
        <v>0.54600000000000004</v>
      </c>
      <c r="D6" s="1">
        <v>0.56699999999999995</v>
      </c>
      <c r="E6" s="1">
        <v>0.61</v>
      </c>
      <c r="F6" s="1">
        <v>0.56399999999999995</v>
      </c>
      <c r="G6" s="1">
        <v>0.59699999999999998</v>
      </c>
      <c r="H6" s="1">
        <v>0.57899999999999996</v>
      </c>
      <c r="I6" s="1">
        <v>0.51793214862681747</v>
      </c>
      <c r="J6" s="1">
        <v>0.54100000000000004</v>
      </c>
      <c r="K6" s="1">
        <v>0.56699999999999995</v>
      </c>
    </row>
    <row r="7" spans="1:11" x14ac:dyDescent="0.25">
      <c r="A7" t="s">
        <v>7</v>
      </c>
      <c r="B7" s="1">
        <v>0.63600000000000001</v>
      </c>
      <c r="C7" s="1">
        <v>0.65</v>
      </c>
      <c r="D7" s="1">
        <v>0.67</v>
      </c>
      <c r="E7" s="1">
        <v>0.66800000000000004</v>
      </c>
      <c r="F7" s="1">
        <v>0.60799999999999998</v>
      </c>
      <c r="G7" s="1">
        <v>0.59499999999999997</v>
      </c>
      <c r="H7" s="1">
        <v>0.59399999999999997</v>
      </c>
      <c r="I7" s="1">
        <v>0.55507621512798389</v>
      </c>
      <c r="J7" s="1">
        <v>0.54500000000000004</v>
      </c>
      <c r="K7" s="1">
        <v>0.59099999999999997</v>
      </c>
    </row>
    <row r="8" spans="1:11" x14ac:dyDescent="0.25">
      <c r="A8" t="s">
        <v>8</v>
      </c>
      <c r="B8" s="1">
        <v>0.33400000000000002</v>
      </c>
      <c r="C8" s="1">
        <v>0.376</v>
      </c>
      <c r="D8" s="1">
        <v>0.44900000000000001</v>
      </c>
      <c r="E8" s="1">
        <v>0.48099999999999998</v>
      </c>
      <c r="F8" s="1">
        <v>0.46899999999999997</v>
      </c>
      <c r="G8" s="1">
        <v>0.47099999999999997</v>
      </c>
      <c r="H8" s="1">
        <v>0.46</v>
      </c>
      <c r="I8" s="1">
        <v>0.42822463181744619</v>
      </c>
      <c r="J8" s="1">
        <v>0.443</v>
      </c>
      <c r="K8" s="1">
        <v>0.46</v>
      </c>
    </row>
    <row r="9" spans="1:11" x14ac:dyDescent="0.25">
      <c r="A9" t="s">
        <v>9</v>
      </c>
      <c r="B9" s="1">
        <v>0.433</v>
      </c>
      <c r="C9" s="1">
        <v>0.45100000000000001</v>
      </c>
      <c r="D9" s="1">
        <v>0.51</v>
      </c>
      <c r="E9" s="1">
        <v>0.54800000000000004</v>
      </c>
      <c r="F9" s="1">
        <v>0.57299999999999995</v>
      </c>
      <c r="G9" s="1">
        <v>0.66300000000000003</v>
      </c>
      <c r="H9" s="1">
        <v>0.68400000000000005</v>
      </c>
      <c r="I9" s="1">
        <v>0.59937827860889836</v>
      </c>
      <c r="J9" s="1">
        <v>0.441</v>
      </c>
      <c r="K9" s="1">
        <v>0.55800000000000005</v>
      </c>
    </row>
    <row r="10" spans="1:11" x14ac:dyDescent="0.25">
      <c r="A10" t="s">
        <v>10</v>
      </c>
      <c r="B10" s="1">
        <v>0.41199999999999998</v>
      </c>
      <c r="C10" s="1">
        <v>0.41899999999999998</v>
      </c>
      <c r="D10" s="1">
        <v>0.51700000000000002</v>
      </c>
      <c r="E10" s="1">
        <v>0.52300000000000002</v>
      </c>
      <c r="F10" s="1">
        <v>0.499</v>
      </c>
      <c r="G10" s="1">
        <v>0.55000000000000004</v>
      </c>
      <c r="H10" s="1">
        <v>0.51800000000000002</v>
      </c>
      <c r="I10" s="1">
        <v>0.39541160593792174</v>
      </c>
      <c r="J10" s="1">
        <v>0.437</v>
      </c>
      <c r="K10" s="1">
        <v>0.55900000000000005</v>
      </c>
    </row>
    <row r="11" spans="1:11" x14ac:dyDescent="0.25">
      <c r="A11" t="s">
        <v>11</v>
      </c>
      <c r="B11" s="1">
        <v>0.47699999999999998</v>
      </c>
      <c r="C11" s="1">
        <v>0.439</v>
      </c>
      <c r="D11" s="1">
        <v>0.45700000000000002</v>
      </c>
      <c r="E11" s="1">
        <v>0.47699999999999998</v>
      </c>
      <c r="F11" s="1">
        <v>0.46</v>
      </c>
      <c r="G11" s="1">
        <v>0.43099999999999999</v>
      </c>
      <c r="H11" s="1">
        <v>0.45</v>
      </c>
      <c r="I11" s="1">
        <v>0.56999999999999995</v>
      </c>
      <c r="J11" s="1">
        <v>0.40899999999999997</v>
      </c>
      <c r="K11" s="1">
        <v>0.441</v>
      </c>
    </row>
    <row r="12" spans="1:11" x14ac:dyDescent="0.25">
      <c r="A12" t="s">
        <v>12</v>
      </c>
      <c r="B12" s="1">
        <v>0.45800000000000002</v>
      </c>
      <c r="C12" s="1">
        <v>0.51900000000000002</v>
      </c>
      <c r="D12" s="1">
        <v>0.59099999999999997</v>
      </c>
      <c r="E12" s="1">
        <v>0.60799999999999998</v>
      </c>
      <c r="F12" s="1">
        <v>0.55800000000000005</v>
      </c>
      <c r="G12" s="1">
        <v>0.53</v>
      </c>
      <c r="H12" s="1">
        <v>0.54500000000000004</v>
      </c>
      <c r="I12" s="1">
        <v>0.50900000000000001</v>
      </c>
      <c r="J12" s="1">
        <v>0.45100000000000001</v>
      </c>
      <c r="K12" s="1">
        <v>0.58199999999999996</v>
      </c>
    </row>
    <row r="13" spans="1:11" x14ac:dyDescent="0.25">
      <c r="A13" t="s">
        <v>13</v>
      </c>
      <c r="B13" s="1">
        <v>0.56899999999999995</v>
      </c>
      <c r="C13" s="1">
        <v>0.56599999999999995</v>
      </c>
      <c r="D13" s="1">
        <v>0.57299999999999995</v>
      </c>
      <c r="E13" s="1">
        <v>0.59699999999999998</v>
      </c>
      <c r="F13" s="1">
        <v>0.59399999999999997</v>
      </c>
      <c r="G13" s="1">
        <v>0.55900000000000005</v>
      </c>
      <c r="H13" s="1">
        <v>0.58399999999999996</v>
      </c>
      <c r="I13" s="1">
        <v>0.49946893255443442</v>
      </c>
      <c r="J13" s="1">
        <v>0.52100000000000002</v>
      </c>
      <c r="K13" s="1">
        <v>0.60199999999999998</v>
      </c>
    </row>
    <row r="14" spans="1:11" x14ac:dyDescent="0.25">
      <c r="A14" t="s">
        <v>14</v>
      </c>
      <c r="B14" s="1">
        <v>0.46400000000000002</v>
      </c>
      <c r="C14" s="1">
        <v>0.499</v>
      </c>
      <c r="D14" s="1">
        <v>0.55000000000000004</v>
      </c>
      <c r="E14" s="1">
        <v>0.58799999999999997</v>
      </c>
      <c r="F14" s="1">
        <v>0.59499999999999997</v>
      </c>
      <c r="G14" s="1">
        <v>0.59299999999999997</v>
      </c>
      <c r="H14" s="1">
        <v>0.60199999999999998</v>
      </c>
      <c r="I14" s="1">
        <v>0.5165980130845651</v>
      </c>
      <c r="J14" s="1">
        <v>0.52800000000000002</v>
      </c>
      <c r="K14" s="1">
        <v>0.58399999999999996</v>
      </c>
    </row>
    <row r="15" spans="1:11" x14ac:dyDescent="0.25">
      <c r="A15" t="s">
        <v>15</v>
      </c>
      <c r="B15" s="1" t="s">
        <v>58</v>
      </c>
      <c r="C15" s="1" t="s">
        <v>58</v>
      </c>
      <c r="D15" s="1" t="s">
        <v>58</v>
      </c>
      <c r="E15" s="1" t="s">
        <v>58</v>
      </c>
      <c r="F15" s="1">
        <v>4.8000000000000001E-2</v>
      </c>
      <c r="G15" s="1">
        <v>0.05</v>
      </c>
      <c r="H15" s="1">
        <v>0.32400000000000001</v>
      </c>
      <c r="I15" s="1">
        <v>0.43478260869565216</v>
      </c>
      <c r="J15" s="1">
        <v>0.61499999999999999</v>
      </c>
      <c r="K15" s="1">
        <v>0.36399999999999999</v>
      </c>
    </row>
    <row r="16" spans="1:11" x14ac:dyDescent="0.25">
      <c r="A16" t="s">
        <v>16</v>
      </c>
      <c r="B16" s="1">
        <v>0.40100000000000002</v>
      </c>
      <c r="C16" s="1">
        <v>0.42499999999999999</v>
      </c>
      <c r="D16" s="1">
        <v>0.435</v>
      </c>
      <c r="E16" s="1">
        <v>0.47099999999999997</v>
      </c>
      <c r="F16" s="1">
        <v>5.1999999999999998E-2</v>
      </c>
      <c r="G16" s="1">
        <v>0.27400000000000002</v>
      </c>
      <c r="H16" s="1">
        <v>0.436</v>
      </c>
      <c r="I16" s="1">
        <v>0.42412451361867703</v>
      </c>
      <c r="J16" s="1">
        <v>0.39800000000000002</v>
      </c>
      <c r="K16" s="1">
        <v>0.47799999999999998</v>
      </c>
    </row>
    <row r="17" spans="1:11" x14ac:dyDescent="0.25">
      <c r="A17" t="s">
        <v>17</v>
      </c>
      <c r="B17" s="1">
        <v>0.56399999999999995</v>
      </c>
      <c r="C17" s="1">
        <v>0.60499999999999998</v>
      </c>
      <c r="D17" s="1">
        <v>0.628</v>
      </c>
      <c r="E17" s="1">
        <v>0.69299999999999995</v>
      </c>
      <c r="F17" s="1">
        <v>0.56000000000000005</v>
      </c>
      <c r="G17" s="1">
        <v>0.66300000000000003</v>
      </c>
      <c r="H17" s="1">
        <v>0.627</v>
      </c>
      <c r="I17" s="1">
        <v>0.5594170403587444</v>
      </c>
      <c r="J17" s="1">
        <v>0.56799999999999995</v>
      </c>
      <c r="K17" s="1">
        <v>0.61</v>
      </c>
    </row>
    <row r="18" spans="1:11" x14ac:dyDescent="0.25">
      <c r="A18" t="s">
        <v>18</v>
      </c>
      <c r="B18" s="1">
        <v>0.45500000000000002</v>
      </c>
      <c r="C18" s="1">
        <v>0.48399999999999999</v>
      </c>
      <c r="D18" s="1">
        <v>0.61499999999999999</v>
      </c>
      <c r="E18" s="1">
        <v>0.61699999999999999</v>
      </c>
      <c r="F18" s="1">
        <v>0.61299999999999999</v>
      </c>
      <c r="G18" s="1">
        <v>0.60899999999999999</v>
      </c>
      <c r="H18" s="1">
        <v>0.61399999999999999</v>
      </c>
      <c r="I18" s="1">
        <v>0.54715656447460803</v>
      </c>
      <c r="J18" s="1">
        <v>0.51900000000000002</v>
      </c>
      <c r="K18" s="1">
        <v>0.63500000000000001</v>
      </c>
    </row>
    <row r="19" spans="1:11" x14ac:dyDescent="0.25">
      <c r="A19" t="s">
        <v>19</v>
      </c>
      <c r="B19" s="1">
        <v>0.48799999999999999</v>
      </c>
      <c r="C19" s="1">
        <v>0.60199999999999998</v>
      </c>
      <c r="D19" s="1">
        <v>0.628</v>
      </c>
      <c r="E19" s="1">
        <v>0.68500000000000005</v>
      </c>
      <c r="F19" s="1">
        <v>0.69499999999999995</v>
      </c>
      <c r="G19" s="1">
        <v>0.69099999999999995</v>
      </c>
      <c r="H19" s="1">
        <v>0.67900000000000005</v>
      </c>
      <c r="I19" s="1">
        <v>0.71797300497276817</v>
      </c>
      <c r="J19" s="1">
        <v>0.58399999999999996</v>
      </c>
      <c r="K19" s="1">
        <v>0.65</v>
      </c>
    </row>
    <row r="20" spans="1:11" x14ac:dyDescent="0.25">
      <c r="A20" t="s">
        <v>20</v>
      </c>
      <c r="B20" s="1">
        <v>0.61199999999999999</v>
      </c>
      <c r="C20" s="1">
        <v>0.58799999999999997</v>
      </c>
      <c r="D20" s="1">
        <v>0.628</v>
      </c>
      <c r="E20" s="1">
        <v>0.65500000000000003</v>
      </c>
      <c r="F20" s="1">
        <v>0.65</v>
      </c>
      <c r="G20" s="1">
        <v>0.626</v>
      </c>
      <c r="H20" s="1">
        <v>0.60199999999999998</v>
      </c>
      <c r="I20" s="1">
        <v>0.49892933618843682</v>
      </c>
      <c r="J20" s="1">
        <v>0.56599999999999995</v>
      </c>
      <c r="K20" s="1">
        <v>0.67100000000000004</v>
      </c>
    </row>
    <row r="21" spans="1:11" x14ac:dyDescent="0.25">
      <c r="A21" t="s">
        <v>21</v>
      </c>
      <c r="B21" s="1">
        <v>0.63100000000000001</v>
      </c>
      <c r="C21" s="1">
        <v>0.67800000000000005</v>
      </c>
      <c r="D21" s="1">
        <v>0.68200000000000005</v>
      </c>
      <c r="E21" s="1">
        <v>0.69499999999999995</v>
      </c>
      <c r="F21" s="1">
        <v>0.622</v>
      </c>
      <c r="G21" s="1">
        <v>0.58299999999999996</v>
      </c>
      <c r="H21" s="1">
        <v>0.57299999999999995</v>
      </c>
      <c r="I21" s="1">
        <v>0.5893508388037928</v>
      </c>
      <c r="J21" s="1">
        <v>0.55900000000000005</v>
      </c>
      <c r="K21" s="1">
        <v>0.60899999999999999</v>
      </c>
    </row>
    <row r="22" spans="1:11" x14ac:dyDescent="0.25">
      <c r="A22" t="s">
        <v>22</v>
      </c>
      <c r="B22" s="1">
        <v>0.51</v>
      </c>
      <c r="C22" s="1">
        <v>0.52800000000000002</v>
      </c>
      <c r="D22" s="1">
        <v>0.54500000000000004</v>
      </c>
      <c r="E22" s="1">
        <v>0.52300000000000002</v>
      </c>
      <c r="F22" s="1">
        <v>0.58099999999999996</v>
      </c>
      <c r="G22" s="1">
        <v>0.46</v>
      </c>
      <c r="H22" s="1">
        <v>0.249</v>
      </c>
      <c r="I22" s="1">
        <v>0.53164556962025311</v>
      </c>
      <c r="J22" s="1">
        <v>0.61299999999999999</v>
      </c>
      <c r="K22" s="1">
        <v>0.51900000000000002</v>
      </c>
    </row>
    <row r="23" spans="1:11" x14ac:dyDescent="0.25">
      <c r="A23" t="s">
        <v>23</v>
      </c>
      <c r="B23" s="1">
        <v>0.56100000000000005</v>
      </c>
      <c r="C23" s="1">
        <v>0.55100000000000005</v>
      </c>
      <c r="D23" s="1">
        <v>0.53200000000000003</v>
      </c>
      <c r="E23" s="1">
        <v>0.497</v>
      </c>
      <c r="F23" s="1">
        <v>0.54600000000000004</v>
      </c>
      <c r="G23" s="1">
        <v>0.55100000000000005</v>
      </c>
      <c r="H23" s="1">
        <v>0.51900000000000002</v>
      </c>
      <c r="I23" s="1">
        <v>0.41793203181489513</v>
      </c>
      <c r="J23" s="1">
        <v>0.49199999999999999</v>
      </c>
      <c r="K23" s="1">
        <v>0.56000000000000005</v>
      </c>
    </row>
    <row r="24" spans="1:11" x14ac:dyDescent="0.25">
      <c r="A24" t="s">
        <v>24</v>
      </c>
      <c r="B24" s="1">
        <v>0.52100000000000002</v>
      </c>
      <c r="C24" s="1" t="s">
        <v>59</v>
      </c>
      <c r="D24" s="1">
        <v>0.55700000000000005</v>
      </c>
      <c r="E24" s="1">
        <v>0.65200000000000002</v>
      </c>
      <c r="F24" s="1">
        <v>0.58299999999999996</v>
      </c>
      <c r="G24" s="1">
        <v>0.58399999999999996</v>
      </c>
      <c r="H24" s="1">
        <v>0.58499999999999996</v>
      </c>
      <c r="I24" s="1">
        <v>0.45092024539877301</v>
      </c>
      <c r="J24" s="1">
        <v>0.47899999999999998</v>
      </c>
      <c r="K24" s="1">
        <v>0.58899999999999997</v>
      </c>
    </row>
    <row r="25" spans="1:11" x14ac:dyDescent="0.25">
      <c r="A25" t="s">
        <v>25</v>
      </c>
      <c r="B25" s="1">
        <v>0.53100000000000003</v>
      </c>
      <c r="C25" s="1">
        <v>0.51300000000000001</v>
      </c>
      <c r="D25" s="1">
        <v>0.54400000000000004</v>
      </c>
      <c r="E25" s="1">
        <v>0.54800000000000004</v>
      </c>
      <c r="F25" s="1">
        <v>0.53300000000000003</v>
      </c>
      <c r="G25" s="1">
        <v>0.53600000000000003</v>
      </c>
      <c r="H25" s="1">
        <v>0.53700000000000003</v>
      </c>
      <c r="I25" s="1">
        <v>0.46767757382282521</v>
      </c>
      <c r="J25" s="1">
        <v>0.496</v>
      </c>
      <c r="K25" s="1">
        <v>0.49399999999999999</v>
      </c>
    </row>
    <row r="26" spans="1:11" x14ac:dyDescent="0.25">
      <c r="A26" t="s">
        <v>26</v>
      </c>
      <c r="B26" s="1">
        <v>0.44800000000000001</v>
      </c>
      <c r="C26" s="1">
        <v>0.45600000000000002</v>
      </c>
      <c r="D26" s="1">
        <v>0.51900000000000002</v>
      </c>
      <c r="E26" s="1">
        <v>0.54100000000000004</v>
      </c>
      <c r="F26" s="1">
        <v>0.51600000000000001</v>
      </c>
      <c r="G26" s="1">
        <v>0.51400000000000001</v>
      </c>
      <c r="H26" s="1">
        <v>0.55300000000000005</v>
      </c>
      <c r="I26" s="1">
        <v>0.47526193247962745</v>
      </c>
      <c r="J26" s="1">
        <v>0.51700000000000002</v>
      </c>
      <c r="K26" s="1">
        <v>0.56100000000000005</v>
      </c>
    </row>
    <row r="27" spans="1:11" x14ac:dyDescent="0.25">
      <c r="A27" t="s">
        <v>27</v>
      </c>
      <c r="B27" s="1">
        <v>0.42799999999999999</v>
      </c>
      <c r="C27" s="1">
        <v>0.47099999999999997</v>
      </c>
      <c r="D27" s="1">
        <v>0.53800000000000003</v>
      </c>
      <c r="E27" s="1">
        <v>0.56699999999999995</v>
      </c>
      <c r="F27" s="1">
        <v>0.56599999999999995</v>
      </c>
      <c r="G27" s="1">
        <v>0.57799999999999996</v>
      </c>
      <c r="H27" s="1">
        <v>0.58899999999999997</v>
      </c>
      <c r="I27" s="1">
        <v>0.48917861799217732</v>
      </c>
      <c r="J27" s="1">
        <v>0.52100000000000002</v>
      </c>
      <c r="K27" s="1">
        <v>0.57799999999999996</v>
      </c>
    </row>
    <row r="28" spans="1:11" x14ac:dyDescent="0.25">
      <c r="A28" t="s">
        <v>28</v>
      </c>
      <c r="B28" s="1">
        <v>0.58599999999999997</v>
      </c>
      <c r="C28" s="1">
        <v>0.6</v>
      </c>
      <c r="D28" s="1">
        <v>0.59599999999999997</v>
      </c>
      <c r="E28" s="1">
        <v>0.64600000000000002</v>
      </c>
      <c r="F28" s="1">
        <v>0.56899999999999995</v>
      </c>
      <c r="G28" s="1">
        <v>0.57099999999999995</v>
      </c>
      <c r="H28" s="1">
        <v>0.65200000000000002</v>
      </c>
      <c r="I28" s="1">
        <v>0.49654218533886585</v>
      </c>
      <c r="J28" s="1">
        <v>0.49299999999999999</v>
      </c>
      <c r="K28" s="1">
        <v>0.53500000000000003</v>
      </c>
    </row>
    <row r="29" spans="1:11" x14ac:dyDescent="0.25">
      <c r="A29" t="s">
        <v>29</v>
      </c>
      <c r="B29" s="1">
        <v>0.50800000000000001</v>
      </c>
      <c r="C29" s="1">
        <v>0.58399999999999996</v>
      </c>
      <c r="D29" s="1">
        <v>0.59799999999999998</v>
      </c>
      <c r="E29" s="1">
        <v>0.63500000000000001</v>
      </c>
      <c r="F29" s="1">
        <v>0.58199999999999996</v>
      </c>
      <c r="G29" s="1">
        <v>0.61599999999999999</v>
      </c>
      <c r="H29" s="1">
        <v>0.61399999999999999</v>
      </c>
      <c r="I29" s="1">
        <v>0.65394622723330442</v>
      </c>
      <c r="J29" s="1">
        <v>0.66</v>
      </c>
      <c r="K29" s="1">
        <v>0.69399999999999995</v>
      </c>
    </row>
    <row r="30" spans="1:11" x14ac:dyDescent="0.25">
      <c r="A30" t="s">
        <v>30</v>
      </c>
      <c r="B30" s="1">
        <v>0.52600000000000002</v>
      </c>
      <c r="C30" s="1">
        <v>0.52600000000000002</v>
      </c>
      <c r="D30" s="1">
        <v>0.56200000000000006</v>
      </c>
      <c r="E30" s="1">
        <v>0.61899999999999999</v>
      </c>
      <c r="F30" s="1">
        <v>0.66700000000000004</v>
      </c>
      <c r="G30" s="1">
        <v>0.67</v>
      </c>
      <c r="H30" s="1">
        <v>0.59799999999999998</v>
      </c>
      <c r="I30" s="1">
        <v>0.53181427343078247</v>
      </c>
      <c r="J30" s="1">
        <v>0.52600000000000002</v>
      </c>
      <c r="K30" s="1">
        <v>0.64200000000000002</v>
      </c>
    </row>
    <row r="31" spans="1:11" x14ac:dyDescent="0.25">
      <c r="A31" t="s">
        <v>31</v>
      </c>
      <c r="B31" s="1">
        <v>0.59599999999999997</v>
      </c>
      <c r="C31" s="1">
        <v>0.58899999999999997</v>
      </c>
      <c r="D31" s="1">
        <v>0.62</v>
      </c>
      <c r="E31" s="1">
        <v>0.64600000000000002</v>
      </c>
      <c r="F31" s="1">
        <v>0.61299999999999999</v>
      </c>
      <c r="G31" s="1">
        <v>0.54700000000000004</v>
      </c>
      <c r="H31" s="1">
        <v>0.55700000000000005</v>
      </c>
      <c r="I31" s="1">
        <v>0.5449189985272459</v>
      </c>
      <c r="J31" s="1">
        <v>0.53500000000000003</v>
      </c>
      <c r="K31" s="1">
        <v>0.68700000000000006</v>
      </c>
    </row>
    <row r="32" spans="1:11" x14ac:dyDescent="0.25">
      <c r="A32" t="s">
        <v>32</v>
      </c>
      <c r="B32" s="1">
        <v>0.59899999999999998</v>
      </c>
      <c r="C32" s="1">
        <v>0.61699999999999999</v>
      </c>
      <c r="D32" s="1">
        <v>0.60899999999999999</v>
      </c>
      <c r="E32" s="1">
        <v>0.63800000000000001</v>
      </c>
      <c r="F32" s="1">
        <v>0.66800000000000004</v>
      </c>
      <c r="G32" s="1">
        <v>0.64</v>
      </c>
      <c r="H32" s="1">
        <v>0.63600000000000001</v>
      </c>
      <c r="I32" s="1">
        <v>0.60586319218241047</v>
      </c>
      <c r="J32" s="1">
        <v>0.60699999999999998</v>
      </c>
      <c r="K32" s="1">
        <v>0.56999999999999995</v>
      </c>
    </row>
    <row r="33" spans="1:11" x14ac:dyDescent="0.25">
      <c r="A33" t="s">
        <v>33</v>
      </c>
      <c r="B33" s="1">
        <v>0.51200000000000001</v>
      </c>
      <c r="C33" s="1">
        <v>0.53200000000000003</v>
      </c>
      <c r="D33" s="1">
        <v>0.60799999999999998</v>
      </c>
      <c r="E33" s="1">
        <v>0.64200000000000002</v>
      </c>
      <c r="F33" s="1">
        <v>0.63600000000000001</v>
      </c>
      <c r="G33" s="1">
        <v>0.61499999999999999</v>
      </c>
      <c r="H33" s="1">
        <v>0.61199999999999999</v>
      </c>
      <c r="I33" s="1">
        <v>0.52014821676702172</v>
      </c>
      <c r="J33" s="1">
        <v>0.54</v>
      </c>
      <c r="K33" s="1">
        <v>0.57299999999999995</v>
      </c>
    </row>
    <row r="34" spans="1:11" x14ac:dyDescent="0.25">
      <c r="A34" t="s">
        <v>34</v>
      </c>
      <c r="B34" s="1">
        <v>0.53600000000000003</v>
      </c>
      <c r="C34" s="1">
        <v>0.55200000000000005</v>
      </c>
      <c r="D34" s="1">
        <v>0.57199999999999995</v>
      </c>
      <c r="E34" s="1">
        <v>0.57099999999999995</v>
      </c>
      <c r="F34" s="1">
        <v>0.61199999999999999</v>
      </c>
      <c r="G34" s="1">
        <v>0.6</v>
      </c>
      <c r="H34" s="1">
        <v>0.627</v>
      </c>
      <c r="I34" s="1">
        <v>0.55608591885441527</v>
      </c>
      <c r="J34" s="1">
        <v>0.31900000000000001</v>
      </c>
      <c r="K34" s="1">
        <v>0.69499999999999995</v>
      </c>
    </row>
    <row r="35" spans="1:11" x14ac:dyDescent="0.25">
      <c r="A35" t="s">
        <v>35</v>
      </c>
      <c r="B35" s="1">
        <v>0.42699999999999999</v>
      </c>
      <c r="C35" s="1">
        <v>0.46700000000000003</v>
      </c>
      <c r="D35" s="1">
        <v>0.52200000000000002</v>
      </c>
      <c r="E35" s="1">
        <v>0.56100000000000005</v>
      </c>
      <c r="F35" s="1">
        <v>0.41</v>
      </c>
      <c r="G35" s="1">
        <v>0.44500000000000001</v>
      </c>
      <c r="H35" s="1">
        <v>0.503</v>
      </c>
      <c r="I35" s="1">
        <v>0.35918744228993538</v>
      </c>
      <c r="J35" s="1">
        <v>0.42699999999999999</v>
      </c>
      <c r="K35" s="1">
        <v>0.48099999999999998</v>
      </c>
    </row>
    <row r="36" spans="1:11" x14ac:dyDescent="0.25">
      <c r="A36" t="s">
        <v>36</v>
      </c>
      <c r="B36" s="1">
        <v>0.443</v>
      </c>
      <c r="C36" s="1">
        <v>0.437</v>
      </c>
      <c r="D36" s="1">
        <v>0.504</v>
      </c>
      <c r="E36" s="1">
        <v>0.51900000000000002</v>
      </c>
      <c r="F36" s="1">
        <v>0.49299999999999999</v>
      </c>
      <c r="G36" s="1">
        <v>0.48799999999999999</v>
      </c>
      <c r="H36" s="1">
        <v>0.48</v>
      </c>
      <c r="I36" s="1">
        <v>0.44989561586638832</v>
      </c>
      <c r="J36" s="1">
        <v>0.46700000000000003</v>
      </c>
      <c r="K36" s="1">
        <v>0.51400000000000001</v>
      </c>
    </row>
    <row r="37" spans="1:11" x14ac:dyDescent="0.25">
      <c r="A37" t="s">
        <v>37</v>
      </c>
      <c r="B37" s="1">
        <v>0.497</v>
      </c>
      <c r="C37" s="1">
        <v>0.50900000000000001</v>
      </c>
      <c r="D37" s="1">
        <v>0.54500000000000004</v>
      </c>
      <c r="E37" s="1">
        <v>0.59699999999999998</v>
      </c>
      <c r="F37" s="1">
        <v>0.55300000000000005</v>
      </c>
      <c r="G37" s="1">
        <v>0.57799999999999996</v>
      </c>
      <c r="H37" s="1">
        <v>0.60099999999999998</v>
      </c>
      <c r="I37" s="1">
        <v>0.49350024073182475</v>
      </c>
      <c r="J37" s="1">
        <v>0.52900000000000003</v>
      </c>
      <c r="K37" s="1">
        <v>0.61499999999999999</v>
      </c>
    </row>
    <row r="38" spans="1:11" x14ac:dyDescent="0.25">
      <c r="A38" t="s">
        <v>38</v>
      </c>
      <c r="B38" s="1">
        <v>0.49099999999999999</v>
      </c>
      <c r="C38" s="1">
        <v>0.54</v>
      </c>
      <c r="D38" s="1">
        <v>0.56799999999999995</v>
      </c>
      <c r="E38" s="1">
        <v>0.60699999999999998</v>
      </c>
      <c r="F38" s="1">
        <v>0.625</v>
      </c>
      <c r="G38" s="1">
        <v>0.623</v>
      </c>
      <c r="H38" s="1">
        <v>0.61899999999999999</v>
      </c>
      <c r="I38" s="1">
        <v>0.50564118862227869</v>
      </c>
      <c r="J38" s="1">
        <v>0.501</v>
      </c>
      <c r="K38" s="1">
        <v>0.56999999999999995</v>
      </c>
    </row>
    <row r="39" spans="1:11" x14ac:dyDescent="0.25">
      <c r="A39" t="s">
        <v>39</v>
      </c>
      <c r="B39" s="1">
        <v>0.70799999999999996</v>
      </c>
      <c r="C39" s="1">
        <v>0.73399999999999999</v>
      </c>
      <c r="D39" s="1">
        <v>0.69799999999999995</v>
      </c>
      <c r="E39" s="1">
        <v>0.70899999999999996</v>
      </c>
      <c r="F39" s="1">
        <v>0.64200000000000002</v>
      </c>
      <c r="G39" s="1">
        <v>0.62</v>
      </c>
      <c r="H39" s="1">
        <v>0.56899999999999995</v>
      </c>
      <c r="I39" s="1">
        <v>0.52153110047846885</v>
      </c>
      <c r="J39" s="1">
        <v>0.505</v>
      </c>
      <c r="K39" s="1">
        <v>0.626</v>
      </c>
    </row>
    <row r="40" spans="1:11" x14ac:dyDescent="0.25">
      <c r="A40" t="s">
        <v>40</v>
      </c>
      <c r="B40" s="1">
        <v>0.52900000000000003</v>
      </c>
      <c r="C40" s="1">
        <v>0.57499999999999996</v>
      </c>
      <c r="D40" s="1">
        <v>0.61199999999999999</v>
      </c>
      <c r="E40" s="1">
        <v>0.65300000000000002</v>
      </c>
      <c r="F40" s="1">
        <v>0.68100000000000005</v>
      </c>
      <c r="G40" s="1">
        <v>0.65200000000000002</v>
      </c>
      <c r="H40" s="1">
        <v>0.68400000000000005</v>
      </c>
      <c r="I40" s="1">
        <v>0.61002178649237471</v>
      </c>
      <c r="J40" s="1">
        <v>0.5</v>
      </c>
      <c r="K40" s="1">
        <v>0.65200000000000002</v>
      </c>
    </row>
    <row r="41" spans="1:11" x14ac:dyDescent="0.25">
      <c r="A41" t="s">
        <v>41</v>
      </c>
      <c r="B41" s="1">
        <v>0.59099999999999997</v>
      </c>
      <c r="C41" s="1">
        <v>0.629</v>
      </c>
      <c r="D41" s="1">
        <v>0.63400000000000001</v>
      </c>
      <c r="E41" s="1">
        <v>0.625</v>
      </c>
      <c r="F41" s="1">
        <v>0.52800000000000002</v>
      </c>
      <c r="G41" s="1">
        <v>0.45900000000000002</v>
      </c>
      <c r="H41" s="1">
        <v>0.498</v>
      </c>
      <c r="I41" s="1">
        <v>0.4439288476411446</v>
      </c>
      <c r="J41" s="1">
        <v>0.47599999999999998</v>
      </c>
      <c r="K41" s="1">
        <v>0.52800000000000002</v>
      </c>
    </row>
    <row r="42" spans="1:11" x14ac:dyDescent="0.25">
      <c r="A42" t="s">
        <v>42</v>
      </c>
      <c r="B42" s="1">
        <v>0.48099999999999998</v>
      </c>
      <c r="C42" s="1">
        <v>0.505</v>
      </c>
      <c r="D42" s="1">
        <v>0.53900000000000003</v>
      </c>
      <c r="E42" s="1">
        <v>0.57899999999999996</v>
      </c>
      <c r="F42" s="1">
        <v>0.58599999999999997</v>
      </c>
      <c r="G42" s="1">
        <v>0.56899999999999995</v>
      </c>
      <c r="H42" s="1">
        <v>0.54900000000000004</v>
      </c>
      <c r="I42" s="1">
        <v>0.48929858020767114</v>
      </c>
      <c r="J42" s="1">
        <v>0.45900000000000002</v>
      </c>
      <c r="K42" s="1">
        <v>0.58799999999999997</v>
      </c>
    </row>
    <row r="43" spans="1:11" x14ac:dyDescent="0.25">
      <c r="A43" t="s">
        <v>43</v>
      </c>
      <c r="B43" s="1">
        <v>0.52400000000000002</v>
      </c>
      <c r="C43" s="1">
        <v>0.53300000000000003</v>
      </c>
      <c r="D43" s="1">
        <v>0.63300000000000001</v>
      </c>
      <c r="E43" s="1">
        <v>0.66100000000000003</v>
      </c>
      <c r="F43" s="1">
        <v>0.55600000000000005</v>
      </c>
      <c r="G43" s="1">
        <v>0.59099999999999997</v>
      </c>
      <c r="H43" s="1">
        <v>0.59799999999999998</v>
      </c>
      <c r="I43" s="1">
        <v>0.53018480492813147</v>
      </c>
      <c r="J43" s="1">
        <v>0.54900000000000004</v>
      </c>
      <c r="K43" s="1">
        <v>0.61599999999999999</v>
      </c>
    </row>
    <row r="44" spans="1:11" x14ac:dyDescent="0.25">
      <c r="A44" t="s">
        <v>44</v>
      </c>
      <c r="B44" s="1">
        <v>0.25900000000000001</v>
      </c>
      <c r="C44" s="1">
        <v>0.29899999999999999</v>
      </c>
      <c r="D44" s="1">
        <v>0.25800000000000001</v>
      </c>
      <c r="E44" s="1">
        <v>0.307</v>
      </c>
      <c r="F44" s="1" t="s">
        <v>58</v>
      </c>
      <c r="G44" s="1" t="s">
        <v>58</v>
      </c>
      <c r="H44" s="1" t="s">
        <v>58</v>
      </c>
      <c r="I44" s="1" t="s">
        <v>58</v>
      </c>
      <c r="J44" s="1">
        <v>0.2</v>
      </c>
      <c r="K44" s="1">
        <v>0.20300000000000001</v>
      </c>
    </row>
    <row r="45" spans="1:11" x14ac:dyDescent="0.25">
      <c r="A45" t="s">
        <v>45</v>
      </c>
      <c r="B45" s="1">
        <v>0.501</v>
      </c>
      <c r="C45" s="1">
        <v>0.52200000000000002</v>
      </c>
      <c r="D45" s="1">
        <v>0.54900000000000004</v>
      </c>
      <c r="E45" s="1">
        <v>0.57699999999999996</v>
      </c>
      <c r="F45" s="1">
        <v>0.63800000000000001</v>
      </c>
      <c r="G45" s="1">
        <v>0.58499999999999996</v>
      </c>
      <c r="H45" s="1">
        <v>0.64300000000000002</v>
      </c>
      <c r="I45" s="1">
        <v>0.60852713178294571</v>
      </c>
      <c r="J45" s="1">
        <v>0.51800000000000002</v>
      </c>
      <c r="K45" s="1">
        <v>0.57599999999999996</v>
      </c>
    </row>
    <row r="46" spans="1:11" x14ac:dyDescent="0.25">
      <c r="A46" t="s">
        <v>46</v>
      </c>
      <c r="B46" s="1">
        <v>0.55200000000000005</v>
      </c>
      <c r="C46" s="1">
        <v>0.56299999999999994</v>
      </c>
      <c r="D46" s="1">
        <v>0.61399999999999999</v>
      </c>
      <c r="E46" s="1">
        <v>0.63900000000000001</v>
      </c>
      <c r="F46" s="1">
        <v>0.60699999999999998</v>
      </c>
      <c r="G46" s="1">
        <v>0.60199999999999998</v>
      </c>
      <c r="H46" s="1">
        <v>0.56699999999999995</v>
      </c>
      <c r="I46" s="1">
        <v>0.52670544685351661</v>
      </c>
      <c r="J46" s="1">
        <v>0.55000000000000004</v>
      </c>
      <c r="K46" s="1">
        <v>0.61699999999999999</v>
      </c>
    </row>
    <row r="47" spans="1:11" x14ac:dyDescent="0.25">
      <c r="A47" t="s">
        <v>47</v>
      </c>
      <c r="B47" s="1">
        <v>0.54800000000000004</v>
      </c>
      <c r="C47" s="1">
        <v>0.58599999999999997</v>
      </c>
      <c r="D47" s="1">
        <v>0.59899999999999998</v>
      </c>
      <c r="E47" s="1">
        <v>0.61199999999999999</v>
      </c>
      <c r="F47" s="1">
        <v>0.70599999999999996</v>
      </c>
      <c r="G47" s="1">
        <v>0.61799999999999999</v>
      </c>
      <c r="H47" s="1">
        <v>0.64300000000000002</v>
      </c>
      <c r="I47" s="1">
        <v>0.55339805825242716</v>
      </c>
      <c r="J47" s="1">
        <v>0.63200000000000001</v>
      </c>
      <c r="K47" s="1">
        <v>0.65500000000000003</v>
      </c>
    </row>
    <row r="48" spans="1:11" x14ac:dyDescent="0.25">
      <c r="A48" t="s">
        <v>48</v>
      </c>
      <c r="B48" s="1">
        <v>0.54400000000000004</v>
      </c>
      <c r="C48" s="1">
        <v>0.55500000000000005</v>
      </c>
      <c r="D48" s="1">
        <v>0.63900000000000001</v>
      </c>
      <c r="E48" s="1">
        <v>0.66800000000000004</v>
      </c>
      <c r="F48" s="1">
        <v>0.63400000000000001</v>
      </c>
      <c r="G48" s="1">
        <v>0.60799999999999998</v>
      </c>
      <c r="H48" s="1">
        <v>0.58499999999999996</v>
      </c>
      <c r="I48" s="1">
        <v>0.53353893600616809</v>
      </c>
      <c r="J48" s="1">
        <v>0.52500000000000002</v>
      </c>
      <c r="K48" s="1">
        <v>0.61299999999999999</v>
      </c>
    </row>
    <row r="49" spans="1:11" x14ac:dyDescent="0.25">
      <c r="A49" t="s">
        <v>49</v>
      </c>
      <c r="B49" s="1">
        <v>0.53700000000000003</v>
      </c>
      <c r="C49" s="1">
        <v>0.56000000000000005</v>
      </c>
      <c r="D49" s="1">
        <v>0.61399999999999999</v>
      </c>
      <c r="E49" s="1">
        <v>0.60099999999999998</v>
      </c>
      <c r="F49" s="1">
        <v>0.58399999999999996</v>
      </c>
      <c r="G49" s="1">
        <v>0.59</v>
      </c>
      <c r="H49" s="1">
        <v>0.59299999999999997</v>
      </c>
      <c r="I49" s="1">
        <v>0.49987959544068067</v>
      </c>
      <c r="J49" s="1">
        <v>0.51500000000000001</v>
      </c>
      <c r="K49" s="1">
        <v>0.58399999999999996</v>
      </c>
    </row>
    <row r="50" spans="1:11" x14ac:dyDescent="0.25">
      <c r="A50" t="s">
        <v>50</v>
      </c>
      <c r="B50" s="1">
        <v>0.54300000000000004</v>
      </c>
      <c r="C50" s="1">
        <v>0.61</v>
      </c>
      <c r="D50" s="1">
        <v>0.60799999999999998</v>
      </c>
      <c r="E50" s="1">
        <v>0.67100000000000004</v>
      </c>
      <c r="F50" s="1">
        <v>0.65300000000000002</v>
      </c>
      <c r="G50" s="1">
        <v>0.66100000000000003</v>
      </c>
      <c r="H50" s="1">
        <v>0.63200000000000001</v>
      </c>
      <c r="I50" s="1">
        <v>0.58823529411764708</v>
      </c>
      <c r="J50" s="1">
        <v>0.58299999999999996</v>
      </c>
      <c r="K50" s="1">
        <v>0.59</v>
      </c>
    </row>
    <row r="51" spans="1:11" x14ac:dyDescent="0.25">
      <c r="A51" t="s">
        <v>51</v>
      </c>
      <c r="B51" s="1">
        <v>0.625</v>
      </c>
      <c r="C51" s="1">
        <v>0.65600000000000003</v>
      </c>
      <c r="D51" s="1">
        <v>0.622</v>
      </c>
      <c r="E51" s="1">
        <v>0.65900000000000003</v>
      </c>
      <c r="F51" s="1">
        <v>0.57799999999999996</v>
      </c>
      <c r="G51" s="1">
        <v>0.65600000000000003</v>
      </c>
      <c r="H51" s="1">
        <v>0.63</v>
      </c>
      <c r="I51" s="1">
        <v>0.50800000000000001</v>
      </c>
      <c r="J51" s="1">
        <v>0.47299999999999998</v>
      </c>
      <c r="K51" s="1">
        <v>0.63900000000000001</v>
      </c>
    </row>
    <row r="52" spans="1:11" x14ac:dyDescent="0.25">
      <c r="A52" t="s">
        <v>52</v>
      </c>
      <c r="B52" s="1">
        <v>0.30099999999999999</v>
      </c>
      <c r="C52" s="1">
        <v>0.26300000000000001</v>
      </c>
      <c r="D52" s="1">
        <v>0.28100000000000003</v>
      </c>
      <c r="E52" s="1">
        <v>0.312</v>
      </c>
      <c r="F52" s="1">
        <v>0.33300000000000002</v>
      </c>
      <c r="G52" s="1">
        <v>0.45</v>
      </c>
      <c r="H52" s="1">
        <v>0.27800000000000002</v>
      </c>
      <c r="I52" s="1">
        <v>0.5</v>
      </c>
      <c r="J52" s="1">
        <v>0.26300000000000001</v>
      </c>
      <c r="K52" s="1">
        <v>0.63300000000000001</v>
      </c>
    </row>
    <row r="53" spans="1:11" x14ac:dyDescent="0.25">
      <c r="A53" t="s">
        <v>53</v>
      </c>
      <c r="B53" s="1">
        <v>0.58699999999999997</v>
      </c>
      <c r="C53" s="1">
        <v>0.58499999999999996</v>
      </c>
      <c r="D53" s="1">
        <v>0.59199999999999997</v>
      </c>
      <c r="E53" s="1">
        <v>0.61499999999999999</v>
      </c>
      <c r="F53" s="1">
        <v>0.64200000000000002</v>
      </c>
      <c r="G53" s="1">
        <v>0.621</v>
      </c>
      <c r="H53" s="1">
        <v>0.621</v>
      </c>
      <c r="I53" s="1">
        <v>0.56717687074829937</v>
      </c>
      <c r="J53" s="1">
        <v>0.55000000000000004</v>
      </c>
      <c r="K53" s="1">
        <v>0.60099999999999998</v>
      </c>
    </row>
    <row r="54" spans="1:11" x14ac:dyDescent="0.25">
      <c r="A54" t="s">
        <v>54</v>
      </c>
      <c r="B54" s="1">
        <v>0.50800000000000001</v>
      </c>
      <c r="C54" s="1">
        <v>0.53400000000000003</v>
      </c>
      <c r="D54" s="1">
        <v>0.57899999999999996</v>
      </c>
      <c r="E54" s="1">
        <v>0.61599999999999999</v>
      </c>
      <c r="F54" s="1">
        <v>0.53300000000000003</v>
      </c>
      <c r="G54" s="1">
        <v>0.57399999999999995</v>
      </c>
      <c r="H54" s="1">
        <v>0.54400000000000004</v>
      </c>
      <c r="I54" s="1">
        <v>0.43823529411764706</v>
      </c>
      <c r="J54" s="1">
        <v>0.46300000000000002</v>
      </c>
      <c r="K54" s="1">
        <v>0.52700000000000002</v>
      </c>
    </row>
    <row r="55" spans="1:11" x14ac:dyDescent="0.25">
      <c r="A55" t="s">
        <v>55</v>
      </c>
      <c r="B55" s="1">
        <v>0.53300000000000003</v>
      </c>
      <c r="C55" s="1">
        <v>0.54</v>
      </c>
      <c r="D55" s="1">
        <v>0.58099999999999996</v>
      </c>
      <c r="E55" s="1">
        <v>0.59399999999999997</v>
      </c>
      <c r="F55" s="1">
        <v>0.56399999999999995</v>
      </c>
      <c r="G55" s="1">
        <v>0.46800000000000003</v>
      </c>
      <c r="H55" s="1">
        <v>0.622</v>
      </c>
      <c r="I55" s="1">
        <v>0.48634812286689422</v>
      </c>
      <c r="J55" s="1">
        <v>0.58499999999999996</v>
      </c>
      <c r="K55" s="1">
        <v>0.51900000000000002</v>
      </c>
    </row>
    <row r="56" spans="1:11" x14ac:dyDescent="0.25">
      <c r="A56" t="s">
        <v>56</v>
      </c>
      <c r="B56" s="1">
        <v>0.55600000000000005</v>
      </c>
      <c r="C56" s="1">
        <v>0.56299999999999994</v>
      </c>
      <c r="D56" s="1">
        <v>0.621</v>
      </c>
      <c r="E56" s="1">
        <v>0.66800000000000004</v>
      </c>
      <c r="F56" s="1">
        <v>0.63700000000000001</v>
      </c>
      <c r="G56" s="1">
        <v>0.628</v>
      </c>
      <c r="H56" s="1">
        <v>0.627</v>
      </c>
      <c r="I56" s="1">
        <v>0.56039850560398508</v>
      </c>
      <c r="J56" s="1">
        <v>0.58699999999999997</v>
      </c>
      <c r="K56" s="1">
        <v>0.67900000000000005</v>
      </c>
    </row>
    <row r="57" spans="1:11" x14ac:dyDescent="0.25">
      <c r="A57" t="s">
        <v>57</v>
      </c>
      <c r="B57" s="1">
        <v>0.64600000000000002</v>
      </c>
      <c r="C57" s="1">
        <v>0.69099999999999995</v>
      </c>
      <c r="D57" s="1">
        <v>0.63100000000000001</v>
      </c>
      <c r="E57" s="1">
        <v>0.63200000000000001</v>
      </c>
      <c r="F57" s="1">
        <v>0.60399999999999998</v>
      </c>
      <c r="G57" s="1">
        <v>0.59799999999999998</v>
      </c>
      <c r="H57" s="1">
        <v>0.54300000000000004</v>
      </c>
      <c r="I57" s="1">
        <v>0.54937163375224418</v>
      </c>
      <c r="J57" s="1">
        <v>0.52700000000000002</v>
      </c>
      <c r="K57" s="1">
        <v>0.67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3D36-B5B9-4E6D-A9AA-B0FB3EF93E9B}">
  <dimension ref="A1:C21"/>
  <sheetViews>
    <sheetView workbookViewId="0">
      <selection activeCell="A11" sqref="A11"/>
    </sheetView>
  </sheetViews>
  <sheetFormatPr defaultRowHeight="15" x14ac:dyDescent="0.25"/>
  <cols>
    <col min="1" max="1" width="21.42578125" customWidth="1"/>
    <col min="2" max="2" width="11" bestFit="1" customWidth="1"/>
    <col min="3" max="3" width="8.28515625" bestFit="1" customWidth="1"/>
  </cols>
  <sheetData>
    <row r="1" spans="1:3" x14ac:dyDescent="0.25">
      <c r="A1" t="s">
        <v>74</v>
      </c>
      <c r="B1" t="s">
        <v>70</v>
      </c>
      <c r="C1" t="s">
        <v>71</v>
      </c>
    </row>
    <row r="2" spans="1:3" x14ac:dyDescent="0.25">
      <c r="A2" t="s">
        <v>2</v>
      </c>
      <c r="B2" t="s">
        <v>61</v>
      </c>
      <c r="C2" s="1">
        <v>0.502</v>
      </c>
    </row>
    <row r="3" spans="1:3" x14ac:dyDescent="0.25">
      <c r="A3" t="s">
        <v>2</v>
      </c>
      <c r="B3" t="s">
        <v>62</v>
      </c>
      <c r="C3" s="1">
        <v>0.52900000000000003</v>
      </c>
    </row>
    <row r="4" spans="1:3" x14ac:dyDescent="0.25">
      <c r="A4" t="s">
        <v>2</v>
      </c>
      <c r="B4" t="s">
        <v>63</v>
      </c>
      <c r="C4" s="1">
        <v>0.57599999999999996</v>
      </c>
    </row>
    <row r="5" spans="1:3" x14ac:dyDescent="0.25">
      <c r="A5" t="s">
        <v>2</v>
      </c>
      <c r="B5" t="s">
        <v>64</v>
      </c>
      <c r="C5" s="1">
        <v>0.60099999999999998</v>
      </c>
    </row>
    <row r="6" spans="1:3" x14ac:dyDescent="0.25">
      <c r="A6" t="s">
        <v>2</v>
      </c>
      <c r="B6" t="s">
        <v>65</v>
      </c>
      <c r="C6" s="1">
        <v>0.58499999999999996</v>
      </c>
    </row>
    <row r="7" spans="1:3" x14ac:dyDescent="0.25">
      <c r="A7" t="s">
        <v>2</v>
      </c>
      <c r="B7">
        <v>2018</v>
      </c>
      <c r="C7" s="1">
        <v>0.58199999999999996</v>
      </c>
    </row>
    <row r="8" spans="1:3" x14ac:dyDescent="0.25">
      <c r="A8" t="s">
        <v>2</v>
      </c>
      <c r="B8" t="s">
        <v>67</v>
      </c>
      <c r="C8" s="1">
        <v>0.58399999999999996</v>
      </c>
    </row>
    <row r="9" spans="1:3" x14ac:dyDescent="0.25">
      <c r="A9" t="s">
        <v>2</v>
      </c>
      <c r="B9" t="s">
        <v>68</v>
      </c>
      <c r="C9" s="1">
        <v>0.52500000000000002</v>
      </c>
    </row>
    <row r="10" spans="1:3" x14ac:dyDescent="0.25">
      <c r="A10" t="s">
        <v>2</v>
      </c>
      <c r="B10" t="s">
        <v>69</v>
      </c>
      <c r="C10" s="1">
        <v>0.52100000000000002</v>
      </c>
    </row>
    <row r="11" spans="1:3" x14ac:dyDescent="0.25">
      <c r="A11" t="s">
        <v>2</v>
      </c>
      <c r="B11" t="s">
        <v>133</v>
      </c>
      <c r="C11" s="1">
        <v>0.58199999999999996</v>
      </c>
    </row>
    <row r="12" spans="1:3" x14ac:dyDescent="0.25">
      <c r="A12" t="s">
        <v>3</v>
      </c>
      <c r="B12" t="s">
        <v>61</v>
      </c>
      <c r="C12" s="1">
        <v>0.45200000000000001</v>
      </c>
    </row>
    <row r="13" spans="1:3" x14ac:dyDescent="0.25">
      <c r="A13" t="s">
        <v>3</v>
      </c>
      <c r="B13" t="s">
        <v>62</v>
      </c>
      <c r="C13" s="1">
        <v>0.47599999999999998</v>
      </c>
    </row>
    <row r="14" spans="1:3" x14ac:dyDescent="0.25">
      <c r="A14" t="s">
        <v>3</v>
      </c>
      <c r="B14" t="s">
        <v>63</v>
      </c>
      <c r="C14" s="1">
        <v>0.51800000000000002</v>
      </c>
    </row>
    <row r="15" spans="1:3" x14ac:dyDescent="0.25">
      <c r="A15" t="s">
        <v>3</v>
      </c>
      <c r="B15" t="s">
        <v>64</v>
      </c>
      <c r="C15" s="1">
        <v>0.54100000000000004</v>
      </c>
    </row>
    <row r="16" spans="1:3" x14ac:dyDescent="0.25">
      <c r="A16" t="s">
        <v>3</v>
      </c>
      <c r="B16" t="s">
        <v>65</v>
      </c>
      <c r="C16" s="1">
        <v>0.52700000000000002</v>
      </c>
    </row>
    <row r="17" spans="1:3" x14ac:dyDescent="0.25">
      <c r="A17" t="s">
        <v>3</v>
      </c>
      <c r="B17">
        <v>2018</v>
      </c>
      <c r="C17" s="1">
        <v>0.52400000000000002</v>
      </c>
    </row>
    <row r="18" spans="1:3" x14ac:dyDescent="0.25">
      <c r="A18" t="s">
        <v>3</v>
      </c>
      <c r="B18" t="s">
        <v>67</v>
      </c>
      <c r="C18" s="1">
        <v>0.52559999999999996</v>
      </c>
    </row>
    <row r="19" spans="1:3" x14ac:dyDescent="0.25">
      <c r="A19" t="s">
        <v>3</v>
      </c>
      <c r="B19" t="s">
        <v>68</v>
      </c>
      <c r="C19" s="1">
        <v>0.47199999999999998</v>
      </c>
    </row>
    <row r="20" spans="1:3" x14ac:dyDescent="0.25">
      <c r="A20" t="s">
        <v>3</v>
      </c>
      <c r="B20" t="s">
        <v>69</v>
      </c>
      <c r="C20" s="1">
        <v>0.46899999999999997</v>
      </c>
    </row>
    <row r="21" spans="1:3" x14ac:dyDescent="0.25">
      <c r="A21" t="s">
        <v>3</v>
      </c>
      <c r="B21" t="s">
        <v>133</v>
      </c>
      <c r="C21" s="1">
        <v>0.52400000000000002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DB14-1FD8-4DFD-BD2B-50620CA4E8AC}">
  <dimension ref="A1:K3"/>
  <sheetViews>
    <sheetView workbookViewId="0">
      <selection activeCell="G25" sqref="G25"/>
    </sheetView>
  </sheetViews>
  <sheetFormatPr defaultRowHeight="15" x14ac:dyDescent="0.25"/>
  <cols>
    <col min="1" max="1" width="12.85546875" bestFit="1" customWidth="1"/>
    <col min="7" max="7" width="9.28515625" customWidth="1"/>
  </cols>
  <sheetData>
    <row r="1" spans="1:11" ht="18.75" x14ac:dyDescent="0.3">
      <c r="A1" s="22" t="s">
        <v>74</v>
      </c>
      <c r="B1" s="22" t="s">
        <v>61</v>
      </c>
      <c r="C1" s="23" t="s">
        <v>62</v>
      </c>
      <c r="D1" s="24" t="s">
        <v>63</v>
      </c>
      <c r="E1" s="23" t="s">
        <v>64</v>
      </c>
      <c r="F1" s="23" t="s">
        <v>65</v>
      </c>
      <c r="G1" s="23" t="s">
        <v>0</v>
      </c>
      <c r="H1" s="23" t="s">
        <v>67</v>
      </c>
      <c r="I1" s="23" t="s">
        <v>68</v>
      </c>
      <c r="J1" s="23" t="s">
        <v>69</v>
      </c>
      <c r="K1" s="23" t="s">
        <v>133</v>
      </c>
    </row>
    <row r="2" spans="1:11" x14ac:dyDescent="0.25">
      <c r="A2" s="2" t="s">
        <v>2</v>
      </c>
      <c r="B2" s="3">
        <v>0.502</v>
      </c>
      <c r="C2" s="3">
        <v>0.52900000000000003</v>
      </c>
      <c r="D2" s="3">
        <v>0.57599999999999996</v>
      </c>
      <c r="E2" s="3">
        <v>0.60099999999999998</v>
      </c>
      <c r="F2" s="3">
        <v>0.58499999999999996</v>
      </c>
      <c r="G2" s="3">
        <v>0.58199999999999996</v>
      </c>
      <c r="H2" s="3">
        <v>0.58399999999999996</v>
      </c>
      <c r="I2" s="3">
        <v>0.52500000000000002</v>
      </c>
      <c r="J2" s="4">
        <v>0.52100000000000002</v>
      </c>
      <c r="K2" s="13">
        <v>0.58199999999999996</v>
      </c>
    </row>
    <row r="3" spans="1:11" x14ac:dyDescent="0.25">
      <c r="A3" s="5" t="s">
        <v>3</v>
      </c>
      <c r="B3" s="6">
        <v>0.45200000000000001</v>
      </c>
      <c r="C3" s="6">
        <v>0.47599999999999998</v>
      </c>
      <c r="D3" s="6">
        <v>0.51800000000000002</v>
      </c>
      <c r="E3" s="6">
        <v>0.54100000000000004</v>
      </c>
      <c r="F3" s="6">
        <v>0.52700000000000002</v>
      </c>
      <c r="G3" s="6">
        <v>0.52400000000000002</v>
      </c>
      <c r="H3" s="6">
        <v>0.52559999999999996</v>
      </c>
      <c r="I3" s="6">
        <v>0.47199999999999998</v>
      </c>
      <c r="J3" s="7">
        <v>0.46899999999999997</v>
      </c>
      <c r="K3" s="14">
        <v>0.52400000000000002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2E8E-5485-4570-A680-2209A4387702}">
  <dimension ref="A1:D541"/>
  <sheetViews>
    <sheetView topLeftCell="A214" workbookViewId="0">
      <selection activeCell="D234" sqref="D234"/>
    </sheetView>
  </sheetViews>
  <sheetFormatPr defaultRowHeight="15" x14ac:dyDescent="0.25"/>
  <cols>
    <col min="1" max="1" width="17.28515625" bestFit="1" customWidth="1"/>
    <col min="2" max="2" width="16.85546875" customWidth="1"/>
    <col min="3" max="3" width="18.42578125" customWidth="1"/>
  </cols>
  <sheetData>
    <row r="1" spans="1:4" x14ac:dyDescent="0.25">
      <c r="A1" t="s">
        <v>1</v>
      </c>
      <c r="B1" t="s">
        <v>70</v>
      </c>
      <c r="C1" t="s">
        <v>130</v>
      </c>
      <c r="D1" t="s">
        <v>72</v>
      </c>
    </row>
    <row r="2" spans="1:4" x14ac:dyDescent="0.25">
      <c r="A2" t="s">
        <v>4</v>
      </c>
      <c r="B2" t="s">
        <v>61</v>
      </c>
      <c r="C2" t="s">
        <v>131</v>
      </c>
      <c r="D2" s="1">
        <v>0.59799999999999998</v>
      </c>
    </row>
    <row r="3" spans="1:4" x14ac:dyDescent="0.25">
      <c r="A3" t="s">
        <v>4</v>
      </c>
      <c r="B3" t="s">
        <v>62</v>
      </c>
      <c r="C3" t="s">
        <v>131</v>
      </c>
      <c r="D3" s="1">
        <v>0.59299999999999997</v>
      </c>
    </row>
    <row r="4" spans="1:4" x14ac:dyDescent="0.25">
      <c r="A4" t="s">
        <v>4</v>
      </c>
      <c r="B4" t="s">
        <v>63</v>
      </c>
      <c r="C4" t="s">
        <v>131</v>
      </c>
      <c r="D4" s="1">
        <v>0.60399999999999998</v>
      </c>
    </row>
    <row r="5" spans="1:4" x14ac:dyDescent="0.25">
      <c r="A5" t="s">
        <v>4</v>
      </c>
      <c r="B5" t="s">
        <v>64</v>
      </c>
      <c r="C5" t="s">
        <v>131</v>
      </c>
      <c r="D5" s="1">
        <v>0.623</v>
      </c>
    </row>
    <row r="6" spans="1:4" x14ac:dyDescent="0.25">
      <c r="A6" t="s">
        <v>4</v>
      </c>
      <c r="B6" t="s">
        <v>65</v>
      </c>
      <c r="C6" t="s">
        <v>131</v>
      </c>
      <c r="D6" s="1">
        <v>0.61199999999999999</v>
      </c>
    </row>
    <row r="7" spans="1:4" x14ac:dyDescent="0.25">
      <c r="A7" t="s">
        <v>4</v>
      </c>
      <c r="B7" t="s">
        <v>66</v>
      </c>
      <c r="C7" t="s">
        <v>131</v>
      </c>
      <c r="D7" s="1">
        <v>0.60599999999999998</v>
      </c>
    </row>
    <row r="8" spans="1:4" x14ac:dyDescent="0.25">
      <c r="A8" t="s">
        <v>4</v>
      </c>
      <c r="B8" t="s">
        <v>67</v>
      </c>
      <c r="C8" t="s">
        <v>131</v>
      </c>
      <c r="D8" s="1">
        <v>0.56200000000000006</v>
      </c>
    </row>
    <row r="9" spans="1:4" x14ac:dyDescent="0.25">
      <c r="A9" t="s">
        <v>4</v>
      </c>
      <c r="B9" t="s">
        <v>68</v>
      </c>
      <c r="C9" t="s">
        <v>131</v>
      </c>
      <c r="D9" s="1">
        <v>0.50020383204239705</v>
      </c>
    </row>
    <row r="10" spans="1:4" x14ac:dyDescent="0.25">
      <c r="A10" t="s">
        <v>4</v>
      </c>
      <c r="B10" t="s">
        <v>69</v>
      </c>
      <c r="C10" t="s">
        <v>132</v>
      </c>
      <c r="D10" s="1">
        <v>0.15</v>
      </c>
    </row>
    <row r="11" spans="1:4" x14ac:dyDescent="0.25">
      <c r="A11" t="s">
        <v>5</v>
      </c>
      <c r="B11" t="s">
        <v>61</v>
      </c>
      <c r="C11" t="s">
        <v>131</v>
      </c>
      <c r="D11" s="1">
        <v>0.50900000000000001</v>
      </c>
    </row>
    <row r="12" spans="1:4" x14ac:dyDescent="0.25">
      <c r="A12" t="s">
        <v>5</v>
      </c>
      <c r="B12" t="s">
        <v>62</v>
      </c>
      <c r="C12" t="s">
        <v>131</v>
      </c>
      <c r="D12" s="1">
        <v>0.51700000000000002</v>
      </c>
    </row>
    <row r="13" spans="1:4" x14ac:dyDescent="0.25">
      <c r="A13" t="s">
        <v>5</v>
      </c>
      <c r="B13" t="s">
        <v>63</v>
      </c>
      <c r="C13" t="s">
        <v>131</v>
      </c>
      <c r="D13" s="1">
        <v>0.55500000000000005</v>
      </c>
    </row>
    <row r="14" spans="1:4" x14ac:dyDescent="0.25">
      <c r="A14" t="s">
        <v>5</v>
      </c>
      <c r="B14" t="s">
        <v>64</v>
      </c>
      <c r="C14" t="s">
        <v>131</v>
      </c>
      <c r="D14" s="1">
        <v>0.57199999999999995</v>
      </c>
    </row>
    <row r="15" spans="1:4" x14ac:dyDescent="0.25">
      <c r="A15" t="s">
        <v>5</v>
      </c>
      <c r="B15" t="s">
        <v>65</v>
      </c>
      <c r="C15" t="s">
        <v>131</v>
      </c>
      <c r="D15" s="1">
        <v>0.54600000000000004</v>
      </c>
    </row>
    <row r="16" spans="1:4" x14ac:dyDescent="0.25">
      <c r="A16" t="s">
        <v>5</v>
      </c>
      <c r="B16" t="s">
        <v>66</v>
      </c>
      <c r="C16" t="s">
        <v>131</v>
      </c>
      <c r="D16" s="1">
        <v>0.54600000000000004</v>
      </c>
    </row>
    <row r="17" spans="1:4" x14ac:dyDescent="0.25">
      <c r="A17" t="s">
        <v>5</v>
      </c>
      <c r="B17" t="s">
        <v>67</v>
      </c>
      <c r="C17" t="s">
        <v>131</v>
      </c>
      <c r="D17" s="1">
        <v>0.56299999999999994</v>
      </c>
    </row>
    <row r="18" spans="1:4" x14ac:dyDescent="0.25">
      <c r="A18" t="s">
        <v>5</v>
      </c>
      <c r="B18" t="s">
        <v>68</v>
      </c>
      <c r="C18" t="s">
        <v>131</v>
      </c>
      <c r="D18" s="1">
        <v>0.54731861198738174</v>
      </c>
    </row>
    <row r="19" spans="1:4" x14ac:dyDescent="0.25">
      <c r="A19" t="s">
        <v>5</v>
      </c>
      <c r="B19" t="s">
        <v>69</v>
      </c>
      <c r="C19" t="s">
        <v>131</v>
      </c>
      <c r="D19" s="1">
        <v>0.55600000000000005</v>
      </c>
    </row>
    <row r="20" spans="1:4" x14ac:dyDescent="0.25">
      <c r="A20" t="s">
        <v>6</v>
      </c>
      <c r="B20" t="s">
        <v>61</v>
      </c>
      <c r="C20" t="s">
        <v>131</v>
      </c>
      <c r="D20" s="1">
        <v>0.48</v>
      </c>
    </row>
    <row r="21" spans="1:4" x14ac:dyDescent="0.25">
      <c r="A21" t="s">
        <v>6</v>
      </c>
      <c r="B21" t="s">
        <v>62</v>
      </c>
      <c r="C21" t="s">
        <v>131</v>
      </c>
      <c r="D21" s="1">
        <v>0.54600000000000004</v>
      </c>
    </row>
    <row r="22" spans="1:4" x14ac:dyDescent="0.25">
      <c r="A22" t="s">
        <v>6</v>
      </c>
      <c r="B22" t="s">
        <v>63</v>
      </c>
      <c r="C22" t="s">
        <v>131</v>
      </c>
      <c r="D22" s="1">
        <v>0.56699999999999995</v>
      </c>
    </row>
    <row r="23" spans="1:4" x14ac:dyDescent="0.25">
      <c r="A23" t="s">
        <v>6</v>
      </c>
      <c r="B23" t="s">
        <v>64</v>
      </c>
      <c r="C23" t="s">
        <v>131</v>
      </c>
      <c r="D23" s="1">
        <v>0.61</v>
      </c>
    </row>
    <row r="24" spans="1:4" x14ac:dyDescent="0.25">
      <c r="A24" t="s">
        <v>6</v>
      </c>
      <c r="B24" t="s">
        <v>65</v>
      </c>
      <c r="C24" t="s">
        <v>131</v>
      </c>
      <c r="D24" s="1">
        <v>0.56399999999999995</v>
      </c>
    </row>
    <row r="25" spans="1:4" x14ac:dyDescent="0.25">
      <c r="A25" t="s">
        <v>6</v>
      </c>
      <c r="B25" t="s">
        <v>66</v>
      </c>
      <c r="C25" t="s">
        <v>131</v>
      </c>
      <c r="D25" s="1">
        <v>0.59699999999999998</v>
      </c>
    </row>
    <row r="26" spans="1:4" x14ac:dyDescent="0.25">
      <c r="A26" t="s">
        <v>6</v>
      </c>
      <c r="B26" t="s">
        <v>67</v>
      </c>
      <c r="C26" t="s">
        <v>131</v>
      </c>
      <c r="D26" s="1">
        <v>0.57899999999999996</v>
      </c>
    </row>
    <row r="27" spans="1:4" x14ac:dyDescent="0.25">
      <c r="A27" t="s">
        <v>6</v>
      </c>
      <c r="B27" t="s">
        <v>68</v>
      </c>
      <c r="C27" t="s">
        <v>131</v>
      </c>
      <c r="D27" s="1">
        <v>0.51793214862681747</v>
      </c>
    </row>
    <row r="28" spans="1:4" x14ac:dyDescent="0.25">
      <c r="A28" t="s">
        <v>6</v>
      </c>
      <c r="B28" t="s">
        <v>69</v>
      </c>
      <c r="C28" t="s">
        <v>131</v>
      </c>
      <c r="D28" s="1">
        <v>0.54100000000000004</v>
      </c>
    </row>
    <row r="29" spans="1:4" x14ac:dyDescent="0.25">
      <c r="A29" t="s">
        <v>7</v>
      </c>
      <c r="B29" t="s">
        <v>61</v>
      </c>
      <c r="C29" t="s">
        <v>131</v>
      </c>
      <c r="D29" s="1">
        <v>0.63600000000000001</v>
      </c>
    </row>
    <row r="30" spans="1:4" x14ac:dyDescent="0.25">
      <c r="A30" t="s">
        <v>7</v>
      </c>
      <c r="B30" t="s">
        <v>62</v>
      </c>
      <c r="C30" t="s">
        <v>131</v>
      </c>
      <c r="D30" s="1">
        <v>0.65</v>
      </c>
    </row>
    <row r="31" spans="1:4" x14ac:dyDescent="0.25">
      <c r="A31" t="s">
        <v>7</v>
      </c>
      <c r="B31" t="s">
        <v>63</v>
      </c>
      <c r="C31" t="s">
        <v>131</v>
      </c>
      <c r="D31" s="1">
        <v>0.67</v>
      </c>
    </row>
    <row r="32" spans="1:4" x14ac:dyDescent="0.25">
      <c r="A32" t="s">
        <v>7</v>
      </c>
      <c r="B32" t="s">
        <v>64</v>
      </c>
      <c r="C32" t="s">
        <v>131</v>
      </c>
      <c r="D32" s="1">
        <v>0.66800000000000004</v>
      </c>
    </row>
    <row r="33" spans="1:4" x14ac:dyDescent="0.25">
      <c r="A33" t="s">
        <v>7</v>
      </c>
      <c r="B33" t="s">
        <v>65</v>
      </c>
      <c r="C33" t="s">
        <v>131</v>
      </c>
      <c r="D33" s="1">
        <v>0.60799999999999998</v>
      </c>
    </row>
    <row r="34" spans="1:4" x14ac:dyDescent="0.25">
      <c r="A34" t="s">
        <v>7</v>
      </c>
      <c r="B34" t="s">
        <v>66</v>
      </c>
      <c r="C34" t="s">
        <v>131</v>
      </c>
      <c r="D34" s="1">
        <v>0.59499999999999997</v>
      </c>
    </row>
    <row r="35" spans="1:4" x14ac:dyDescent="0.25">
      <c r="A35" t="s">
        <v>7</v>
      </c>
      <c r="B35" t="s">
        <v>67</v>
      </c>
      <c r="C35" t="s">
        <v>131</v>
      </c>
      <c r="D35" s="1">
        <v>0.59399999999999997</v>
      </c>
    </row>
    <row r="36" spans="1:4" x14ac:dyDescent="0.25">
      <c r="A36" t="s">
        <v>7</v>
      </c>
      <c r="B36" t="s">
        <v>68</v>
      </c>
      <c r="C36" t="s">
        <v>131</v>
      </c>
      <c r="D36" s="1">
        <v>0.55507621512798389</v>
      </c>
    </row>
    <row r="37" spans="1:4" x14ac:dyDescent="0.25">
      <c r="A37" t="s">
        <v>7</v>
      </c>
      <c r="B37" t="s">
        <v>69</v>
      </c>
      <c r="C37" t="s">
        <v>131</v>
      </c>
      <c r="D37" s="1">
        <v>0.54500000000000004</v>
      </c>
    </row>
    <row r="38" spans="1:4" x14ac:dyDescent="0.25">
      <c r="A38" t="s">
        <v>8</v>
      </c>
      <c r="B38" t="s">
        <v>61</v>
      </c>
      <c r="C38" t="s">
        <v>132</v>
      </c>
      <c r="D38" s="1">
        <v>0.33400000000000002</v>
      </c>
    </row>
    <row r="39" spans="1:4" x14ac:dyDescent="0.25">
      <c r="A39" t="s">
        <v>8</v>
      </c>
      <c r="B39" t="s">
        <v>62</v>
      </c>
      <c r="C39" t="s">
        <v>132</v>
      </c>
      <c r="D39" s="1">
        <v>0.376</v>
      </c>
    </row>
    <row r="40" spans="1:4" x14ac:dyDescent="0.25">
      <c r="A40" t="s">
        <v>8</v>
      </c>
      <c r="B40" t="s">
        <v>63</v>
      </c>
      <c r="C40" t="s">
        <v>132</v>
      </c>
      <c r="D40" s="1">
        <v>0.44900000000000001</v>
      </c>
    </row>
    <row r="41" spans="1:4" x14ac:dyDescent="0.25">
      <c r="A41" t="s">
        <v>8</v>
      </c>
      <c r="B41" t="s">
        <v>64</v>
      </c>
      <c r="C41" t="s">
        <v>132</v>
      </c>
      <c r="D41" s="1">
        <v>0.48099999999999998</v>
      </c>
    </row>
    <row r="42" spans="1:4" x14ac:dyDescent="0.25">
      <c r="A42" t="s">
        <v>8</v>
      </c>
      <c r="B42" t="s">
        <v>65</v>
      </c>
      <c r="C42" t="s">
        <v>132</v>
      </c>
      <c r="D42" s="1">
        <v>0.46899999999999997</v>
      </c>
    </row>
    <row r="43" spans="1:4" x14ac:dyDescent="0.25">
      <c r="A43" t="s">
        <v>8</v>
      </c>
      <c r="B43" t="s">
        <v>66</v>
      </c>
      <c r="C43" t="s">
        <v>132</v>
      </c>
      <c r="D43" s="1">
        <v>0.47099999999999997</v>
      </c>
    </row>
    <row r="44" spans="1:4" x14ac:dyDescent="0.25">
      <c r="A44" t="s">
        <v>8</v>
      </c>
      <c r="B44" t="s">
        <v>67</v>
      </c>
      <c r="C44" t="s">
        <v>132</v>
      </c>
      <c r="D44" s="1">
        <v>0.46</v>
      </c>
    </row>
    <row r="45" spans="1:4" x14ac:dyDescent="0.25">
      <c r="A45" t="s">
        <v>8</v>
      </c>
      <c r="B45" t="s">
        <v>68</v>
      </c>
      <c r="C45" t="s">
        <v>132</v>
      </c>
      <c r="D45" s="1">
        <v>0.42822463181744619</v>
      </c>
    </row>
    <row r="46" spans="1:4" x14ac:dyDescent="0.25">
      <c r="A46" t="s">
        <v>8</v>
      </c>
      <c r="B46" t="s">
        <v>69</v>
      </c>
      <c r="C46" t="s">
        <v>132</v>
      </c>
      <c r="D46" s="1">
        <v>0.443</v>
      </c>
    </row>
    <row r="47" spans="1:4" x14ac:dyDescent="0.25">
      <c r="A47" t="s">
        <v>9</v>
      </c>
      <c r="B47" t="s">
        <v>61</v>
      </c>
      <c r="C47" t="s">
        <v>132</v>
      </c>
      <c r="D47" s="1">
        <v>0.433</v>
      </c>
    </row>
    <row r="48" spans="1:4" x14ac:dyDescent="0.25">
      <c r="A48" t="s">
        <v>9</v>
      </c>
      <c r="B48" t="s">
        <v>62</v>
      </c>
      <c r="C48" t="s">
        <v>132</v>
      </c>
      <c r="D48" s="1">
        <v>0.45100000000000001</v>
      </c>
    </row>
    <row r="49" spans="1:4" x14ac:dyDescent="0.25">
      <c r="A49" t="s">
        <v>9</v>
      </c>
      <c r="B49" t="s">
        <v>63</v>
      </c>
      <c r="C49" t="s">
        <v>132</v>
      </c>
      <c r="D49" s="1">
        <v>0.51</v>
      </c>
    </row>
    <row r="50" spans="1:4" x14ac:dyDescent="0.25">
      <c r="A50" t="s">
        <v>9</v>
      </c>
      <c r="B50" t="s">
        <v>64</v>
      </c>
      <c r="C50" t="s">
        <v>131</v>
      </c>
      <c r="D50" s="1">
        <v>0.54800000000000004</v>
      </c>
    </row>
    <row r="51" spans="1:4" x14ac:dyDescent="0.25">
      <c r="A51" t="s">
        <v>9</v>
      </c>
      <c r="B51" t="s">
        <v>65</v>
      </c>
      <c r="C51" t="s">
        <v>131</v>
      </c>
      <c r="D51" s="1">
        <v>0.57299999999999995</v>
      </c>
    </row>
    <row r="52" spans="1:4" x14ac:dyDescent="0.25">
      <c r="A52" t="s">
        <v>9</v>
      </c>
      <c r="B52" t="s">
        <v>66</v>
      </c>
      <c r="C52" t="s">
        <v>131</v>
      </c>
      <c r="D52" s="1">
        <v>0.66300000000000003</v>
      </c>
    </row>
    <row r="53" spans="1:4" x14ac:dyDescent="0.25">
      <c r="A53" t="s">
        <v>9</v>
      </c>
      <c r="B53" t="s">
        <v>67</v>
      </c>
      <c r="C53" t="s">
        <v>131</v>
      </c>
      <c r="D53" s="1">
        <v>0.68400000000000005</v>
      </c>
    </row>
    <row r="54" spans="1:4" x14ac:dyDescent="0.25">
      <c r="A54" t="s">
        <v>9</v>
      </c>
      <c r="B54" t="s">
        <v>68</v>
      </c>
      <c r="C54" t="s">
        <v>131</v>
      </c>
      <c r="D54" s="1">
        <v>0.59937827860889836</v>
      </c>
    </row>
    <row r="55" spans="1:4" x14ac:dyDescent="0.25">
      <c r="A55" t="s">
        <v>9</v>
      </c>
      <c r="B55" t="s">
        <v>69</v>
      </c>
      <c r="C55" t="s">
        <v>132</v>
      </c>
      <c r="D55" s="1">
        <v>0.441</v>
      </c>
    </row>
    <row r="56" spans="1:4" x14ac:dyDescent="0.25">
      <c r="A56" t="s">
        <v>10</v>
      </c>
      <c r="B56" t="s">
        <v>61</v>
      </c>
      <c r="C56" t="s">
        <v>132</v>
      </c>
      <c r="D56" s="1">
        <v>0.41199999999999998</v>
      </c>
    </row>
    <row r="57" spans="1:4" x14ac:dyDescent="0.25">
      <c r="A57" t="s">
        <v>10</v>
      </c>
      <c r="B57" t="s">
        <v>62</v>
      </c>
      <c r="C57" t="s">
        <v>132</v>
      </c>
      <c r="D57" s="1">
        <v>0.41899999999999998</v>
      </c>
    </row>
    <row r="58" spans="1:4" x14ac:dyDescent="0.25">
      <c r="A58" t="s">
        <v>10</v>
      </c>
      <c r="B58" t="s">
        <v>63</v>
      </c>
      <c r="C58" t="s">
        <v>132</v>
      </c>
      <c r="D58" s="1">
        <v>0.51700000000000002</v>
      </c>
    </row>
    <row r="59" spans="1:4" x14ac:dyDescent="0.25">
      <c r="A59" t="s">
        <v>10</v>
      </c>
      <c r="B59" t="s">
        <v>64</v>
      </c>
      <c r="C59" t="s">
        <v>132</v>
      </c>
      <c r="D59" s="1">
        <v>0.52300000000000002</v>
      </c>
    </row>
    <row r="60" spans="1:4" x14ac:dyDescent="0.25">
      <c r="A60" t="s">
        <v>10</v>
      </c>
      <c r="B60" t="s">
        <v>65</v>
      </c>
      <c r="C60" t="s">
        <v>132</v>
      </c>
      <c r="D60" s="1">
        <v>0.499</v>
      </c>
    </row>
    <row r="61" spans="1:4" x14ac:dyDescent="0.25">
      <c r="A61" t="s">
        <v>10</v>
      </c>
      <c r="B61" t="s">
        <v>66</v>
      </c>
      <c r="C61" t="s">
        <v>131</v>
      </c>
      <c r="D61" s="1">
        <v>0.55000000000000004</v>
      </c>
    </row>
    <row r="62" spans="1:4" x14ac:dyDescent="0.25">
      <c r="A62" t="s">
        <v>10</v>
      </c>
      <c r="B62" t="s">
        <v>67</v>
      </c>
      <c r="C62" t="s">
        <v>132</v>
      </c>
      <c r="D62" s="1">
        <v>0.51800000000000002</v>
      </c>
    </row>
    <row r="63" spans="1:4" x14ac:dyDescent="0.25">
      <c r="A63" t="s">
        <v>10</v>
      </c>
      <c r="B63" t="s">
        <v>68</v>
      </c>
      <c r="C63" t="s">
        <v>132</v>
      </c>
      <c r="D63" s="1">
        <v>0.39541160593792174</v>
      </c>
    </row>
    <row r="64" spans="1:4" x14ac:dyDescent="0.25">
      <c r="A64" t="s">
        <v>10</v>
      </c>
      <c r="B64" t="s">
        <v>69</v>
      </c>
      <c r="C64" t="s">
        <v>132</v>
      </c>
      <c r="D64" s="1">
        <v>0.437</v>
      </c>
    </row>
    <row r="65" spans="1:4" x14ac:dyDescent="0.25">
      <c r="A65" t="s">
        <v>11</v>
      </c>
      <c r="B65" t="s">
        <v>61</v>
      </c>
      <c r="C65" t="s">
        <v>131</v>
      </c>
      <c r="D65" s="1">
        <v>0.47699999999999998</v>
      </c>
    </row>
    <row r="66" spans="1:4" x14ac:dyDescent="0.25">
      <c r="A66" t="s">
        <v>11</v>
      </c>
      <c r="B66" t="s">
        <v>62</v>
      </c>
      <c r="C66" t="s">
        <v>132</v>
      </c>
      <c r="D66" s="1">
        <v>0.439</v>
      </c>
    </row>
    <row r="67" spans="1:4" x14ac:dyDescent="0.25">
      <c r="A67" t="s">
        <v>11</v>
      </c>
      <c r="B67" t="s">
        <v>63</v>
      </c>
      <c r="C67" t="s">
        <v>132</v>
      </c>
      <c r="D67" s="1">
        <v>0.45700000000000002</v>
      </c>
    </row>
    <row r="68" spans="1:4" x14ac:dyDescent="0.25">
      <c r="A68" t="s">
        <v>11</v>
      </c>
      <c r="B68" t="s">
        <v>64</v>
      </c>
      <c r="C68" t="s">
        <v>132</v>
      </c>
      <c r="D68" s="1">
        <v>0.47699999999999998</v>
      </c>
    </row>
    <row r="69" spans="1:4" x14ac:dyDescent="0.25">
      <c r="A69" t="s">
        <v>11</v>
      </c>
      <c r="B69" t="s">
        <v>65</v>
      </c>
      <c r="C69" t="s">
        <v>132</v>
      </c>
      <c r="D69" s="1">
        <v>0.46</v>
      </c>
    </row>
    <row r="70" spans="1:4" x14ac:dyDescent="0.25">
      <c r="A70" t="s">
        <v>11</v>
      </c>
      <c r="B70" t="s">
        <v>66</v>
      </c>
      <c r="C70" t="s">
        <v>132</v>
      </c>
      <c r="D70" s="1">
        <v>0.43099999999999999</v>
      </c>
    </row>
    <row r="71" spans="1:4" x14ac:dyDescent="0.25">
      <c r="A71" t="s">
        <v>11</v>
      </c>
      <c r="B71" t="s">
        <v>67</v>
      </c>
      <c r="C71" t="s">
        <v>132</v>
      </c>
      <c r="D71" s="1">
        <v>0.45</v>
      </c>
    </row>
    <row r="72" spans="1:4" x14ac:dyDescent="0.25">
      <c r="A72" t="s">
        <v>11</v>
      </c>
      <c r="B72" t="s">
        <v>68</v>
      </c>
      <c r="C72" t="s">
        <v>131</v>
      </c>
      <c r="D72" s="1">
        <v>0.56999999999999995</v>
      </c>
    </row>
    <row r="73" spans="1:4" x14ac:dyDescent="0.25">
      <c r="A73" t="s">
        <v>11</v>
      </c>
      <c r="B73" t="s">
        <v>69</v>
      </c>
      <c r="C73" t="s">
        <v>132</v>
      </c>
      <c r="D73" s="1">
        <v>0.40899999999999997</v>
      </c>
    </row>
    <row r="74" spans="1:4" x14ac:dyDescent="0.25">
      <c r="A74" t="s">
        <v>12</v>
      </c>
      <c r="B74" t="s">
        <v>61</v>
      </c>
      <c r="C74" t="s">
        <v>131</v>
      </c>
      <c r="D74" s="1">
        <v>0.45800000000000002</v>
      </c>
    </row>
    <row r="75" spans="1:4" x14ac:dyDescent="0.25">
      <c r="A75" t="s">
        <v>12</v>
      </c>
      <c r="B75" t="s">
        <v>62</v>
      </c>
      <c r="C75" t="s">
        <v>131</v>
      </c>
      <c r="D75" s="1">
        <v>0.51900000000000002</v>
      </c>
    </row>
    <row r="76" spans="1:4" x14ac:dyDescent="0.25">
      <c r="A76" t="s">
        <v>12</v>
      </c>
      <c r="B76" t="s">
        <v>63</v>
      </c>
      <c r="C76" t="s">
        <v>131</v>
      </c>
      <c r="D76" s="1">
        <v>0.59099999999999997</v>
      </c>
    </row>
    <row r="77" spans="1:4" x14ac:dyDescent="0.25">
      <c r="A77" t="s">
        <v>12</v>
      </c>
      <c r="B77" t="s">
        <v>64</v>
      </c>
      <c r="C77" t="s">
        <v>131</v>
      </c>
      <c r="D77" s="1">
        <v>0.60799999999999998</v>
      </c>
    </row>
    <row r="78" spans="1:4" x14ac:dyDescent="0.25">
      <c r="A78" t="s">
        <v>12</v>
      </c>
      <c r="B78" t="s">
        <v>65</v>
      </c>
      <c r="C78" t="s">
        <v>131</v>
      </c>
      <c r="D78" s="1">
        <v>0.55800000000000005</v>
      </c>
    </row>
    <row r="79" spans="1:4" x14ac:dyDescent="0.25">
      <c r="A79" t="s">
        <v>12</v>
      </c>
      <c r="B79" t="s">
        <v>66</v>
      </c>
      <c r="C79" t="s">
        <v>131</v>
      </c>
      <c r="D79" s="1">
        <v>0.53</v>
      </c>
    </row>
    <row r="80" spans="1:4" x14ac:dyDescent="0.25">
      <c r="A80" t="s">
        <v>12</v>
      </c>
      <c r="B80" t="s">
        <v>67</v>
      </c>
      <c r="C80" t="s">
        <v>131</v>
      </c>
      <c r="D80" s="1">
        <v>0.54500000000000004</v>
      </c>
    </row>
    <row r="81" spans="1:4" x14ac:dyDescent="0.25">
      <c r="A81" t="s">
        <v>12</v>
      </c>
      <c r="B81" t="s">
        <v>68</v>
      </c>
      <c r="C81" t="s">
        <v>131</v>
      </c>
      <c r="D81" s="1">
        <v>0.50900000000000001</v>
      </c>
    </row>
    <row r="82" spans="1:4" x14ac:dyDescent="0.25">
      <c r="A82" t="s">
        <v>12</v>
      </c>
      <c r="B82" t="s">
        <v>69</v>
      </c>
      <c r="C82" t="s">
        <v>132</v>
      </c>
      <c r="D82" s="1">
        <v>0.45100000000000001</v>
      </c>
    </row>
    <row r="83" spans="1:4" x14ac:dyDescent="0.25">
      <c r="A83" t="s">
        <v>13</v>
      </c>
      <c r="B83" t="s">
        <v>61</v>
      </c>
      <c r="C83" t="s">
        <v>131</v>
      </c>
      <c r="D83" s="1">
        <v>0.56899999999999995</v>
      </c>
    </row>
    <row r="84" spans="1:4" x14ac:dyDescent="0.25">
      <c r="A84" t="s">
        <v>13</v>
      </c>
      <c r="B84" t="s">
        <v>62</v>
      </c>
      <c r="C84" t="s">
        <v>131</v>
      </c>
      <c r="D84" s="1">
        <v>0.56599999999999995</v>
      </c>
    </row>
    <row r="85" spans="1:4" x14ac:dyDescent="0.25">
      <c r="A85" t="s">
        <v>13</v>
      </c>
      <c r="B85" t="s">
        <v>63</v>
      </c>
      <c r="C85" t="s">
        <v>131</v>
      </c>
      <c r="D85" s="1">
        <v>0.57299999999999995</v>
      </c>
    </row>
    <row r="86" spans="1:4" x14ac:dyDescent="0.25">
      <c r="A86" t="s">
        <v>13</v>
      </c>
      <c r="B86" t="s">
        <v>64</v>
      </c>
      <c r="C86" t="s">
        <v>131</v>
      </c>
      <c r="D86" s="1">
        <v>0.59699999999999998</v>
      </c>
    </row>
    <row r="87" spans="1:4" x14ac:dyDescent="0.25">
      <c r="A87" t="s">
        <v>13</v>
      </c>
      <c r="B87" t="s">
        <v>65</v>
      </c>
      <c r="C87" t="s">
        <v>131</v>
      </c>
      <c r="D87" s="1">
        <v>0.59399999999999997</v>
      </c>
    </row>
    <row r="88" spans="1:4" x14ac:dyDescent="0.25">
      <c r="A88" t="s">
        <v>13</v>
      </c>
      <c r="B88" t="s">
        <v>66</v>
      </c>
      <c r="C88" t="s">
        <v>131</v>
      </c>
      <c r="D88" s="1">
        <v>0.55900000000000005</v>
      </c>
    </row>
    <row r="89" spans="1:4" x14ac:dyDescent="0.25">
      <c r="A89" t="s">
        <v>13</v>
      </c>
      <c r="B89" t="s">
        <v>67</v>
      </c>
      <c r="C89" t="s">
        <v>131</v>
      </c>
      <c r="D89" s="1">
        <v>0.58399999999999996</v>
      </c>
    </row>
    <row r="90" spans="1:4" x14ac:dyDescent="0.25">
      <c r="A90" t="s">
        <v>13</v>
      </c>
      <c r="B90" t="s">
        <v>68</v>
      </c>
      <c r="C90" t="s">
        <v>131</v>
      </c>
      <c r="D90" s="1">
        <v>0.49946893255443442</v>
      </c>
    </row>
    <row r="91" spans="1:4" x14ac:dyDescent="0.25">
      <c r="A91" t="s">
        <v>13</v>
      </c>
      <c r="B91" t="s">
        <v>69</v>
      </c>
      <c r="C91" t="s">
        <v>131</v>
      </c>
      <c r="D91" s="1">
        <v>0.52100000000000002</v>
      </c>
    </row>
    <row r="92" spans="1:4" x14ac:dyDescent="0.25">
      <c r="A92" t="s">
        <v>14</v>
      </c>
      <c r="B92" t="s">
        <v>61</v>
      </c>
      <c r="C92" t="s">
        <v>131</v>
      </c>
      <c r="D92" s="1">
        <v>0.46400000000000002</v>
      </c>
    </row>
    <row r="93" spans="1:4" x14ac:dyDescent="0.25">
      <c r="A93" t="s">
        <v>14</v>
      </c>
      <c r="B93" t="s">
        <v>62</v>
      </c>
      <c r="C93" t="s">
        <v>131</v>
      </c>
      <c r="D93" s="1">
        <v>0.499</v>
      </c>
    </row>
    <row r="94" spans="1:4" x14ac:dyDescent="0.25">
      <c r="A94" t="s">
        <v>14</v>
      </c>
      <c r="B94" t="s">
        <v>63</v>
      </c>
      <c r="C94" t="s">
        <v>131</v>
      </c>
      <c r="D94" s="1">
        <v>0.55000000000000004</v>
      </c>
    </row>
    <row r="95" spans="1:4" x14ac:dyDescent="0.25">
      <c r="A95" t="s">
        <v>14</v>
      </c>
      <c r="B95" t="s">
        <v>64</v>
      </c>
      <c r="C95" t="s">
        <v>131</v>
      </c>
      <c r="D95" s="1">
        <v>0.58799999999999997</v>
      </c>
    </row>
    <row r="96" spans="1:4" x14ac:dyDescent="0.25">
      <c r="A96" t="s">
        <v>14</v>
      </c>
      <c r="B96" t="s">
        <v>65</v>
      </c>
      <c r="C96" t="s">
        <v>131</v>
      </c>
      <c r="D96" s="1">
        <v>0.59499999999999997</v>
      </c>
    </row>
    <row r="97" spans="1:4" x14ac:dyDescent="0.25">
      <c r="A97" t="s">
        <v>14</v>
      </c>
      <c r="B97" t="s">
        <v>66</v>
      </c>
      <c r="C97" t="s">
        <v>131</v>
      </c>
      <c r="D97" s="1">
        <v>0.59299999999999997</v>
      </c>
    </row>
    <row r="98" spans="1:4" x14ac:dyDescent="0.25">
      <c r="A98" t="s">
        <v>14</v>
      </c>
      <c r="B98" t="s">
        <v>67</v>
      </c>
      <c r="C98" t="s">
        <v>131</v>
      </c>
      <c r="D98" s="1">
        <v>0.60199999999999998</v>
      </c>
    </row>
    <row r="99" spans="1:4" x14ac:dyDescent="0.25">
      <c r="A99" t="s">
        <v>14</v>
      </c>
      <c r="B99" t="s">
        <v>68</v>
      </c>
      <c r="C99" t="s">
        <v>131</v>
      </c>
      <c r="D99" s="1">
        <v>0.5165980130845651</v>
      </c>
    </row>
    <row r="100" spans="1:4" x14ac:dyDescent="0.25">
      <c r="A100" t="s">
        <v>14</v>
      </c>
      <c r="B100" t="s">
        <v>69</v>
      </c>
      <c r="C100" t="s">
        <v>131</v>
      </c>
      <c r="D100" s="1">
        <v>0.52800000000000002</v>
      </c>
    </row>
    <row r="101" spans="1:4" x14ac:dyDescent="0.25">
      <c r="A101" t="s">
        <v>15</v>
      </c>
      <c r="B101" t="s">
        <v>61</v>
      </c>
      <c r="C101" t="s">
        <v>131</v>
      </c>
      <c r="D101" s="1" t="s">
        <v>58</v>
      </c>
    </row>
    <row r="102" spans="1:4" x14ac:dyDescent="0.25">
      <c r="A102" t="s">
        <v>15</v>
      </c>
      <c r="B102" t="s">
        <v>62</v>
      </c>
      <c r="C102" t="s">
        <v>131</v>
      </c>
      <c r="D102" s="1" t="s">
        <v>58</v>
      </c>
    </row>
    <row r="103" spans="1:4" x14ac:dyDescent="0.25">
      <c r="A103" t="s">
        <v>15</v>
      </c>
      <c r="B103" t="s">
        <v>63</v>
      </c>
      <c r="C103" t="s">
        <v>131</v>
      </c>
      <c r="D103" s="1" t="s">
        <v>58</v>
      </c>
    </row>
    <row r="104" spans="1:4" x14ac:dyDescent="0.25">
      <c r="A104" t="s">
        <v>15</v>
      </c>
      <c r="B104" t="s">
        <v>64</v>
      </c>
      <c r="C104" t="s">
        <v>131</v>
      </c>
      <c r="D104" s="1" t="s">
        <v>58</v>
      </c>
    </row>
    <row r="105" spans="1:4" x14ac:dyDescent="0.25">
      <c r="A105" t="s">
        <v>15</v>
      </c>
      <c r="B105" t="s">
        <v>65</v>
      </c>
      <c r="C105" t="s">
        <v>132</v>
      </c>
      <c r="D105" s="1">
        <v>4.8000000000000001E-2</v>
      </c>
    </row>
    <row r="106" spans="1:4" x14ac:dyDescent="0.25">
      <c r="A106" t="s">
        <v>15</v>
      </c>
      <c r="B106" t="s">
        <v>66</v>
      </c>
      <c r="C106" t="s">
        <v>132</v>
      </c>
      <c r="D106" s="1">
        <v>0.05</v>
      </c>
    </row>
    <row r="107" spans="1:4" x14ac:dyDescent="0.25">
      <c r="A107" t="s">
        <v>15</v>
      </c>
      <c r="B107" t="s">
        <v>67</v>
      </c>
      <c r="C107" t="s">
        <v>132</v>
      </c>
      <c r="D107" s="1">
        <v>0.32400000000000001</v>
      </c>
    </row>
    <row r="108" spans="1:4" x14ac:dyDescent="0.25">
      <c r="A108" t="s">
        <v>15</v>
      </c>
      <c r="B108" t="s">
        <v>68</v>
      </c>
      <c r="C108" t="s">
        <v>132</v>
      </c>
      <c r="D108" s="1">
        <v>0.43478260869565216</v>
      </c>
    </row>
    <row r="109" spans="1:4" x14ac:dyDescent="0.25">
      <c r="A109" t="s">
        <v>15</v>
      </c>
      <c r="B109" t="s">
        <v>69</v>
      </c>
      <c r="C109" t="s">
        <v>131</v>
      </c>
      <c r="D109" s="1">
        <v>0.61499999999999999</v>
      </c>
    </row>
    <row r="110" spans="1:4" x14ac:dyDescent="0.25">
      <c r="A110" t="s">
        <v>16</v>
      </c>
      <c r="B110" t="s">
        <v>61</v>
      </c>
      <c r="C110" t="s">
        <v>132</v>
      </c>
      <c r="D110" s="1">
        <v>0.40100000000000002</v>
      </c>
    </row>
    <row r="111" spans="1:4" x14ac:dyDescent="0.25">
      <c r="A111" t="s">
        <v>16</v>
      </c>
      <c r="B111" t="s">
        <v>62</v>
      </c>
      <c r="C111" t="s">
        <v>132</v>
      </c>
      <c r="D111" s="1">
        <v>0.42499999999999999</v>
      </c>
    </row>
    <row r="112" spans="1:4" x14ac:dyDescent="0.25">
      <c r="A112" t="s">
        <v>16</v>
      </c>
      <c r="B112" t="s">
        <v>63</v>
      </c>
      <c r="C112" t="s">
        <v>132</v>
      </c>
      <c r="D112" s="1">
        <v>0.435</v>
      </c>
    </row>
    <row r="113" spans="1:4" x14ac:dyDescent="0.25">
      <c r="A113" t="s">
        <v>16</v>
      </c>
      <c r="B113" t="s">
        <v>64</v>
      </c>
      <c r="C113" t="s">
        <v>132</v>
      </c>
      <c r="D113" s="1">
        <v>0.47099999999999997</v>
      </c>
    </row>
    <row r="114" spans="1:4" x14ac:dyDescent="0.25">
      <c r="A114" t="s">
        <v>16</v>
      </c>
      <c r="B114" t="s">
        <v>65</v>
      </c>
      <c r="C114" t="s">
        <v>132</v>
      </c>
      <c r="D114" s="1">
        <v>5.1999999999999998E-2</v>
      </c>
    </row>
    <row r="115" spans="1:4" x14ac:dyDescent="0.25">
      <c r="A115" t="s">
        <v>16</v>
      </c>
      <c r="B115" t="s">
        <v>66</v>
      </c>
      <c r="C115" t="s">
        <v>132</v>
      </c>
      <c r="D115" s="1">
        <v>0.27400000000000002</v>
      </c>
    </row>
    <row r="116" spans="1:4" x14ac:dyDescent="0.25">
      <c r="A116" t="s">
        <v>16</v>
      </c>
      <c r="B116" t="s">
        <v>67</v>
      </c>
      <c r="C116" t="s">
        <v>132</v>
      </c>
      <c r="D116" s="1">
        <v>0.436</v>
      </c>
    </row>
    <row r="117" spans="1:4" x14ac:dyDescent="0.25">
      <c r="A117" t="s">
        <v>16</v>
      </c>
      <c r="B117" t="s">
        <v>68</v>
      </c>
      <c r="C117" t="s">
        <v>132</v>
      </c>
      <c r="D117" s="1">
        <v>0.42412451361867703</v>
      </c>
    </row>
    <row r="118" spans="1:4" x14ac:dyDescent="0.25">
      <c r="A118" t="s">
        <v>16</v>
      </c>
      <c r="B118" t="s">
        <v>69</v>
      </c>
      <c r="C118" t="s">
        <v>132</v>
      </c>
      <c r="D118" s="1">
        <v>0.39800000000000002</v>
      </c>
    </row>
    <row r="119" spans="1:4" x14ac:dyDescent="0.25">
      <c r="A119" t="s">
        <v>17</v>
      </c>
      <c r="B119" t="s">
        <v>61</v>
      </c>
      <c r="C119" t="s">
        <v>131</v>
      </c>
      <c r="D119" s="1">
        <v>0.56399999999999995</v>
      </c>
    </row>
    <row r="120" spans="1:4" x14ac:dyDescent="0.25">
      <c r="A120" t="s">
        <v>17</v>
      </c>
      <c r="B120" t="s">
        <v>62</v>
      </c>
      <c r="C120" t="s">
        <v>131</v>
      </c>
      <c r="D120" s="1">
        <v>0.60499999999999998</v>
      </c>
    </row>
    <row r="121" spans="1:4" x14ac:dyDescent="0.25">
      <c r="A121" t="s">
        <v>17</v>
      </c>
      <c r="B121" t="s">
        <v>63</v>
      </c>
      <c r="C121" t="s">
        <v>131</v>
      </c>
      <c r="D121" s="1">
        <v>0.628</v>
      </c>
    </row>
    <row r="122" spans="1:4" x14ac:dyDescent="0.25">
      <c r="A122" t="s">
        <v>17</v>
      </c>
      <c r="B122" t="s">
        <v>64</v>
      </c>
      <c r="C122" t="s">
        <v>131</v>
      </c>
      <c r="D122" s="1">
        <v>0.69299999999999995</v>
      </c>
    </row>
    <row r="123" spans="1:4" x14ac:dyDescent="0.25">
      <c r="A123" t="s">
        <v>17</v>
      </c>
      <c r="B123" t="s">
        <v>65</v>
      </c>
      <c r="C123" t="s">
        <v>131</v>
      </c>
      <c r="D123" s="1">
        <v>0.56000000000000005</v>
      </c>
    </row>
    <row r="124" spans="1:4" x14ac:dyDescent="0.25">
      <c r="A124" t="s">
        <v>17</v>
      </c>
      <c r="B124" t="s">
        <v>66</v>
      </c>
      <c r="C124" t="s">
        <v>131</v>
      </c>
      <c r="D124" s="1">
        <v>0.66300000000000003</v>
      </c>
    </row>
    <row r="125" spans="1:4" x14ac:dyDescent="0.25">
      <c r="A125" t="s">
        <v>17</v>
      </c>
      <c r="B125" t="s">
        <v>67</v>
      </c>
      <c r="C125" t="s">
        <v>131</v>
      </c>
      <c r="D125" s="1">
        <v>0.627</v>
      </c>
    </row>
    <row r="126" spans="1:4" x14ac:dyDescent="0.25">
      <c r="A126" t="s">
        <v>17</v>
      </c>
      <c r="B126" t="s">
        <v>68</v>
      </c>
      <c r="C126" t="s">
        <v>131</v>
      </c>
      <c r="D126" s="1">
        <v>0.5594170403587444</v>
      </c>
    </row>
    <row r="127" spans="1:4" x14ac:dyDescent="0.25">
      <c r="A127" t="s">
        <v>17</v>
      </c>
      <c r="B127" t="s">
        <v>69</v>
      </c>
      <c r="C127" t="s">
        <v>131</v>
      </c>
      <c r="D127" s="1">
        <v>0.56799999999999995</v>
      </c>
    </row>
    <row r="128" spans="1:4" x14ac:dyDescent="0.25">
      <c r="A128" t="s">
        <v>18</v>
      </c>
      <c r="B128" t="s">
        <v>61</v>
      </c>
      <c r="C128" t="s">
        <v>131</v>
      </c>
      <c r="D128" s="1">
        <v>0.45500000000000002</v>
      </c>
    </row>
    <row r="129" spans="1:4" x14ac:dyDescent="0.25">
      <c r="A129" t="s">
        <v>18</v>
      </c>
      <c r="B129" t="s">
        <v>62</v>
      </c>
      <c r="C129" t="s">
        <v>131</v>
      </c>
      <c r="D129" s="1">
        <v>0.48399999999999999</v>
      </c>
    </row>
    <row r="130" spans="1:4" x14ac:dyDescent="0.25">
      <c r="A130" t="s">
        <v>18</v>
      </c>
      <c r="B130" t="s">
        <v>63</v>
      </c>
      <c r="C130" t="s">
        <v>131</v>
      </c>
      <c r="D130" s="1">
        <v>0.61499999999999999</v>
      </c>
    </row>
    <row r="131" spans="1:4" x14ac:dyDescent="0.25">
      <c r="A131" t="s">
        <v>18</v>
      </c>
      <c r="B131" t="s">
        <v>64</v>
      </c>
      <c r="C131" t="s">
        <v>131</v>
      </c>
      <c r="D131" s="1">
        <v>0.61699999999999999</v>
      </c>
    </row>
    <row r="132" spans="1:4" x14ac:dyDescent="0.25">
      <c r="A132" t="s">
        <v>18</v>
      </c>
      <c r="B132" t="s">
        <v>65</v>
      </c>
      <c r="C132" t="s">
        <v>131</v>
      </c>
      <c r="D132" s="1">
        <v>0.61299999999999999</v>
      </c>
    </row>
    <row r="133" spans="1:4" x14ac:dyDescent="0.25">
      <c r="A133" t="s">
        <v>18</v>
      </c>
      <c r="B133" t="s">
        <v>66</v>
      </c>
      <c r="C133" t="s">
        <v>131</v>
      </c>
      <c r="D133" s="1">
        <v>0.60899999999999999</v>
      </c>
    </row>
    <row r="134" spans="1:4" x14ac:dyDescent="0.25">
      <c r="A134" t="s">
        <v>18</v>
      </c>
      <c r="B134" t="s">
        <v>67</v>
      </c>
      <c r="C134" t="s">
        <v>131</v>
      </c>
      <c r="D134" s="1">
        <v>0.61399999999999999</v>
      </c>
    </row>
    <row r="135" spans="1:4" x14ac:dyDescent="0.25">
      <c r="A135" t="s">
        <v>18</v>
      </c>
      <c r="B135" t="s">
        <v>68</v>
      </c>
      <c r="C135" t="s">
        <v>131</v>
      </c>
      <c r="D135" s="1">
        <v>0.54715656447460803</v>
      </c>
    </row>
    <row r="136" spans="1:4" x14ac:dyDescent="0.25">
      <c r="A136" t="s">
        <v>18</v>
      </c>
      <c r="B136" t="s">
        <v>69</v>
      </c>
      <c r="C136" t="s">
        <v>131</v>
      </c>
      <c r="D136" s="1">
        <v>0.51900000000000002</v>
      </c>
    </row>
    <row r="137" spans="1:4" x14ac:dyDescent="0.25">
      <c r="A137" t="s">
        <v>19</v>
      </c>
      <c r="B137" t="s">
        <v>61</v>
      </c>
      <c r="C137" t="s">
        <v>131</v>
      </c>
      <c r="D137" s="1">
        <v>0.48799999999999999</v>
      </c>
    </row>
    <row r="138" spans="1:4" x14ac:dyDescent="0.25">
      <c r="A138" t="s">
        <v>19</v>
      </c>
      <c r="B138" t="s">
        <v>62</v>
      </c>
      <c r="C138" t="s">
        <v>131</v>
      </c>
      <c r="D138" s="1">
        <v>0.60199999999999998</v>
      </c>
    </row>
    <row r="139" spans="1:4" x14ac:dyDescent="0.25">
      <c r="A139" t="s">
        <v>19</v>
      </c>
      <c r="B139" t="s">
        <v>63</v>
      </c>
      <c r="C139" t="s">
        <v>131</v>
      </c>
      <c r="D139" s="1">
        <v>0.628</v>
      </c>
    </row>
    <row r="140" spans="1:4" x14ac:dyDescent="0.25">
      <c r="A140" t="s">
        <v>19</v>
      </c>
      <c r="B140" t="s">
        <v>64</v>
      </c>
      <c r="C140" t="s">
        <v>131</v>
      </c>
      <c r="D140" s="1">
        <v>0.68500000000000005</v>
      </c>
    </row>
    <row r="141" spans="1:4" x14ac:dyDescent="0.25">
      <c r="A141" t="s">
        <v>19</v>
      </c>
      <c r="B141" t="s">
        <v>65</v>
      </c>
      <c r="C141" t="s">
        <v>131</v>
      </c>
      <c r="D141" s="1">
        <v>0.69499999999999995</v>
      </c>
    </row>
    <row r="142" spans="1:4" x14ac:dyDescent="0.25">
      <c r="A142" t="s">
        <v>19</v>
      </c>
      <c r="B142" t="s">
        <v>66</v>
      </c>
      <c r="C142" t="s">
        <v>131</v>
      </c>
      <c r="D142" s="1">
        <v>0.69099999999999995</v>
      </c>
    </row>
    <row r="143" spans="1:4" x14ac:dyDescent="0.25">
      <c r="A143" t="s">
        <v>19</v>
      </c>
      <c r="B143" t="s">
        <v>67</v>
      </c>
      <c r="C143" t="s">
        <v>131</v>
      </c>
      <c r="D143" s="1">
        <v>0.67900000000000005</v>
      </c>
    </row>
    <row r="144" spans="1:4" x14ac:dyDescent="0.25">
      <c r="A144" t="s">
        <v>19</v>
      </c>
      <c r="B144" t="s">
        <v>68</v>
      </c>
      <c r="C144" t="s">
        <v>131</v>
      </c>
      <c r="D144" s="1">
        <v>0.71797300497276817</v>
      </c>
    </row>
    <row r="145" spans="1:4" x14ac:dyDescent="0.25">
      <c r="A145" t="s">
        <v>19</v>
      </c>
      <c r="B145" t="s">
        <v>69</v>
      </c>
      <c r="C145" t="s">
        <v>131</v>
      </c>
      <c r="D145" s="1">
        <v>0.58399999999999996</v>
      </c>
    </row>
    <row r="146" spans="1:4" x14ac:dyDescent="0.25">
      <c r="A146" t="s">
        <v>20</v>
      </c>
      <c r="B146" t="s">
        <v>61</v>
      </c>
      <c r="C146" t="s">
        <v>131</v>
      </c>
      <c r="D146" s="1">
        <v>0.61199999999999999</v>
      </c>
    </row>
    <row r="147" spans="1:4" x14ac:dyDescent="0.25">
      <c r="A147" t="s">
        <v>20</v>
      </c>
      <c r="B147" t="s">
        <v>62</v>
      </c>
      <c r="C147" t="s">
        <v>131</v>
      </c>
      <c r="D147" s="1">
        <v>0.58799999999999997</v>
      </c>
    </row>
    <row r="148" spans="1:4" x14ac:dyDescent="0.25">
      <c r="A148" t="s">
        <v>20</v>
      </c>
      <c r="B148" t="s">
        <v>63</v>
      </c>
      <c r="C148" t="s">
        <v>131</v>
      </c>
      <c r="D148" s="1">
        <v>0.628</v>
      </c>
    </row>
    <row r="149" spans="1:4" x14ac:dyDescent="0.25">
      <c r="A149" t="s">
        <v>20</v>
      </c>
      <c r="B149" t="s">
        <v>64</v>
      </c>
      <c r="C149" t="s">
        <v>131</v>
      </c>
      <c r="D149" s="1">
        <v>0.65500000000000003</v>
      </c>
    </row>
    <row r="150" spans="1:4" x14ac:dyDescent="0.25">
      <c r="A150" t="s">
        <v>20</v>
      </c>
      <c r="B150" t="s">
        <v>65</v>
      </c>
      <c r="C150" t="s">
        <v>131</v>
      </c>
      <c r="D150" s="1">
        <v>0.65</v>
      </c>
    </row>
    <row r="151" spans="1:4" x14ac:dyDescent="0.25">
      <c r="A151" t="s">
        <v>20</v>
      </c>
      <c r="B151" t="s">
        <v>66</v>
      </c>
      <c r="C151" t="s">
        <v>131</v>
      </c>
      <c r="D151" s="1">
        <v>0.626</v>
      </c>
    </row>
    <row r="152" spans="1:4" x14ac:dyDescent="0.25">
      <c r="A152" t="s">
        <v>20</v>
      </c>
      <c r="B152" t="s">
        <v>67</v>
      </c>
      <c r="C152" t="s">
        <v>131</v>
      </c>
      <c r="D152" s="1">
        <v>0.60199999999999998</v>
      </c>
    </row>
    <row r="153" spans="1:4" x14ac:dyDescent="0.25">
      <c r="A153" t="s">
        <v>20</v>
      </c>
      <c r="B153" t="s">
        <v>68</v>
      </c>
      <c r="C153" t="s">
        <v>131</v>
      </c>
      <c r="D153" s="1">
        <v>0.49892933618843682</v>
      </c>
    </row>
    <row r="154" spans="1:4" x14ac:dyDescent="0.25">
      <c r="A154" t="s">
        <v>20</v>
      </c>
      <c r="B154" t="s">
        <v>69</v>
      </c>
      <c r="C154" t="s">
        <v>131</v>
      </c>
      <c r="D154" s="1">
        <v>0.56599999999999995</v>
      </c>
    </row>
    <row r="155" spans="1:4" x14ac:dyDescent="0.25">
      <c r="A155" t="s">
        <v>21</v>
      </c>
      <c r="B155" t="s">
        <v>61</v>
      </c>
      <c r="C155" t="s">
        <v>131</v>
      </c>
      <c r="D155" s="1">
        <v>0.63100000000000001</v>
      </c>
    </row>
    <row r="156" spans="1:4" x14ac:dyDescent="0.25">
      <c r="A156" t="s">
        <v>21</v>
      </c>
      <c r="B156" t="s">
        <v>62</v>
      </c>
      <c r="C156" t="s">
        <v>131</v>
      </c>
      <c r="D156" s="1">
        <v>0.67800000000000005</v>
      </c>
    </row>
    <row r="157" spans="1:4" x14ac:dyDescent="0.25">
      <c r="A157" t="s">
        <v>21</v>
      </c>
      <c r="B157" t="s">
        <v>63</v>
      </c>
      <c r="C157" t="s">
        <v>131</v>
      </c>
      <c r="D157" s="1">
        <v>0.68200000000000005</v>
      </c>
    </row>
    <row r="158" spans="1:4" x14ac:dyDescent="0.25">
      <c r="A158" t="s">
        <v>21</v>
      </c>
      <c r="B158" t="s">
        <v>64</v>
      </c>
      <c r="C158" t="s">
        <v>131</v>
      </c>
      <c r="D158" s="1">
        <v>0.69499999999999995</v>
      </c>
    </row>
    <row r="159" spans="1:4" x14ac:dyDescent="0.25">
      <c r="A159" t="s">
        <v>21</v>
      </c>
      <c r="B159" t="s">
        <v>65</v>
      </c>
      <c r="C159" t="s">
        <v>131</v>
      </c>
      <c r="D159" s="1">
        <v>0.622</v>
      </c>
    </row>
    <row r="160" spans="1:4" x14ac:dyDescent="0.25">
      <c r="A160" t="s">
        <v>21</v>
      </c>
      <c r="B160" t="s">
        <v>66</v>
      </c>
      <c r="C160" t="s">
        <v>131</v>
      </c>
      <c r="D160" s="1">
        <v>0.58299999999999996</v>
      </c>
    </row>
    <row r="161" spans="1:4" x14ac:dyDescent="0.25">
      <c r="A161" t="s">
        <v>21</v>
      </c>
      <c r="B161" t="s">
        <v>67</v>
      </c>
      <c r="C161" t="s">
        <v>131</v>
      </c>
      <c r="D161" s="1">
        <v>0.57299999999999995</v>
      </c>
    </row>
    <row r="162" spans="1:4" x14ac:dyDescent="0.25">
      <c r="A162" t="s">
        <v>21</v>
      </c>
      <c r="B162" t="s">
        <v>68</v>
      </c>
      <c r="C162" t="s">
        <v>131</v>
      </c>
      <c r="D162" s="1">
        <v>0.5893508388037928</v>
      </c>
    </row>
    <row r="163" spans="1:4" x14ac:dyDescent="0.25">
      <c r="A163" t="s">
        <v>21</v>
      </c>
      <c r="B163" t="s">
        <v>69</v>
      </c>
      <c r="C163" t="s">
        <v>131</v>
      </c>
      <c r="D163" s="1">
        <v>0.55900000000000005</v>
      </c>
    </row>
    <row r="164" spans="1:4" x14ac:dyDescent="0.25">
      <c r="A164" t="s">
        <v>22</v>
      </c>
      <c r="B164" t="s">
        <v>61</v>
      </c>
      <c r="C164" t="s">
        <v>131</v>
      </c>
      <c r="D164" s="1">
        <v>0.51</v>
      </c>
    </row>
    <row r="165" spans="1:4" x14ac:dyDescent="0.25">
      <c r="A165" t="s">
        <v>22</v>
      </c>
      <c r="B165" t="s">
        <v>62</v>
      </c>
      <c r="C165" t="s">
        <v>131</v>
      </c>
      <c r="D165" s="1">
        <v>0.52800000000000002</v>
      </c>
    </row>
    <row r="166" spans="1:4" x14ac:dyDescent="0.25">
      <c r="A166" t="s">
        <v>22</v>
      </c>
      <c r="B166" t="s">
        <v>63</v>
      </c>
      <c r="C166" t="s">
        <v>131</v>
      </c>
      <c r="D166" s="1">
        <v>0.54500000000000004</v>
      </c>
    </row>
    <row r="167" spans="1:4" x14ac:dyDescent="0.25">
      <c r="A167" t="s">
        <v>22</v>
      </c>
      <c r="B167" t="s">
        <v>64</v>
      </c>
      <c r="C167" t="s">
        <v>132</v>
      </c>
      <c r="D167" s="1">
        <v>0.52300000000000002</v>
      </c>
    </row>
    <row r="168" spans="1:4" x14ac:dyDescent="0.25">
      <c r="A168" t="s">
        <v>22</v>
      </c>
      <c r="B168" t="s">
        <v>65</v>
      </c>
      <c r="C168" t="s">
        <v>131</v>
      </c>
      <c r="D168" s="1">
        <v>0.58099999999999996</v>
      </c>
    </row>
    <row r="169" spans="1:4" x14ac:dyDescent="0.25">
      <c r="A169" t="s">
        <v>22</v>
      </c>
      <c r="B169" t="s">
        <v>66</v>
      </c>
      <c r="C169" t="s">
        <v>132</v>
      </c>
      <c r="D169" s="1">
        <v>0.46</v>
      </c>
    </row>
    <row r="170" spans="1:4" x14ac:dyDescent="0.25">
      <c r="A170" t="s">
        <v>22</v>
      </c>
      <c r="B170" t="s">
        <v>67</v>
      </c>
      <c r="C170" t="s">
        <v>132</v>
      </c>
      <c r="D170" s="1">
        <v>0.249</v>
      </c>
    </row>
    <row r="171" spans="1:4" x14ac:dyDescent="0.25">
      <c r="A171" t="s">
        <v>22</v>
      </c>
      <c r="B171" t="s">
        <v>68</v>
      </c>
      <c r="C171" t="s">
        <v>131</v>
      </c>
      <c r="D171" s="1">
        <v>0.53164556962025311</v>
      </c>
    </row>
    <row r="172" spans="1:4" x14ac:dyDescent="0.25">
      <c r="A172" t="s">
        <v>22</v>
      </c>
      <c r="B172" t="s">
        <v>69</v>
      </c>
      <c r="C172" t="s">
        <v>131</v>
      </c>
      <c r="D172" s="1">
        <v>0.61299999999999999</v>
      </c>
    </row>
    <row r="173" spans="1:4" x14ac:dyDescent="0.25">
      <c r="A173" t="s">
        <v>23</v>
      </c>
      <c r="B173" t="s">
        <v>61</v>
      </c>
      <c r="C173" t="s">
        <v>131</v>
      </c>
      <c r="D173" s="1">
        <v>0.56100000000000005</v>
      </c>
    </row>
    <row r="174" spans="1:4" x14ac:dyDescent="0.25">
      <c r="A174" t="s">
        <v>23</v>
      </c>
      <c r="B174" t="s">
        <v>62</v>
      </c>
      <c r="C174" t="s">
        <v>131</v>
      </c>
      <c r="D174" s="1">
        <v>0.55100000000000005</v>
      </c>
    </row>
    <row r="175" spans="1:4" x14ac:dyDescent="0.25">
      <c r="A175" t="s">
        <v>23</v>
      </c>
      <c r="B175" t="s">
        <v>63</v>
      </c>
      <c r="C175" t="s">
        <v>131</v>
      </c>
      <c r="D175" s="1">
        <v>0.53200000000000003</v>
      </c>
    </row>
    <row r="176" spans="1:4" x14ac:dyDescent="0.25">
      <c r="A176" t="s">
        <v>23</v>
      </c>
      <c r="B176" t="s">
        <v>64</v>
      </c>
      <c r="C176" t="s">
        <v>132</v>
      </c>
      <c r="D176" s="1">
        <v>0.497</v>
      </c>
    </row>
    <row r="177" spans="1:4" x14ac:dyDescent="0.25">
      <c r="A177" t="s">
        <v>23</v>
      </c>
      <c r="B177" t="s">
        <v>65</v>
      </c>
      <c r="C177" t="s">
        <v>131</v>
      </c>
      <c r="D177" s="1">
        <v>0.54600000000000004</v>
      </c>
    </row>
    <row r="178" spans="1:4" x14ac:dyDescent="0.25">
      <c r="A178" t="s">
        <v>23</v>
      </c>
      <c r="B178" t="s">
        <v>66</v>
      </c>
      <c r="C178" t="s">
        <v>131</v>
      </c>
      <c r="D178" s="1">
        <v>0.55100000000000005</v>
      </c>
    </row>
    <row r="179" spans="1:4" x14ac:dyDescent="0.25">
      <c r="A179" t="s">
        <v>23</v>
      </c>
      <c r="B179" t="s">
        <v>67</v>
      </c>
      <c r="C179" t="s">
        <v>132</v>
      </c>
      <c r="D179" s="1">
        <v>0.51900000000000002</v>
      </c>
    </row>
    <row r="180" spans="1:4" x14ac:dyDescent="0.25">
      <c r="A180" t="s">
        <v>23</v>
      </c>
      <c r="B180" t="s">
        <v>68</v>
      </c>
      <c r="C180" t="s">
        <v>132</v>
      </c>
      <c r="D180" s="1">
        <v>0.41793203181489513</v>
      </c>
    </row>
    <row r="181" spans="1:4" x14ac:dyDescent="0.25">
      <c r="A181" t="s">
        <v>23</v>
      </c>
      <c r="B181" t="s">
        <v>69</v>
      </c>
      <c r="C181" t="s">
        <v>131</v>
      </c>
      <c r="D181" s="1">
        <v>0.49199999999999999</v>
      </c>
    </row>
    <row r="182" spans="1:4" x14ac:dyDescent="0.25">
      <c r="A182" t="s">
        <v>24</v>
      </c>
      <c r="B182" t="s">
        <v>61</v>
      </c>
      <c r="C182" t="s">
        <v>131</v>
      </c>
      <c r="D182" s="1">
        <v>0.52100000000000002</v>
      </c>
    </row>
    <row r="183" spans="1:4" x14ac:dyDescent="0.25">
      <c r="A183" t="s">
        <v>24</v>
      </c>
      <c r="B183" t="s">
        <v>62</v>
      </c>
      <c r="C183" t="s">
        <v>131</v>
      </c>
      <c r="D183" s="1" t="s">
        <v>59</v>
      </c>
    </row>
    <row r="184" spans="1:4" x14ac:dyDescent="0.25">
      <c r="A184" t="s">
        <v>24</v>
      </c>
      <c r="B184" t="s">
        <v>63</v>
      </c>
      <c r="C184" t="s">
        <v>131</v>
      </c>
      <c r="D184" s="1">
        <v>0.55700000000000005</v>
      </c>
    </row>
    <row r="185" spans="1:4" x14ac:dyDescent="0.25">
      <c r="A185" t="s">
        <v>24</v>
      </c>
      <c r="B185" t="s">
        <v>64</v>
      </c>
      <c r="C185" t="s">
        <v>131</v>
      </c>
      <c r="D185" s="1">
        <v>0.65200000000000002</v>
      </c>
    </row>
    <row r="186" spans="1:4" x14ac:dyDescent="0.25">
      <c r="A186" t="s">
        <v>24</v>
      </c>
      <c r="B186" t="s">
        <v>65</v>
      </c>
      <c r="C186" t="s">
        <v>131</v>
      </c>
      <c r="D186" s="1">
        <v>0.58299999999999996</v>
      </c>
    </row>
    <row r="187" spans="1:4" x14ac:dyDescent="0.25">
      <c r="A187" t="s">
        <v>24</v>
      </c>
      <c r="B187" t="s">
        <v>66</v>
      </c>
      <c r="C187" t="s">
        <v>131</v>
      </c>
      <c r="D187" s="1">
        <v>0.58399999999999996</v>
      </c>
    </row>
    <row r="188" spans="1:4" x14ac:dyDescent="0.25">
      <c r="A188" t="s">
        <v>24</v>
      </c>
      <c r="B188" t="s">
        <v>67</v>
      </c>
      <c r="C188" t="s">
        <v>131</v>
      </c>
      <c r="D188" s="1">
        <v>0.58499999999999996</v>
      </c>
    </row>
    <row r="189" spans="1:4" x14ac:dyDescent="0.25">
      <c r="A189" t="s">
        <v>24</v>
      </c>
      <c r="B189" t="s">
        <v>68</v>
      </c>
      <c r="C189" t="s">
        <v>132</v>
      </c>
      <c r="D189" s="1">
        <v>0.45092024539877301</v>
      </c>
    </row>
    <row r="190" spans="1:4" x14ac:dyDescent="0.25">
      <c r="A190" t="s">
        <v>24</v>
      </c>
      <c r="B190" t="s">
        <v>69</v>
      </c>
      <c r="C190" t="s">
        <v>131</v>
      </c>
      <c r="D190" s="1">
        <v>0.47899999999999998</v>
      </c>
    </row>
    <row r="191" spans="1:4" x14ac:dyDescent="0.25">
      <c r="A191" t="s">
        <v>25</v>
      </c>
      <c r="B191" t="s">
        <v>61</v>
      </c>
      <c r="C191" t="s">
        <v>131</v>
      </c>
      <c r="D191" s="1">
        <v>0.53100000000000003</v>
      </c>
    </row>
    <row r="192" spans="1:4" x14ac:dyDescent="0.25">
      <c r="A192" t="s">
        <v>25</v>
      </c>
      <c r="B192" t="s">
        <v>62</v>
      </c>
      <c r="C192" t="s">
        <v>131</v>
      </c>
      <c r="D192" s="1">
        <v>0.51300000000000001</v>
      </c>
    </row>
    <row r="193" spans="1:4" x14ac:dyDescent="0.25">
      <c r="A193" t="s">
        <v>25</v>
      </c>
      <c r="B193" t="s">
        <v>63</v>
      </c>
      <c r="C193" t="s">
        <v>131</v>
      </c>
      <c r="D193" s="1">
        <v>0.54400000000000004</v>
      </c>
    </row>
    <row r="194" spans="1:4" x14ac:dyDescent="0.25">
      <c r="A194" t="s">
        <v>25</v>
      </c>
      <c r="B194" t="s">
        <v>64</v>
      </c>
      <c r="C194" t="s">
        <v>131</v>
      </c>
      <c r="D194" s="1">
        <v>0.54800000000000004</v>
      </c>
    </row>
    <row r="195" spans="1:4" x14ac:dyDescent="0.25">
      <c r="A195" t="s">
        <v>25</v>
      </c>
      <c r="B195" t="s">
        <v>65</v>
      </c>
      <c r="C195" t="s">
        <v>131</v>
      </c>
      <c r="D195" s="1">
        <v>0.53300000000000003</v>
      </c>
    </row>
    <row r="196" spans="1:4" x14ac:dyDescent="0.25">
      <c r="A196" t="s">
        <v>25</v>
      </c>
      <c r="B196" t="s">
        <v>66</v>
      </c>
      <c r="C196" t="s">
        <v>131</v>
      </c>
      <c r="D196" s="1">
        <v>0.53600000000000003</v>
      </c>
    </row>
    <row r="197" spans="1:4" x14ac:dyDescent="0.25">
      <c r="A197" t="s">
        <v>25</v>
      </c>
      <c r="B197" t="s">
        <v>67</v>
      </c>
      <c r="C197" t="s">
        <v>131</v>
      </c>
      <c r="D197" s="1">
        <v>0.53700000000000003</v>
      </c>
    </row>
    <row r="198" spans="1:4" x14ac:dyDescent="0.25">
      <c r="A198" t="s">
        <v>25</v>
      </c>
      <c r="B198" t="s">
        <v>68</v>
      </c>
      <c r="C198" t="s">
        <v>132</v>
      </c>
      <c r="D198" s="1">
        <v>0.46767757382282521</v>
      </c>
    </row>
    <row r="199" spans="1:4" x14ac:dyDescent="0.25">
      <c r="A199" t="s">
        <v>25</v>
      </c>
      <c r="B199" t="s">
        <v>69</v>
      </c>
      <c r="C199" t="s">
        <v>131</v>
      </c>
      <c r="D199" s="1">
        <v>0.496</v>
      </c>
    </row>
    <row r="200" spans="1:4" x14ac:dyDescent="0.25">
      <c r="A200" t="s">
        <v>26</v>
      </c>
      <c r="B200" t="s">
        <v>61</v>
      </c>
      <c r="C200" t="s">
        <v>132</v>
      </c>
      <c r="D200" s="1">
        <v>0.44800000000000001</v>
      </c>
    </row>
    <row r="201" spans="1:4" x14ac:dyDescent="0.25">
      <c r="A201" t="s">
        <v>26</v>
      </c>
      <c r="B201" t="s">
        <v>62</v>
      </c>
      <c r="C201" t="s">
        <v>132</v>
      </c>
      <c r="D201" s="1">
        <v>0.45600000000000002</v>
      </c>
    </row>
    <row r="202" spans="1:4" x14ac:dyDescent="0.25">
      <c r="A202" t="s">
        <v>26</v>
      </c>
      <c r="B202" t="s">
        <v>63</v>
      </c>
      <c r="C202" t="s">
        <v>131</v>
      </c>
      <c r="D202" s="1">
        <v>0.51900000000000002</v>
      </c>
    </row>
    <row r="203" spans="1:4" x14ac:dyDescent="0.25">
      <c r="A203" t="s">
        <v>26</v>
      </c>
      <c r="B203" t="s">
        <v>64</v>
      </c>
      <c r="C203" t="s">
        <v>131</v>
      </c>
      <c r="D203" s="1">
        <v>0.54100000000000004</v>
      </c>
    </row>
    <row r="204" spans="1:4" x14ac:dyDescent="0.25">
      <c r="A204" t="s">
        <v>26</v>
      </c>
      <c r="B204" t="s">
        <v>65</v>
      </c>
      <c r="C204" t="s">
        <v>132</v>
      </c>
      <c r="D204" s="1">
        <v>0.51600000000000001</v>
      </c>
    </row>
    <row r="205" spans="1:4" x14ac:dyDescent="0.25">
      <c r="A205" t="s">
        <v>26</v>
      </c>
      <c r="B205" t="s">
        <v>66</v>
      </c>
      <c r="C205" t="s">
        <v>132</v>
      </c>
      <c r="D205" s="1">
        <v>0.51400000000000001</v>
      </c>
    </row>
    <row r="206" spans="1:4" x14ac:dyDescent="0.25">
      <c r="A206" t="s">
        <v>26</v>
      </c>
      <c r="B206" t="s">
        <v>67</v>
      </c>
      <c r="C206" t="s">
        <v>131</v>
      </c>
      <c r="D206" s="1">
        <v>0.55300000000000005</v>
      </c>
    </row>
    <row r="207" spans="1:4" x14ac:dyDescent="0.25">
      <c r="A207" t="s">
        <v>26</v>
      </c>
      <c r="B207" t="s">
        <v>68</v>
      </c>
      <c r="C207" t="s">
        <v>131</v>
      </c>
      <c r="D207" s="1">
        <v>0.47526193247962745</v>
      </c>
    </row>
    <row r="208" spans="1:4" x14ac:dyDescent="0.25">
      <c r="A208" t="s">
        <v>26</v>
      </c>
      <c r="B208" t="s">
        <v>69</v>
      </c>
      <c r="C208" t="s">
        <v>131</v>
      </c>
      <c r="D208" s="1">
        <v>0.51700000000000002</v>
      </c>
    </row>
    <row r="209" spans="1:4" x14ac:dyDescent="0.25">
      <c r="A209" t="s">
        <v>27</v>
      </c>
      <c r="B209" t="s">
        <v>61</v>
      </c>
      <c r="C209" t="s">
        <v>132</v>
      </c>
      <c r="D209" s="1">
        <v>0.42799999999999999</v>
      </c>
    </row>
    <row r="210" spans="1:4" x14ac:dyDescent="0.25">
      <c r="A210" t="s">
        <v>27</v>
      </c>
      <c r="B210" t="s">
        <v>62</v>
      </c>
      <c r="C210" t="s">
        <v>132</v>
      </c>
      <c r="D210" s="1">
        <v>0.47099999999999997</v>
      </c>
    </row>
    <row r="211" spans="1:4" x14ac:dyDescent="0.25">
      <c r="A211" t="s">
        <v>27</v>
      </c>
      <c r="B211" t="s">
        <v>63</v>
      </c>
      <c r="C211" t="s">
        <v>131</v>
      </c>
      <c r="D211" s="1">
        <v>0.53800000000000003</v>
      </c>
    </row>
    <row r="212" spans="1:4" x14ac:dyDescent="0.25">
      <c r="A212" t="s">
        <v>27</v>
      </c>
      <c r="B212" t="s">
        <v>64</v>
      </c>
      <c r="C212" t="s">
        <v>131</v>
      </c>
      <c r="D212" s="1">
        <v>0.56699999999999995</v>
      </c>
    </row>
    <row r="213" spans="1:4" x14ac:dyDescent="0.25">
      <c r="A213" t="s">
        <v>27</v>
      </c>
      <c r="B213" t="s">
        <v>65</v>
      </c>
      <c r="C213" t="s">
        <v>131</v>
      </c>
      <c r="D213" s="1">
        <v>0.56599999999999995</v>
      </c>
    </row>
    <row r="214" spans="1:4" x14ac:dyDescent="0.25">
      <c r="A214" t="s">
        <v>27</v>
      </c>
      <c r="B214" t="s">
        <v>66</v>
      </c>
      <c r="C214" t="s">
        <v>131</v>
      </c>
      <c r="D214" s="1">
        <v>0.57799999999999996</v>
      </c>
    </row>
    <row r="215" spans="1:4" x14ac:dyDescent="0.25">
      <c r="A215" t="s">
        <v>27</v>
      </c>
      <c r="B215" t="s">
        <v>67</v>
      </c>
      <c r="C215" t="s">
        <v>131</v>
      </c>
      <c r="D215" s="1">
        <v>0.58899999999999997</v>
      </c>
    </row>
    <row r="216" spans="1:4" x14ac:dyDescent="0.25">
      <c r="A216" t="s">
        <v>27</v>
      </c>
      <c r="B216" t="s">
        <v>68</v>
      </c>
      <c r="C216" t="s">
        <v>131</v>
      </c>
      <c r="D216" s="1">
        <v>0.48917861799217732</v>
      </c>
    </row>
    <row r="217" spans="1:4" x14ac:dyDescent="0.25">
      <c r="A217" t="s">
        <v>27</v>
      </c>
      <c r="B217" t="s">
        <v>69</v>
      </c>
      <c r="C217" t="s">
        <v>131</v>
      </c>
      <c r="D217" s="1">
        <v>0.52100000000000002</v>
      </c>
    </row>
    <row r="218" spans="1:4" x14ac:dyDescent="0.25">
      <c r="A218" t="s">
        <v>28</v>
      </c>
      <c r="B218" t="s">
        <v>61</v>
      </c>
      <c r="C218" t="s">
        <v>131</v>
      </c>
      <c r="D218" s="1">
        <v>0.58599999999999997</v>
      </c>
    </row>
    <row r="219" spans="1:4" x14ac:dyDescent="0.25">
      <c r="A219" t="s">
        <v>28</v>
      </c>
      <c r="B219" t="s">
        <v>62</v>
      </c>
      <c r="C219" t="s">
        <v>131</v>
      </c>
      <c r="D219" s="1">
        <v>0.6</v>
      </c>
    </row>
    <row r="220" spans="1:4" x14ac:dyDescent="0.25">
      <c r="A220" t="s">
        <v>28</v>
      </c>
      <c r="B220" t="s">
        <v>63</v>
      </c>
      <c r="C220" t="s">
        <v>131</v>
      </c>
      <c r="D220" s="1">
        <v>0.59599999999999997</v>
      </c>
    </row>
    <row r="221" spans="1:4" x14ac:dyDescent="0.25">
      <c r="A221" t="s">
        <v>28</v>
      </c>
      <c r="B221" t="s">
        <v>64</v>
      </c>
      <c r="C221" t="s">
        <v>131</v>
      </c>
      <c r="D221" s="1">
        <v>0.64600000000000002</v>
      </c>
    </row>
    <row r="222" spans="1:4" x14ac:dyDescent="0.25">
      <c r="A222" t="s">
        <v>28</v>
      </c>
      <c r="B222" t="s">
        <v>65</v>
      </c>
      <c r="C222" t="s">
        <v>131</v>
      </c>
      <c r="D222" s="1">
        <v>0.56899999999999995</v>
      </c>
    </row>
    <row r="223" spans="1:4" x14ac:dyDescent="0.25">
      <c r="A223" t="s">
        <v>28</v>
      </c>
      <c r="B223" t="s">
        <v>66</v>
      </c>
      <c r="C223" t="s">
        <v>131</v>
      </c>
      <c r="D223" s="1">
        <v>0.57099999999999995</v>
      </c>
    </row>
    <row r="224" spans="1:4" x14ac:dyDescent="0.25">
      <c r="A224" t="s">
        <v>28</v>
      </c>
      <c r="B224" t="s">
        <v>67</v>
      </c>
      <c r="C224" t="s">
        <v>131</v>
      </c>
      <c r="D224" s="1">
        <v>0.65200000000000002</v>
      </c>
    </row>
    <row r="225" spans="1:4" x14ac:dyDescent="0.25">
      <c r="A225" t="s">
        <v>28</v>
      </c>
      <c r="B225" t="s">
        <v>68</v>
      </c>
      <c r="C225" t="s">
        <v>131</v>
      </c>
      <c r="D225" s="1">
        <v>0.49654218533886585</v>
      </c>
    </row>
    <row r="226" spans="1:4" x14ac:dyDescent="0.25">
      <c r="A226" t="s">
        <v>28</v>
      </c>
      <c r="B226" t="s">
        <v>69</v>
      </c>
      <c r="C226" t="s">
        <v>131</v>
      </c>
      <c r="D226" s="1">
        <v>0.49299999999999999</v>
      </c>
    </row>
    <row r="227" spans="1:4" x14ac:dyDescent="0.25">
      <c r="A227" t="s">
        <v>29</v>
      </c>
      <c r="B227" t="s">
        <v>61</v>
      </c>
      <c r="C227" t="s">
        <v>131</v>
      </c>
      <c r="D227" s="1">
        <v>0.50800000000000001</v>
      </c>
    </row>
    <row r="228" spans="1:4" x14ac:dyDescent="0.25">
      <c r="A228" t="s">
        <v>29</v>
      </c>
      <c r="B228" t="s">
        <v>62</v>
      </c>
      <c r="C228" t="s">
        <v>131</v>
      </c>
      <c r="D228" s="1">
        <v>0.58399999999999996</v>
      </c>
    </row>
    <row r="229" spans="1:4" x14ac:dyDescent="0.25">
      <c r="A229" t="s">
        <v>29</v>
      </c>
      <c r="B229" t="s">
        <v>63</v>
      </c>
      <c r="C229" t="s">
        <v>131</v>
      </c>
      <c r="D229" s="1">
        <v>0.59799999999999998</v>
      </c>
    </row>
    <row r="230" spans="1:4" x14ac:dyDescent="0.25">
      <c r="A230" t="s">
        <v>29</v>
      </c>
      <c r="B230" t="s">
        <v>64</v>
      </c>
      <c r="C230" t="s">
        <v>131</v>
      </c>
      <c r="D230" s="1">
        <v>0.63500000000000001</v>
      </c>
    </row>
    <row r="231" spans="1:4" x14ac:dyDescent="0.25">
      <c r="A231" t="s">
        <v>29</v>
      </c>
      <c r="B231" t="s">
        <v>65</v>
      </c>
      <c r="C231" t="s">
        <v>131</v>
      </c>
      <c r="D231" s="1">
        <v>0.58199999999999996</v>
      </c>
    </row>
    <row r="232" spans="1:4" x14ac:dyDescent="0.25">
      <c r="A232" t="s">
        <v>29</v>
      </c>
      <c r="B232" t="s">
        <v>66</v>
      </c>
      <c r="C232" t="s">
        <v>131</v>
      </c>
      <c r="D232" s="1">
        <v>0.61599999999999999</v>
      </c>
    </row>
    <row r="233" spans="1:4" x14ac:dyDescent="0.25">
      <c r="A233" t="s">
        <v>29</v>
      </c>
      <c r="B233" t="s">
        <v>67</v>
      </c>
      <c r="C233" t="s">
        <v>131</v>
      </c>
      <c r="D233" s="1">
        <v>0.61399999999999999</v>
      </c>
    </row>
    <row r="234" spans="1:4" x14ac:dyDescent="0.25">
      <c r="A234" t="s">
        <v>29</v>
      </c>
      <c r="B234" t="s">
        <v>68</v>
      </c>
      <c r="C234" t="s">
        <v>131</v>
      </c>
      <c r="D234" s="1">
        <v>0.65394622723330442</v>
      </c>
    </row>
    <row r="235" spans="1:4" x14ac:dyDescent="0.25">
      <c r="A235" t="s">
        <v>29</v>
      </c>
      <c r="B235" t="s">
        <v>69</v>
      </c>
      <c r="C235" t="s">
        <v>131</v>
      </c>
      <c r="D235" s="1">
        <v>0.66</v>
      </c>
    </row>
    <row r="236" spans="1:4" x14ac:dyDescent="0.25">
      <c r="A236" t="s">
        <v>30</v>
      </c>
      <c r="B236" t="s">
        <v>61</v>
      </c>
      <c r="C236" t="s">
        <v>131</v>
      </c>
      <c r="D236" s="1">
        <v>0.52600000000000002</v>
      </c>
    </row>
    <row r="237" spans="1:4" x14ac:dyDescent="0.25">
      <c r="A237" t="s">
        <v>30</v>
      </c>
      <c r="B237" t="s">
        <v>62</v>
      </c>
      <c r="C237" t="s">
        <v>131</v>
      </c>
      <c r="D237" s="1">
        <v>0.52600000000000002</v>
      </c>
    </row>
    <row r="238" spans="1:4" x14ac:dyDescent="0.25">
      <c r="A238" t="s">
        <v>30</v>
      </c>
      <c r="B238" t="s">
        <v>63</v>
      </c>
      <c r="C238" t="s">
        <v>131</v>
      </c>
      <c r="D238" s="1">
        <v>0.56200000000000006</v>
      </c>
    </row>
    <row r="239" spans="1:4" x14ac:dyDescent="0.25">
      <c r="A239" t="s">
        <v>30</v>
      </c>
      <c r="B239" t="s">
        <v>64</v>
      </c>
      <c r="C239" t="s">
        <v>131</v>
      </c>
      <c r="D239" s="1">
        <v>0.61899999999999999</v>
      </c>
    </row>
    <row r="240" spans="1:4" x14ac:dyDescent="0.25">
      <c r="A240" t="s">
        <v>30</v>
      </c>
      <c r="B240" t="s">
        <v>65</v>
      </c>
      <c r="C240" t="s">
        <v>131</v>
      </c>
      <c r="D240" s="1">
        <v>0.66700000000000004</v>
      </c>
    </row>
    <row r="241" spans="1:4" x14ac:dyDescent="0.25">
      <c r="A241" t="s">
        <v>30</v>
      </c>
      <c r="B241" t="s">
        <v>66</v>
      </c>
      <c r="C241" t="s">
        <v>131</v>
      </c>
      <c r="D241" s="1">
        <v>0.67</v>
      </c>
    </row>
    <row r="242" spans="1:4" x14ac:dyDescent="0.25">
      <c r="A242" t="s">
        <v>30</v>
      </c>
      <c r="B242" t="s">
        <v>67</v>
      </c>
      <c r="C242" t="s">
        <v>131</v>
      </c>
      <c r="D242" s="1">
        <v>0.59799999999999998</v>
      </c>
    </row>
    <row r="243" spans="1:4" x14ac:dyDescent="0.25">
      <c r="A243" t="s">
        <v>30</v>
      </c>
      <c r="B243" t="s">
        <v>68</v>
      </c>
      <c r="C243" t="s">
        <v>131</v>
      </c>
      <c r="D243" s="1">
        <v>0.53181427343078247</v>
      </c>
    </row>
    <row r="244" spans="1:4" x14ac:dyDescent="0.25">
      <c r="A244" t="s">
        <v>30</v>
      </c>
      <c r="B244" t="s">
        <v>69</v>
      </c>
      <c r="C244" t="s">
        <v>131</v>
      </c>
      <c r="D244" s="1">
        <v>0.52600000000000002</v>
      </c>
    </row>
    <row r="245" spans="1:4" x14ac:dyDescent="0.25">
      <c r="A245" t="s">
        <v>31</v>
      </c>
      <c r="B245" t="s">
        <v>61</v>
      </c>
      <c r="C245" t="s">
        <v>131</v>
      </c>
      <c r="D245" s="1">
        <v>0.59599999999999997</v>
      </c>
    </row>
    <row r="246" spans="1:4" x14ac:dyDescent="0.25">
      <c r="A246" t="s">
        <v>31</v>
      </c>
      <c r="B246" t="s">
        <v>62</v>
      </c>
      <c r="C246" t="s">
        <v>131</v>
      </c>
      <c r="D246" s="1">
        <v>0.58899999999999997</v>
      </c>
    </row>
    <row r="247" spans="1:4" x14ac:dyDescent="0.25">
      <c r="A247" t="s">
        <v>31</v>
      </c>
      <c r="B247" t="s">
        <v>63</v>
      </c>
      <c r="C247" t="s">
        <v>131</v>
      </c>
      <c r="D247" s="1">
        <v>0.62</v>
      </c>
    </row>
    <row r="248" spans="1:4" x14ac:dyDescent="0.25">
      <c r="A248" t="s">
        <v>31</v>
      </c>
      <c r="B248" t="s">
        <v>64</v>
      </c>
      <c r="C248" t="s">
        <v>131</v>
      </c>
      <c r="D248" s="1">
        <v>0.64600000000000002</v>
      </c>
    </row>
    <row r="249" spans="1:4" x14ac:dyDescent="0.25">
      <c r="A249" t="s">
        <v>31</v>
      </c>
      <c r="B249" t="s">
        <v>65</v>
      </c>
      <c r="C249" t="s">
        <v>131</v>
      </c>
      <c r="D249" s="1">
        <v>0.61299999999999999</v>
      </c>
    </row>
    <row r="250" spans="1:4" x14ac:dyDescent="0.25">
      <c r="A250" t="s">
        <v>31</v>
      </c>
      <c r="B250" t="s">
        <v>66</v>
      </c>
      <c r="C250" t="s">
        <v>131</v>
      </c>
      <c r="D250" s="1">
        <v>0.54700000000000004</v>
      </c>
    </row>
    <row r="251" spans="1:4" x14ac:dyDescent="0.25">
      <c r="A251" t="s">
        <v>31</v>
      </c>
      <c r="B251" t="s">
        <v>67</v>
      </c>
      <c r="C251" t="s">
        <v>131</v>
      </c>
      <c r="D251" s="1">
        <v>0.55700000000000005</v>
      </c>
    </row>
    <row r="252" spans="1:4" x14ac:dyDescent="0.25">
      <c r="A252" t="s">
        <v>31</v>
      </c>
      <c r="B252" t="s">
        <v>68</v>
      </c>
      <c r="C252" t="s">
        <v>131</v>
      </c>
      <c r="D252" s="1">
        <v>0.5449189985272459</v>
      </c>
    </row>
    <row r="253" spans="1:4" x14ac:dyDescent="0.25">
      <c r="A253" t="s">
        <v>31</v>
      </c>
      <c r="B253" t="s">
        <v>69</v>
      </c>
      <c r="C253" t="s">
        <v>131</v>
      </c>
      <c r="D253" s="1">
        <v>0.53500000000000003</v>
      </c>
    </row>
    <row r="254" spans="1:4" x14ac:dyDescent="0.25">
      <c r="A254" t="s">
        <v>32</v>
      </c>
      <c r="B254" t="s">
        <v>61</v>
      </c>
      <c r="C254" t="s">
        <v>131</v>
      </c>
      <c r="D254" s="1">
        <v>0.59899999999999998</v>
      </c>
    </row>
    <row r="255" spans="1:4" x14ac:dyDescent="0.25">
      <c r="A255" t="s">
        <v>32</v>
      </c>
      <c r="B255" t="s">
        <v>62</v>
      </c>
      <c r="C255" t="s">
        <v>131</v>
      </c>
      <c r="D255" s="1">
        <v>0.61699999999999999</v>
      </c>
    </row>
    <row r="256" spans="1:4" x14ac:dyDescent="0.25">
      <c r="A256" t="s">
        <v>32</v>
      </c>
      <c r="B256" t="s">
        <v>63</v>
      </c>
      <c r="C256" t="s">
        <v>131</v>
      </c>
      <c r="D256" s="1">
        <v>0.60899999999999999</v>
      </c>
    </row>
    <row r="257" spans="1:4" x14ac:dyDescent="0.25">
      <c r="A257" t="s">
        <v>32</v>
      </c>
      <c r="B257" t="s">
        <v>64</v>
      </c>
      <c r="C257" t="s">
        <v>131</v>
      </c>
      <c r="D257" s="1">
        <v>0.63800000000000001</v>
      </c>
    </row>
    <row r="258" spans="1:4" x14ac:dyDescent="0.25">
      <c r="A258" t="s">
        <v>32</v>
      </c>
      <c r="B258" t="s">
        <v>65</v>
      </c>
      <c r="C258" t="s">
        <v>131</v>
      </c>
      <c r="D258" s="1">
        <v>0.66800000000000004</v>
      </c>
    </row>
    <row r="259" spans="1:4" x14ac:dyDescent="0.25">
      <c r="A259" t="s">
        <v>32</v>
      </c>
      <c r="B259" t="s">
        <v>66</v>
      </c>
      <c r="C259" t="s">
        <v>131</v>
      </c>
      <c r="D259" s="1">
        <v>0.64</v>
      </c>
    </row>
    <row r="260" spans="1:4" x14ac:dyDescent="0.25">
      <c r="A260" t="s">
        <v>32</v>
      </c>
      <c r="B260" t="s">
        <v>67</v>
      </c>
      <c r="C260" t="s">
        <v>131</v>
      </c>
      <c r="D260" s="1">
        <v>0.63600000000000001</v>
      </c>
    </row>
    <row r="261" spans="1:4" x14ac:dyDescent="0.25">
      <c r="A261" t="s">
        <v>32</v>
      </c>
      <c r="B261" t="s">
        <v>68</v>
      </c>
      <c r="C261" t="s">
        <v>131</v>
      </c>
      <c r="D261" s="1">
        <v>0.60586319218241047</v>
      </c>
    </row>
    <row r="262" spans="1:4" x14ac:dyDescent="0.25">
      <c r="A262" t="s">
        <v>32</v>
      </c>
      <c r="B262" t="s">
        <v>69</v>
      </c>
      <c r="C262" t="s">
        <v>131</v>
      </c>
      <c r="D262" s="1">
        <v>0.60699999999999998</v>
      </c>
    </row>
    <row r="263" spans="1:4" x14ac:dyDescent="0.25">
      <c r="A263" t="s">
        <v>33</v>
      </c>
      <c r="B263" t="s">
        <v>61</v>
      </c>
      <c r="C263" t="s">
        <v>131</v>
      </c>
      <c r="D263" s="1">
        <v>0.51200000000000001</v>
      </c>
    </row>
    <row r="264" spans="1:4" x14ac:dyDescent="0.25">
      <c r="A264" t="s">
        <v>33</v>
      </c>
      <c r="B264" t="s">
        <v>62</v>
      </c>
      <c r="C264" t="s">
        <v>131</v>
      </c>
      <c r="D264" s="1">
        <v>0.53200000000000003</v>
      </c>
    </row>
    <row r="265" spans="1:4" x14ac:dyDescent="0.25">
      <c r="A265" t="s">
        <v>33</v>
      </c>
      <c r="B265" t="s">
        <v>63</v>
      </c>
      <c r="C265" t="s">
        <v>131</v>
      </c>
      <c r="D265" s="1">
        <v>0.60799999999999998</v>
      </c>
    </row>
    <row r="266" spans="1:4" x14ac:dyDescent="0.25">
      <c r="A266" t="s">
        <v>33</v>
      </c>
      <c r="B266" t="s">
        <v>64</v>
      </c>
      <c r="C266" t="s">
        <v>131</v>
      </c>
      <c r="D266" s="1">
        <v>0.64200000000000002</v>
      </c>
    </row>
    <row r="267" spans="1:4" x14ac:dyDescent="0.25">
      <c r="A267" t="s">
        <v>33</v>
      </c>
      <c r="B267" t="s">
        <v>65</v>
      </c>
      <c r="C267" t="s">
        <v>131</v>
      </c>
      <c r="D267" s="1">
        <v>0.63600000000000001</v>
      </c>
    </row>
    <row r="268" spans="1:4" x14ac:dyDescent="0.25">
      <c r="A268" t="s">
        <v>33</v>
      </c>
      <c r="B268" t="s">
        <v>66</v>
      </c>
      <c r="C268" t="s">
        <v>131</v>
      </c>
      <c r="D268" s="1">
        <v>0.61499999999999999</v>
      </c>
    </row>
    <row r="269" spans="1:4" x14ac:dyDescent="0.25">
      <c r="A269" t="s">
        <v>33</v>
      </c>
      <c r="B269" t="s">
        <v>67</v>
      </c>
      <c r="C269" t="s">
        <v>131</v>
      </c>
      <c r="D269" s="1">
        <v>0.61199999999999999</v>
      </c>
    </row>
    <row r="270" spans="1:4" x14ac:dyDescent="0.25">
      <c r="A270" t="s">
        <v>33</v>
      </c>
      <c r="B270" t="s">
        <v>68</v>
      </c>
      <c r="C270" t="s">
        <v>131</v>
      </c>
      <c r="D270" s="1">
        <v>0.52014821676702172</v>
      </c>
    </row>
    <row r="271" spans="1:4" x14ac:dyDescent="0.25">
      <c r="A271" t="s">
        <v>33</v>
      </c>
      <c r="B271" t="s">
        <v>69</v>
      </c>
      <c r="C271" t="s">
        <v>131</v>
      </c>
      <c r="D271" s="1">
        <v>0.54</v>
      </c>
    </row>
    <row r="272" spans="1:4" x14ac:dyDescent="0.25">
      <c r="A272" t="s">
        <v>34</v>
      </c>
      <c r="B272" t="s">
        <v>61</v>
      </c>
      <c r="C272" t="s">
        <v>131</v>
      </c>
      <c r="D272" s="1">
        <v>0.53600000000000003</v>
      </c>
    </row>
    <row r="273" spans="1:4" x14ac:dyDescent="0.25">
      <c r="A273" t="s">
        <v>34</v>
      </c>
      <c r="B273" t="s">
        <v>62</v>
      </c>
      <c r="C273" t="s">
        <v>131</v>
      </c>
      <c r="D273" s="1">
        <v>0.55200000000000005</v>
      </c>
    </row>
    <row r="274" spans="1:4" x14ac:dyDescent="0.25">
      <c r="A274" t="s">
        <v>34</v>
      </c>
      <c r="B274" t="s">
        <v>63</v>
      </c>
      <c r="C274" t="s">
        <v>131</v>
      </c>
      <c r="D274" s="1">
        <v>0.57199999999999995</v>
      </c>
    </row>
    <row r="275" spans="1:4" x14ac:dyDescent="0.25">
      <c r="A275" t="s">
        <v>34</v>
      </c>
      <c r="B275" t="s">
        <v>64</v>
      </c>
      <c r="C275" t="s">
        <v>131</v>
      </c>
      <c r="D275" s="1">
        <v>0.57099999999999995</v>
      </c>
    </row>
    <row r="276" spans="1:4" x14ac:dyDescent="0.25">
      <c r="A276" t="s">
        <v>34</v>
      </c>
      <c r="B276" t="s">
        <v>65</v>
      </c>
      <c r="C276" t="s">
        <v>131</v>
      </c>
      <c r="D276" s="1">
        <v>0.61199999999999999</v>
      </c>
    </row>
    <row r="277" spans="1:4" x14ac:dyDescent="0.25">
      <c r="A277" t="s">
        <v>34</v>
      </c>
      <c r="B277" t="s">
        <v>66</v>
      </c>
      <c r="C277" t="s">
        <v>131</v>
      </c>
      <c r="D277" s="1">
        <v>0.6</v>
      </c>
    </row>
    <row r="278" spans="1:4" x14ac:dyDescent="0.25">
      <c r="A278" t="s">
        <v>34</v>
      </c>
      <c r="B278" t="s">
        <v>67</v>
      </c>
      <c r="C278" t="s">
        <v>131</v>
      </c>
      <c r="D278" s="1">
        <v>0.627</v>
      </c>
    </row>
    <row r="279" spans="1:4" x14ac:dyDescent="0.25">
      <c r="A279" t="s">
        <v>34</v>
      </c>
      <c r="B279" t="s">
        <v>68</v>
      </c>
      <c r="C279" t="s">
        <v>131</v>
      </c>
      <c r="D279" s="1">
        <v>0.55608591885441527</v>
      </c>
    </row>
    <row r="280" spans="1:4" x14ac:dyDescent="0.25">
      <c r="A280" t="s">
        <v>34</v>
      </c>
      <c r="B280" t="s">
        <v>69</v>
      </c>
      <c r="C280" t="s">
        <v>132</v>
      </c>
      <c r="D280" s="1">
        <v>0.31900000000000001</v>
      </c>
    </row>
    <row r="281" spans="1:4" x14ac:dyDescent="0.25">
      <c r="A281" t="s">
        <v>35</v>
      </c>
      <c r="B281" t="s">
        <v>61</v>
      </c>
      <c r="C281" t="s">
        <v>132</v>
      </c>
      <c r="D281" s="1">
        <v>0.42699999999999999</v>
      </c>
    </row>
    <row r="282" spans="1:4" x14ac:dyDescent="0.25">
      <c r="A282" t="s">
        <v>35</v>
      </c>
      <c r="B282" t="s">
        <v>62</v>
      </c>
      <c r="C282" t="s">
        <v>132</v>
      </c>
      <c r="D282" s="1">
        <v>0.46700000000000003</v>
      </c>
    </row>
    <row r="283" spans="1:4" x14ac:dyDescent="0.25">
      <c r="A283" t="s">
        <v>35</v>
      </c>
      <c r="B283" t="s">
        <v>63</v>
      </c>
      <c r="C283" t="s">
        <v>131</v>
      </c>
      <c r="D283" s="1">
        <v>0.52200000000000002</v>
      </c>
    </row>
    <row r="284" spans="1:4" x14ac:dyDescent="0.25">
      <c r="A284" t="s">
        <v>35</v>
      </c>
      <c r="B284" t="s">
        <v>64</v>
      </c>
      <c r="C284" t="s">
        <v>131</v>
      </c>
      <c r="D284" s="1">
        <v>0.56100000000000005</v>
      </c>
    </row>
    <row r="285" spans="1:4" x14ac:dyDescent="0.25">
      <c r="A285" t="s">
        <v>35</v>
      </c>
      <c r="B285" t="s">
        <v>65</v>
      </c>
      <c r="C285" t="s">
        <v>132</v>
      </c>
      <c r="D285" s="1">
        <v>0.41</v>
      </c>
    </row>
    <row r="286" spans="1:4" x14ac:dyDescent="0.25">
      <c r="A286" t="s">
        <v>35</v>
      </c>
      <c r="B286" t="s">
        <v>66</v>
      </c>
      <c r="C286" t="s">
        <v>132</v>
      </c>
      <c r="D286" s="1">
        <v>0.44500000000000001</v>
      </c>
    </row>
    <row r="287" spans="1:4" x14ac:dyDescent="0.25">
      <c r="A287" t="s">
        <v>35</v>
      </c>
      <c r="B287" t="s">
        <v>67</v>
      </c>
      <c r="C287" t="s">
        <v>132</v>
      </c>
      <c r="D287" s="1">
        <v>0.503</v>
      </c>
    </row>
    <row r="288" spans="1:4" x14ac:dyDescent="0.25">
      <c r="A288" t="s">
        <v>35</v>
      </c>
      <c r="B288" t="s">
        <v>68</v>
      </c>
      <c r="C288" t="s">
        <v>132</v>
      </c>
      <c r="D288" s="1">
        <v>0.35918744228993538</v>
      </c>
    </row>
    <row r="289" spans="1:4" x14ac:dyDescent="0.25">
      <c r="A289" t="s">
        <v>35</v>
      </c>
      <c r="B289" t="s">
        <v>69</v>
      </c>
      <c r="C289" t="s">
        <v>132</v>
      </c>
      <c r="D289" s="1">
        <v>0.42699999999999999</v>
      </c>
    </row>
    <row r="290" spans="1:4" x14ac:dyDescent="0.25">
      <c r="A290" t="s">
        <v>36</v>
      </c>
      <c r="B290" t="s">
        <v>61</v>
      </c>
      <c r="C290" t="s">
        <v>132</v>
      </c>
      <c r="D290" s="1">
        <v>0.443</v>
      </c>
    </row>
    <row r="291" spans="1:4" x14ac:dyDescent="0.25">
      <c r="A291" t="s">
        <v>36</v>
      </c>
      <c r="B291" t="s">
        <v>62</v>
      </c>
      <c r="C291" t="s">
        <v>132</v>
      </c>
      <c r="D291" s="1">
        <v>0.437</v>
      </c>
    </row>
    <row r="292" spans="1:4" x14ac:dyDescent="0.25">
      <c r="A292" t="s">
        <v>36</v>
      </c>
      <c r="B292" t="s">
        <v>63</v>
      </c>
      <c r="C292" t="s">
        <v>132</v>
      </c>
      <c r="D292" s="1">
        <v>0.504</v>
      </c>
    </row>
    <row r="293" spans="1:4" x14ac:dyDescent="0.25">
      <c r="A293" t="s">
        <v>36</v>
      </c>
      <c r="B293" t="s">
        <v>64</v>
      </c>
      <c r="C293" t="s">
        <v>132</v>
      </c>
      <c r="D293" s="1">
        <v>0.51900000000000002</v>
      </c>
    </row>
    <row r="294" spans="1:4" x14ac:dyDescent="0.25">
      <c r="A294" t="s">
        <v>36</v>
      </c>
      <c r="B294" t="s">
        <v>65</v>
      </c>
      <c r="C294" t="s">
        <v>132</v>
      </c>
      <c r="D294" s="1">
        <v>0.49299999999999999</v>
      </c>
    </row>
    <row r="295" spans="1:4" x14ac:dyDescent="0.25">
      <c r="A295" t="s">
        <v>36</v>
      </c>
      <c r="B295" t="s">
        <v>66</v>
      </c>
      <c r="C295" t="s">
        <v>132</v>
      </c>
      <c r="D295" s="1">
        <v>0.48799999999999999</v>
      </c>
    </row>
    <row r="296" spans="1:4" x14ac:dyDescent="0.25">
      <c r="A296" t="s">
        <v>36</v>
      </c>
      <c r="B296" t="s">
        <v>67</v>
      </c>
      <c r="C296" t="s">
        <v>132</v>
      </c>
      <c r="D296" s="1">
        <v>0.48</v>
      </c>
    </row>
    <row r="297" spans="1:4" x14ac:dyDescent="0.25">
      <c r="A297" t="s">
        <v>36</v>
      </c>
      <c r="B297" t="s">
        <v>68</v>
      </c>
      <c r="C297" t="s">
        <v>132</v>
      </c>
      <c r="D297" s="1">
        <v>0.44989561586638832</v>
      </c>
    </row>
    <row r="298" spans="1:4" x14ac:dyDescent="0.25">
      <c r="A298" t="s">
        <v>36</v>
      </c>
      <c r="B298" t="s">
        <v>69</v>
      </c>
      <c r="C298" t="s">
        <v>132</v>
      </c>
      <c r="D298" s="1">
        <v>0.46700000000000003</v>
      </c>
    </row>
    <row r="299" spans="1:4" x14ac:dyDescent="0.25">
      <c r="A299" t="s">
        <v>37</v>
      </c>
      <c r="B299" t="s">
        <v>61</v>
      </c>
      <c r="C299" t="s">
        <v>131</v>
      </c>
      <c r="D299" s="1">
        <v>0.497</v>
      </c>
    </row>
    <row r="300" spans="1:4" x14ac:dyDescent="0.25">
      <c r="A300" t="s">
        <v>37</v>
      </c>
      <c r="B300" t="s">
        <v>62</v>
      </c>
      <c r="C300" t="s">
        <v>131</v>
      </c>
      <c r="D300" s="1">
        <v>0.50900000000000001</v>
      </c>
    </row>
    <row r="301" spans="1:4" x14ac:dyDescent="0.25">
      <c r="A301" t="s">
        <v>37</v>
      </c>
      <c r="B301" t="s">
        <v>63</v>
      </c>
      <c r="C301" t="s">
        <v>131</v>
      </c>
      <c r="D301" s="1">
        <v>0.54500000000000004</v>
      </c>
    </row>
    <row r="302" spans="1:4" x14ac:dyDescent="0.25">
      <c r="A302" t="s">
        <v>37</v>
      </c>
      <c r="B302" t="s">
        <v>64</v>
      </c>
      <c r="C302" t="s">
        <v>131</v>
      </c>
      <c r="D302" s="1">
        <v>0.59699999999999998</v>
      </c>
    </row>
    <row r="303" spans="1:4" x14ac:dyDescent="0.25">
      <c r="A303" t="s">
        <v>37</v>
      </c>
      <c r="B303" t="s">
        <v>65</v>
      </c>
      <c r="C303" t="s">
        <v>131</v>
      </c>
      <c r="D303" s="1">
        <v>0.55300000000000005</v>
      </c>
    </row>
    <row r="304" spans="1:4" x14ac:dyDescent="0.25">
      <c r="A304" t="s">
        <v>37</v>
      </c>
      <c r="B304" t="s">
        <v>66</v>
      </c>
      <c r="C304" t="s">
        <v>131</v>
      </c>
      <c r="D304" s="1">
        <v>0.57799999999999996</v>
      </c>
    </row>
    <row r="305" spans="1:4" x14ac:dyDescent="0.25">
      <c r="A305" t="s">
        <v>37</v>
      </c>
      <c r="B305" t="s">
        <v>67</v>
      </c>
      <c r="C305" t="s">
        <v>131</v>
      </c>
      <c r="D305" s="1">
        <v>0.60099999999999998</v>
      </c>
    </row>
    <row r="306" spans="1:4" x14ac:dyDescent="0.25">
      <c r="A306" t="s">
        <v>37</v>
      </c>
      <c r="B306" t="s">
        <v>68</v>
      </c>
      <c r="C306" t="s">
        <v>131</v>
      </c>
      <c r="D306" s="1">
        <v>0.49350024073182475</v>
      </c>
    </row>
    <row r="307" spans="1:4" x14ac:dyDescent="0.25">
      <c r="A307" t="s">
        <v>37</v>
      </c>
      <c r="B307" t="s">
        <v>69</v>
      </c>
      <c r="C307" t="s">
        <v>131</v>
      </c>
      <c r="D307" s="1">
        <v>0.52900000000000003</v>
      </c>
    </row>
    <row r="308" spans="1:4" x14ac:dyDescent="0.25">
      <c r="A308" t="s">
        <v>38</v>
      </c>
      <c r="B308" t="s">
        <v>61</v>
      </c>
      <c r="C308" t="s">
        <v>131</v>
      </c>
      <c r="D308" s="1">
        <v>0.49099999999999999</v>
      </c>
    </row>
    <row r="309" spans="1:4" x14ac:dyDescent="0.25">
      <c r="A309" t="s">
        <v>38</v>
      </c>
      <c r="B309" t="s">
        <v>62</v>
      </c>
      <c r="C309" t="s">
        <v>131</v>
      </c>
      <c r="D309" s="1">
        <v>0.54</v>
      </c>
    </row>
    <row r="310" spans="1:4" x14ac:dyDescent="0.25">
      <c r="A310" t="s">
        <v>38</v>
      </c>
      <c r="B310" t="s">
        <v>63</v>
      </c>
      <c r="C310" t="s">
        <v>131</v>
      </c>
      <c r="D310" s="1">
        <v>0.56799999999999995</v>
      </c>
    </row>
    <row r="311" spans="1:4" x14ac:dyDescent="0.25">
      <c r="A311" t="s">
        <v>38</v>
      </c>
      <c r="B311" t="s">
        <v>64</v>
      </c>
      <c r="C311" t="s">
        <v>131</v>
      </c>
      <c r="D311" s="1">
        <v>0.60699999999999998</v>
      </c>
    </row>
    <row r="312" spans="1:4" x14ac:dyDescent="0.25">
      <c r="A312" t="s">
        <v>38</v>
      </c>
      <c r="B312" t="s">
        <v>65</v>
      </c>
      <c r="C312" t="s">
        <v>131</v>
      </c>
      <c r="D312" s="1">
        <v>0.625</v>
      </c>
    </row>
    <row r="313" spans="1:4" x14ac:dyDescent="0.25">
      <c r="A313" t="s">
        <v>38</v>
      </c>
      <c r="B313" t="s">
        <v>66</v>
      </c>
      <c r="C313" t="s">
        <v>131</v>
      </c>
      <c r="D313" s="1">
        <v>0.623</v>
      </c>
    </row>
    <row r="314" spans="1:4" x14ac:dyDescent="0.25">
      <c r="A314" t="s">
        <v>38</v>
      </c>
      <c r="B314" t="s">
        <v>67</v>
      </c>
      <c r="C314" t="s">
        <v>131</v>
      </c>
      <c r="D314" s="1">
        <v>0.61899999999999999</v>
      </c>
    </row>
    <row r="315" spans="1:4" x14ac:dyDescent="0.25">
      <c r="A315" t="s">
        <v>38</v>
      </c>
      <c r="B315" t="s">
        <v>68</v>
      </c>
      <c r="C315" t="s">
        <v>131</v>
      </c>
      <c r="D315" s="1">
        <v>0.50564118862227869</v>
      </c>
    </row>
    <row r="316" spans="1:4" x14ac:dyDescent="0.25">
      <c r="A316" t="s">
        <v>38</v>
      </c>
      <c r="B316" t="s">
        <v>69</v>
      </c>
      <c r="C316" t="s">
        <v>131</v>
      </c>
      <c r="D316" s="1">
        <v>0.501</v>
      </c>
    </row>
    <row r="317" spans="1:4" x14ac:dyDescent="0.25">
      <c r="A317" t="s">
        <v>39</v>
      </c>
      <c r="B317" t="s">
        <v>61</v>
      </c>
      <c r="C317" t="s">
        <v>131</v>
      </c>
      <c r="D317" s="1">
        <v>0.70799999999999996</v>
      </c>
    </row>
    <row r="318" spans="1:4" x14ac:dyDescent="0.25">
      <c r="A318" t="s">
        <v>39</v>
      </c>
      <c r="B318" t="s">
        <v>62</v>
      </c>
      <c r="C318" t="s">
        <v>131</v>
      </c>
      <c r="D318" s="1">
        <v>0.73399999999999999</v>
      </c>
    </row>
    <row r="319" spans="1:4" x14ac:dyDescent="0.25">
      <c r="A319" t="s">
        <v>39</v>
      </c>
      <c r="B319" t="s">
        <v>63</v>
      </c>
      <c r="C319" t="s">
        <v>131</v>
      </c>
      <c r="D319" s="1">
        <v>0.69799999999999995</v>
      </c>
    </row>
    <row r="320" spans="1:4" x14ac:dyDescent="0.25">
      <c r="A320" t="s">
        <v>39</v>
      </c>
      <c r="B320" t="s">
        <v>64</v>
      </c>
      <c r="C320" t="s">
        <v>131</v>
      </c>
      <c r="D320" s="1">
        <v>0.70899999999999996</v>
      </c>
    </row>
    <row r="321" spans="1:4" x14ac:dyDescent="0.25">
      <c r="A321" t="s">
        <v>39</v>
      </c>
      <c r="B321" t="s">
        <v>65</v>
      </c>
      <c r="C321" t="s">
        <v>131</v>
      </c>
      <c r="D321" s="1">
        <v>0.64200000000000002</v>
      </c>
    </row>
    <row r="322" spans="1:4" x14ac:dyDescent="0.25">
      <c r="A322" t="s">
        <v>39</v>
      </c>
      <c r="B322" t="s">
        <v>66</v>
      </c>
      <c r="C322" t="s">
        <v>131</v>
      </c>
      <c r="D322" s="1">
        <v>0.62</v>
      </c>
    </row>
    <row r="323" spans="1:4" x14ac:dyDescent="0.25">
      <c r="A323" t="s">
        <v>39</v>
      </c>
      <c r="B323" t="s">
        <v>67</v>
      </c>
      <c r="C323" t="s">
        <v>131</v>
      </c>
      <c r="D323" s="1">
        <v>0.56899999999999995</v>
      </c>
    </row>
    <row r="324" spans="1:4" x14ac:dyDescent="0.25">
      <c r="A324" t="s">
        <v>39</v>
      </c>
      <c r="B324" t="s">
        <v>68</v>
      </c>
      <c r="C324" t="s">
        <v>131</v>
      </c>
      <c r="D324" s="1">
        <v>0.52153110047846885</v>
      </c>
    </row>
    <row r="325" spans="1:4" x14ac:dyDescent="0.25">
      <c r="A325" t="s">
        <v>39</v>
      </c>
      <c r="B325" t="s">
        <v>69</v>
      </c>
      <c r="C325" t="s">
        <v>131</v>
      </c>
      <c r="D325" s="1">
        <v>0.505</v>
      </c>
    </row>
    <row r="326" spans="1:4" x14ac:dyDescent="0.25">
      <c r="A326" t="s">
        <v>40</v>
      </c>
      <c r="B326" t="s">
        <v>61</v>
      </c>
      <c r="C326" t="s">
        <v>131</v>
      </c>
      <c r="D326" s="1">
        <v>0.52900000000000003</v>
      </c>
    </row>
    <row r="327" spans="1:4" x14ac:dyDescent="0.25">
      <c r="A327" t="s">
        <v>40</v>
      </c>
      <c r="B327" t="s">
        <v>62</v>
      </c>
      <c r="C327" t="s">
        <v>131</v>
      </c>
      <c r="D327" s="1">
        <v>0.57499999999999996</v>
      </c>
    </row>
    <row r="328" spans="1:4" x14ac:dyDescent="0.25">
      <c r="A328" t="s">
        <v>40</v>
      </c>
      <c r="B328" t="s">
        <v>63</v>
      </c>
      <c r="C328" t="s">
        <v>131</v>
      </c>
      <c r="D328" s="1">
        <v>0.61199999999999999</v>
      </c>
    </row>
    <row r="329" spans="1:4" x14ac:dyDescent="0.25">
      <c r="A329" t="s">
        <v>40</v>
      </c>
      <c r="B329" t="s">
        <v>64</v>
      </c>
      <c r="C329" t="s">
        <v>131</v>
      </c>
      <c r="D329" s="1">
        <v>0.65300000000000002</v>
      </c>
    </row>
    <row r="330" spans="1:4" x14ac:dyDescent="0.25">
      <c r="A330" t="s">
        <v>40</v>
      </c>
      <c r="B330" t="s">
        <v>65</v>
      </c>
      <c r="C330" t="s">
        <v>131</v>
      </c>
      <c r="D330" s="1">
        <v>0.68100000000000005</v>
      </c>
    </row>
    <row r="331" spans="1:4" x14ac:dyDescent="0.25">
      <c r="A331" t="s">
        <v>40</v>
      </c>
      <c r="B331" t="s">
        <v>66</v>
      </c>
      <c r="C331" t="s">
        <v>131</v>
      </c>
      <c r="D331" s="1">
        <v>0.65200000000000002</v>
      </c>
    </row>
    <row r="332" spans="1:4" x14ac:dyDescent="0.25">
      <c r="A332" t="s">
        <v>40</v>
      </c>
      <c r="B332" t="s">
        <v>67</v>
      </c>
      <c r="C332" t="s">
        <v>131</v>
      </c>
      <c r="D332" s="1">
        <v>0.68400000000000005</v>
      </c>
    </row>
    <row r="333" spans="1:4" x14ac:dyDescent="0.25">
      <c r="A333" t="s">
        <v>40</v>
      </c>
      <c r="B333" t="s">
        <v>68</v>
      </c>
      <c r="C333" t="s">
        <v>131</v>
      </c>
      <c r="D333" s="1">
        <v>0.61002178649237471</v>
      </c>
    </row>
    <row r="334" spans="1:4" x14ac:dyDescent="0.25">
      <c r="A334" t="s">
        <v>40</v>
      </c>
      <c r="B334" t="s">
        <v>69</v>
      </c>
      <c r="C334" t="s">
        <v>131</v>
      </c>
      <c r="D334" s="1">
        <v>0.5</v>
      </c>
    </row>
    <row r="335" spans="1:4" x14ac:dyDescent="0.25">
      <c r="A335" t="s">
        <v>41</v>
      </c>
      <c r="B335" t="s">
        <v>61</v>
      </c>
      <c r="C335" t="s">
        <v>131</v>
      </c>
      <c r="D335" s="1">
        <v>0.59099999999999997</v>
      </c>
    </row>
    <row r="336" spans="1:4" x14ac:dyDescent="0.25">
      <c r="A336" t="s">
        <v>41</v>
      </c>
      <c r="B336" t="s">
        <v>62</v>
      </c>
      <c r="C336" t="s">
        <v>131</v>
      </c>
      <c r="D336" s="1">
        <v>0.629</v>
      </c>
    </row>
    <row r="337" spans="1:4" x14ac:dyDescent="0.25">
      <c r="A337" t="s">
        <v>41</v>
      </c>
      <c r="B337" t="s">
        <v>63</v>
      </c>
      <c r="C337" t="s">
        <v>131</v>
      </c>
      <c r="D337" s="1">
        <v>0.63400000000000001</v>
      </c>
    </row>
    <row r="338" spans="1:4" x14ac:dyDescent="0.25">
      <c r="A338" t="s">
        <v>41</v>
      </c>
      <c r="B338" t="s">
        <v>64</v>
      </c>
      <c r="C338" t="s">
        <v>131</v>
      </c>
      <c r="D338" s="1">
        <v>0.625</v>
      </c>
    </row>
    <row r="339" spans="1:4" x14ac:dyDescent="0.25">
      <c r="A339" t="s">
        <v>41</v>
      </c>
      <c r="B339" t="s">
        <v>65</v>
      </c>
      <c r="C339" t="s">
        <v>131</v>
      </c>
      <c r="D339" s="1">
        <v>0.52800000000000002</v>
      </c>
    </row>
    <row r="340" spans="1:4" x14ac:dyDescent="0.25">
      <c r="A340" t="s">
        <v>41</v>
      </c>
      <c r="B340" t="s">
        <v>66</v>
      </c>
      <c r="C340" t="s">
        <v>132</v>
      </c>
      <c r="D340" s="1">
        <v>0.45900000000000002</v>
      </c>
    </row>
    <row r="341" spans="1:4" x14ac:dyDescent="0.25">
      <c r="A341" t="s">
        <v>41</v>
      </c>
      <c r="B341" t="s">
        <v>67</v>
      </c>
      <c r="C341" t="s">
        <v>132</v>
      </c>
      <c r="D341" s="1">
        <v>0.498</v>
      </c>
    </row>
    <row r="342" spans="1:4" x14ac:dyDescent="0.25">
      <c r="A342" t="s">
        <v>41</v>
      </c>
      <c r="B342" t="s">
        <v>68</v>
      </c>
      <c r="C342" t="s">
        <v>132</v>
      </c>
      <c r="D342" s="1">
        <v>0.4439288476411446</v>
      </c>
    </row>
    <row r="343" spans="1:4" x14ac:dyDescent="0.25">
      <c r="A343" t="s">
        <v>41</v>
      </c>
      <c r="B343" t="s">
        <v>69</v>
      </c>
      <c r="C343" t="s">
        <v>131</v>
      </c>
      <c r="D343" s="1">
        <v>0.47599999999999998</v>
      </c>
    </row>
    <row r="344" spans="1:4" x14ac:dyDescent="0.25">
      <c r="A344" t="s">
        <v>42</v>
      </c>
      <c r="B344" t="s">
        <v>61</v>
      </c>
      <c r="C344" t="s">
        <v>131</v>
      </c>
      <c r="D344" s="1">
        <v>0.48099999999999998</v>
      </c>
    </row>
    <row r="345" spans="1:4" x14ac:dyDescent="0.25">
      <c r="A345" t="s">
        <v>42</v>
      </c>
      <c r="B345" t="s">
        <v>62</v>
      </c>
      <c r="C345" t="s">
        <v>131</v>
      </c>
      <c r="D345" s="1">
        <v>0.505</v>
      </c>
    </row>
    <row r="346" spans="1:4" x14ac:dyDescent="0.25">
      <c r="A346" t="s">
        <v>42</v>
      </c>
      <c r="B346" t="s">
        <v>63</v>
      </c>
      <c r="C346" t="s">
        <v>131</v>
      </c>
      <c r="D346" s="1">
        <v>0.53900000000000003</v>
      </c>
    </row>
    <row r="347" spans="1:4" x14ac:dyDescent="0.25">
      <c r="A347" t="s">
        <v>42</v>
      </c>
      <c r="B347" t="s">
        <v>64</v>
      </c>
      <c r="C347" t="s">
        <v>131</v>
      </c>
      <c r="D347" s="1">
        <v>0.57899999999999996</v>
      </c>
    </row>
    <row r="348" spans="1:4" x14ac:dyDescent="0.25">
      <c r="A348" t="s">
        <v>42</v>
      </c>
      <c r="B348" t="s">
        <v>65</v>
      </c>
      <c r="C348" t="s">
        <v>131</v>
      </c>
      <c r="D348" s="1">
        <v>0.58599999999999997</v>
      </c>
    </row>
    <row r="349" spans="1:4" x14ac:dyDescent="0.25">
      <c r="A349" t="s">
        <v>42</v>
      </c>
      <c r="B349" t="s">
        <v>66</v>
      </c>
      <c r="C349" t="s">
        <v>131</v>
      </c>
      <c r="D349" s="1">
        <v>0.56899999999999995</v>
      </c>
    </row>
    <row r="350" spans="1:4" x14ac:dyDescent="0.25">
      <c r="A350" t="s">
        <v>42</v>
      </c>
      <c r="B350" t="s">
        <v>67</v>
      </c>
      <c r="C350" t="s">
        <v>131</v>
      </c>
      <c r="D350" s="1">
        <v>0.54900000000000004</v>
      </c>
    </row>
    <row r="351" spans="1:4" x14ac:dyDescent="0.25">
      <c r="A351" t="s">
        <v>42</v>
      </c>
      <c r="B351" t="s">
        <v>68</v>
      </c>
      <c r="C351" t="s">
        <v>131</v>
      </c>
      <c r="D351" s="1">
        <v>0.48929858020767114</v>
      </c>
    </row>
    <row r="352" spans="1:4" x14ac:dyDescent="0.25">
      <c r="A352" t="s">
        <v>42</v>
      </c>
      <c r="B352" t="s">
        <v>69</v>
      </c>
      <c r="C352" t="s">
        <v>132</v>
      </c>
      <c r="D352" s="1">
        <v>0.45900000000000002</v>
      </c>
    </row>
    <row r="353" spans="1:4" x14ac:dyDescent="0.25">
      <c r="A353" t="s">
        <v>43</v>
      </c>
      <c r="B353" t="s">
        <v>61</v>
      </c>
      <c r="C353" t="s">
        <v>131</v>
      </c>
      <c r="D353" s="1">
        <v>0.52400000000000002</v>
      </c>
    </row>
    <row r="354" spans="1:4" x14ac:dyDescent="0.25">
      <c r="A354" t="s">
        <v>43</v>
      </c>
      <c r="B354" t="s">
        <v>62</v>
      </c>
      <c r="C354" t="s">
        <v>131</v>
      </c>
      <c r="D354" s="1">
        <v>0.53300000000000003</v>
      </c>
    </row>
    <row r="355" spans="1:4" x14ac:dyDescent="0.25">
      <c r="A355" t="s">
        <v>43</v>
      </c>
      <c r="B355" t="s">
        <v>63</v>
      </c>
      <c r="C355" t="s">
        <v>131</v>
      </c>
      <c r="D355" s="1">
        <v>0.63300000000000001</v>
      </c>
    </row>
    <row r="356" spans="1:4" x14ac:dyDescent="0.25">
      <c r="A356" t="s">
        <v>43</v>
      </c>
      <c r="B356" t="s">
        <v>64</v>
      </c>
      <c r="C356" t="s">
        <v>131</v>
      </c>
      <c r="D356" s="1">
        <v>0.66100000000000003</v>
      </c>
    </row>
    <row r="357" spans="1:4" x14ac:dyDescent="0.25">
      <c r="A357" t="s">
        <v>43</v>
      </c>
      <c r="B357" t="s">
        <v>65</v>
      </c>
      <c r="C357" t="s">
        <v>131</v>
      </c>
      <c r="D357" s="1">
        <v>0.55600000000000005</v>
      </c>
    </row>
    <row r="358" spans="1:4" x14ac:dyDescent="0.25">
      <c r="A358" t="s">
        <v>43</v>
      </c>
      <c r="B358" t="s">
        <v>66</v>
      </c>
      <c r="C358" t="s">
        <v>131</v>
      </c>
      <c r="D358" s="1">
        <v>0.59099999999999997</v>
      </c>
    </row>
    <row r="359" spans="1:4" x14ac:dyDescent="0.25">
      <c r="A359" t="s">
        <v>43</v>
      </c>
      <c r="B359" t="s">
        <v>67</v>
      </c>
      <c r="C359" t="s">
        <v>131</v>
      </c>
      <c r="D359" s="1">
        <v>0.59799999999999998</v>
      </c>
    </row>
    <row r="360" spans="1:4" x14ac:dyDescent="0.25">
      <c r="A360" t="s">
        <v>43</v>
      </c>
      <c r="B360" t="s">
        <v>68</v>
      </c>
      <c r="C360" t="s">
        <v>131</v>
      </c>
      <c r="D360" s="1">
        <v>0.53018480492813147</v>
      </c>
    </row>
    <row r="361" spans="1:4" x14ac:dyDescent="0.25">
      <c r="A361" t="s">
        <v>43</v>
      </c>
      <c r="B361" t="s">
        <v>69</v>
      </c>
      <c r="C361" t="s">
        <v>131</v>
      </c>
      <c r="D361" s="1">
        <v>0.54900000000000004</v>
      </c>
    </row>
    <row r="362" spans="1:4" x14ac:dyDescent="0.25">
      <c r="A362" t="s">
        <v>44</v>
      </c>
      <c r="B362" t="s">
        <v>61</v>
      </c>
      <c r="C362" t="s">
        <v>132</v>
      </c>
      <c r="D362" s="1">
        <v>0.25900000000000001</v>
      </c>
    </row>
    <row r="363" spans="1:4" x14ac:dyDescent="0.25">
      <c r="A363" t="s">
        <v>44</v>
      </c>
      <c r="B363" t="s">
        <v>62</v>
      </c>
      <c r="C363" t="s">
        <v>132</v>
      </c>
      <c r="D363" s="1">
        <v>0.29899999999999999</v>
      </c>
    </row>
    <row r="364" spans="1:4" x14ac:dyDescent="0.25">
      <c r="A364" t="s">
        <v>44</v>
      </c>
      <c r="B364" t="s">
        <v>63</v>
      </c>
      <c r="C364" t="s">
        <v>132</v>
      </c>
      <c r="D364" s="1">
        <v>0.25800000000000001</v>
      </c>
    </row>
    <row r="365" spans="1:4" x14ac:dyDescent="0.25">
      <c r="A365" t="s">
        <v>44</v>
      </c>
      <c r="B365" t="s">
        <v>64</v>
      </c>
      <c r="C365" t="s">
        <v>132</v>
      </c>
      <c r="D365" s="1">
        <v>0.307</v>
      </c>
    </row>
    <row r="366" spans="1:4" x14ac:dyDescent="0.25">
      <c r="A366" t="s">
        <v>44</v>
      </c>
      <c r="B366" t="s">
        <v>65</v>
      </c>
      <c r="C366" t="s">
        <v>131</v>
      </c>
      <c r="D366" s="1" t="s">
        <v>58</v>
      </c>
    </row>
    <row r="367" spans="1:4" x14ac:dyDescent="0.25">
      <c r="A367" t="s">
        <v>44</v>
      </c>
      <c r="B367" t="s">
        <v>66</v>
      </c>
      <c r="C367" t="s">
        <v>131</v>
      </c>
      <c r="D367" s="1" t="s">
        <v>58</v>
      </c>
    </row>
    <row r="368" spans="1:4" x14ac:dyDescent="0.25">
      <c r="A368" t="s">
        <v>44</v>
      </c>
      <c r="B368" t="s">
        <v>67</v>
      </c>
      <c r="C368" t="s">
        <v>131</v>
      </c>
      <c r="D368" s="1" t="s">
        <v>58</v>
      </c>
    </row>
    <row r="369" spans="1:4" x14ac:dyDescent="0.25">
      <c r="A369" t="s">
        <v>44</v>
      </c>
      <c r="B369" t="s">
        <v>68</v>
      </c>
      <c r="C369" t="s">
        <v>131</v>
      </c>
      <c r="D369" s="1" t="s">
        <v>58</v>
      </c>
    </row>
    <row r="370" spans="1:4" x14ac:dyDescent="0.25">
      <c r="A370" t="s">
        <v>44</v>
      </c>
      <c r="B370" t="s">
        <v>69</v>
      </c>
      <c r="C370" t="s">
        <v>132</v>
      </c>
      <c r="D370" s="1">
        <v>0.2</v>
      </c>
    </row>
    <row r="371" spans="1:4" x14ac:dyDescent="0.25">
      <c r="A371" t="s">
        <v>45</v>
      </c>
      <c r="B371" t="s">
        <v>61</v>
      </c>
      <c r="C371" t="s">
        <v>131</v>
      </c>
      <c r="D371" s="1">
        <v>0.501</v>
      </c>
    </row>
    <row r="372" spans="1:4" x14ac:dyDescent="0.25">
      <c r="A372" t="s">
        <v>45</v>
      </c>
      <c r="B372" t="s">
        <v>62</v>
      </c>
      <c r="C372" t="s">
        <v>131</v>
      </c>
      <c r="D372" s="1">
        <v>0.52200000000000002</v>
      </c>
    </row>
    <row r="373" spans="1:4" x14ac:dyDescent="0.25">
      <c r="A373" t="s">
        <v>45</v>
      </c>
      <c r="B373" t="s">
        <v>63</v>
      </c>
      <c r="C373" t="s">
        <v>131</v>
      </c>
      <c r="D373" s="1">
        <v>0.54900000000000004</v>
      </c>
    </row>
    <row r="374" spans="1:4" x14ac:dyDescent="0.25">
      <c r="A374" t="s">
        <v>45</v>
      </c>
      <c r="B374" t="s">
        <v>64</v>
      </c>
      <c r="C374" t="s">
        <v>131</v>
      </c>
      <c r="D374" s="1">
        <v>0.57699999999999996</v>
      </c>
    </row>
    <row r="375" spans="1:4" x14ac:dyDescent="0.25">
      <c r="A375" t="s">
        <v>45</v>
      </c>
      <c r="B375" t="s">
        <v>65</v>
      </c>
      <c r="C375" t="s">
        <v>131</v>
      </c>
      <c r="D375" s="1">
        <v>0.63800000000000001</v>
      </c>
    </row>
    <row r="376" spans="1:4" x14ac:dyDescent="0.25">
      <c r="A376" t="s">
        <v>45</v>
      </c>
      <c r="B376" t="s">
        <v>66</v>
      </c>
      <c r="C376" t="s">
        <v>131</v>
      </c>
      <c r="D376" s="1">
        <v>0.58499999999999996</v>
      </c>
    </row>
    <row r="377" spans="1:4" x14ac:dyDescent="0.25">
      <c r="A377" t="s">
        <v>45</v>
      </c>
      <c r="B377" t="s">
        <v>67</v>
      </c>
      <c r="C377" t="s">
        <v>131</v>
      </c>
      <c r="D377" s="1">
        <v>0.64300000000000002</v>
      </c>
    </row>
    <row r="378" spans="1:4" x14ac:dyDescent="0.25">
      <c r="A378" t="s">
        <v>45</v>
      </c>
      <c r="B378" t="s">
        <v>68</v>
      </c>
      <c r="C378" t="s">
        <v>131</v>
      </c>
      <c r="D378" s="1">
        <v>0.60852713178294571</v>
      </c>
    </row>
    <row r="379" spans="1:4" x14ac:dyDescent="0.25">
      <c r="A379" t="s">
        <v>45</v>
      </c>
      <c r="B379" t="s">
        <v>69</v>
      </c>
      <c r="C379" t="s">
        <v>131</v>
      </c>
      <c r="D379" s="1">
        <v>0.51800000000000002</v>
      </c>
    </row>
    <row r="380" spans="1:4" x14ac:dyDescent="0.25">
      <c r="A380" t="s">
        <v>46</v>
      </c>
      <c r="B380" t="s">
        <v>61</v>
      </c>
      <c r="C380" t="s">
        <v>131</v>
      </c>
      <c r="D380" s="1">
        <v>0.55200000000000005</v>
      </c>
    </row>
    <row r="381" spans="1:4" x14ac:dyDescent="0.25">
      <c r="A381" t="s">
        <v>46</v>
      </c>
      <c r="B381" t="s">
        <v>62</v>
      </c>
      <c r="C381" t="s">
        <v>131</v>
      </c>
      <c r="D381" s="1">
        <v>0.56299999999999994</v>
      </c>
    </row>
    <row r="382" spans="1:4" x14ac:dyDescent="0.25">
      <c r="A382" t="s">
        <v>46</v>
      </c>
      <c r="B382" t="s">
        <v>63</v>
      </c>
      <c r="C382" t="s">
        <v>131</v>
      </c>
      <c r="D382" s="1">
        <v>0.61399999999999999</v>
      </c>
    </row>
    <row r="383" spans="1:4" x14ac:dyDescent="0.25">
      <c r="A383" t="s">
        <v>46</v>
      </c>
      <c r="B383" t="s">
        <v>64</v>
      </c>
      <c r="C383" t="s">
        <v>131</v>
      </c>
      <c r="D383" s="1">
        <v>0.63900000000000001</v>
      </c>
    </row>
    <row r="384" spans="1:4" x14ac:dyDescent="0.25">
      <c r="A384" t="s">
        <v>46</v>
      </c>
      <c r="B384" t="s">
        <v>65</v>
      </c>
      <c r="C384" t="s">
        <v>131</v>
      </c>
      <c r="D384" s="1">
        <v>0.60699999999999998</v>
      </c>
    </row>
    <row r="385" spans="1:4" x14ac:dyDescent="0.25">
      <c r="A385" t="s">
        <v>46</v>
      </c>
      <c r="B385" t="s">
        <v>66</v>
      </c>
      <c r="C385" t="s">
        <v>131</v>
      </c>
      <c r="D385" s="1">
        <v>0.60199999999999998</v>
      </c>
    </row>
    <row r="386" spans="1:4" x14ac:dyDescent="0.25">
      <c r="A386" t="s">
        <v>46</v>
      </c>
      <c r="B386" t="s">
        <v>67</v>
      </c>
      <c r="C386" t="s">
        <v>131</v>
      </c>
      <c r="D386" s="1">
        <v>0.56699999999999995</v>
      </c>
    </row>
    <row r="387" spans="1:4" x14ac:dyDescent="0.25">
      <c r="A387" t="s">
        <v>46</v>
      </c>
      <c r="B387" t="s">
        <v>68</v>
      </c>
      <c r="C387" t="s">
        <v>131</v>
      </c>
      <c r="D387" s="1">
        <v>0.52670544685351661</v>
      </c>
    </row>
    <row r="388" spans="1:4" x14ac:dyDescent="0.25">
      <c r="A388" t="s">
        <v>46</v>
      </c>
      <c r="B388" t="s">
        <v>69</v>
      </c>
      <c r="C388" t="s">
        <v>131</v>
      </c>
      <c r="D388" s="1">
        <v>0.55000000000000004</v>
      </c>
    </row>
    <row r="389" spans="1:4" x14ac:dyDescent="0.25">
      <c r="A389" t="s">
        <v>47</v>
      </c>
      <c r="B389" t="s">
        <v>61</v>
      </c>
      <c r="C389" t="s">
        <v>131</v>
      </c>
      <c r="D389" s="1">
        <v>0.54800000000000004</v>
      </c>
    </row>
    <row r="390" spans="1:4" x14ac:dyDescent="0.25">
      <c r="A390" t="s">
        <v>47</v>
      </c>
      <c r="B390" t="s">
        <v>62</v>
      </c>
      <c r="C390" t="s">
        <v>131</v>
      </c>
      <c r="D390" s="1">
        <v>0.58599999999999997</v>
      </c>
    </row>
    <row r="391" spans="1:4" x14ac:dyDescent="0.25">
      <c r="A391" t="s">
        <v>47</v>
      </c>
      <c r="B391" t="s">
        <v>63</v>
      </c>
      <c r="C391" t="s">
        <v>131</v>
      </c>
      <c r="D391" s="1">
        <v>0.59899999999999998</v>
      </c>
    </row>
    <row r="392" spans="1:4" x14ac:dyDescent="0.25">
      <c r="A392" t="s">
        <v>47</v>
      </c>
      <c r="B392" t="s">
        <v>64</v>
      </c>
      <c r="C392" t="s">
        <v>131</v>
      </c>
      <c r="D392" s="1">
        <v>0.61199999999999999</v>
      </c>
    </row>
    <row r="393" spans="1:4" x14ac:dyDescent="0.25">
      <c r="A393" t="s">
        <v>47</v>
      </c>
      <c r="B393" t="s">
        <v>65</v>
      </c>
      <c r="C393" t="s">
        <v>131</v>
      </c>
      <c r="D393" s="1">
        <v>0.70599999999999996</v>
      </c>
    </row>
    <row r="394" spans="1:4" x14ac:dyDescent="0.25">
      <c r="A394" t="s">
        <v>47</v>
      </c>
      <c r="B394" t="s">
        <v>66</v>
      </c>
      <c r="C394" t="s">
        <v>131</v>
      </c>
      <c r="D394" s="1">
        <v>0.61799999999999999</v>
      </c>
    </row>
    <row r="395" spans="1:4" x14ac:dyDescent="0.25">
      <c r="A395" t="s">
        <v>47</v>
      </c>
      <c r="B395" t="s">
        <v>67</v>
      </c>
      <c r="C395" t="s">
        <v>131</v>
      </c>
      <c r="D395" s="1">
        <v>0.64300000000000002</v>
      </c>
    </row>
    <row r="396" spans="1:4" x14ac:dyDescent="0.25">
      <c r="A396" t="s">
        <v>47</v>
      </c>
      <c r="B396" t="s">
        <v>68</v>
      </c>
      <c r="C396" t="s">
        <v>131</v>
      </c>
      <c r="D396" s="1">
        <v>0.55339805825242716</v>
      </c>
    </row>
    <row r="397" spans="1:4" x14ac:dyDescent="0.25">
      <c r="A397" t="s">
        <v>47</v>
      </c>
      <c r="B397" t="s">
        <v>69</v>
      </c>
      <c r="C397" t="s">
        <v>131</v>
      </c>
      <c r="D397" s="1">
        <v>0.63200000000000001</v>
      </c>
    </row>
    <row r="398" spans="1:4" x14ac:dyDescent="0.25">
      <c r="A398" t="s">
        <v>48</v>
      </c>
      <c r="B398" t="s">
        <v>61</v>
      </c>
      <c r="C398" t="s">
        <v>131</v>
      </c>
      <c r="D398" s="1">
        <v>0.54400000000000004</v>
      </c>
    </row>
    <row r="399" spans="1:4" x14ac:dyDescent="0.25">
      <c r="A399" t="s">
        <v>48</v>
      </c>
      <c r="B399" t="s">
        <v>62</v>
      </c>
      <c r="C399" t="s">
        <v>131</v>
      </c>
      <c r="D399" s="1">
        <v>0.55500000000000005</v>
      </c>
    </row>
    <row r="400" spans="1:4" x14ac:dyDescent="0.25">
      <c r="A400" t="s">
        <v>48</v>
      </c>
      <c r="B400" t="s">
        <v>63</v>
      </c>
      <c r="C400" t="s">
        <v>131</v>
      </c>
      <c r="D400" s="1">
        <v>0.63900000000000001</v>
      </c>
    </row>
    <row r="401" spans="1:4" x14ac:dyDescent="0.25">
      <c r="A401" t="s">
        <v>48</v>
      </c>
      <c r="B401" t="s">
        <v>64</v>
      </c>
      <c r="C401" t="s">
        <v>131</v>
      </c>
      <c r="D401" s="1">
        <v>0.66800000000000004</v>
      </c>
    </row>
    <row r="402" spans="1:4" x14ac:dyDescent="0.25">
      <c r="A402" t="s">
        <v>48</v>
      </c>
      <c r="B402" t="s">
        <v>65</v>
      </c>
      <c r="C402" t="s">
        <v>131</v>
      </c>
      <c r="D402" s="1">
        <v>0.63400000000000001</v>
      </c>
    </row>
    <row r="403" spans="1:4" x14ac:dyDescent="0.25">
      <c r="A403" t="s">
        <v>48</v>
      </c>
      <c r="B403" t="s">
        <v>66</v>
      </c>
      <c r="C403" t="s">
        <v>131</v>
      </c>
      <c r="D403" s="1">
        <v>0.60799999999999998</v>
      </c>
    </row>
    <row r="404" spans="1:4" x14ac:dyDescent="0.25">
      <c r="A404" t="s">
        <v>48</v>
      </c>
      <c r="B404" t="s">
        <v>67</v>
      </c>
      <c r="C404" t="s">
        <v>131</v>
      </c>
      <c r="D404" s="1">
        <v>0.58499999999999996</v>
      </c>
    </row>
    <row r="405" spans="1:4" x14ac:dyDescent="0.25">
      <c r="A405" t="s">
        <v>48</v>
      </c>
      <c r="B405" t="s">
        <v>68</v>
      </c>
      <c r="C405" t="s">
        <v>131</v>
      </c>
      <c r="D405" s="1">
        <v>0.53353893600616809</v>
      </c>
    </row>
    <row r="406" spans="1:4" x14ac:dyDescent="0.25">
      <c r="A406" t="s">
        <v>48</v>
      </c>
      <c r="B406" t="s">
        <v>69</v>
      </c>
      <c r="C406" t="s">
        <v>131</v>
      </c>
      <c r="D406" s="1">
        <v>0.52500000000000002</v>
      </c>
    </row>
    <row r="407" spans="1:4" x14ac:dyDescent="0.25">
      <c r="A407" t="s">
        <v>49</v>
      </c>
      <c r="B407" t="s">
        <v>61</v>
      </c>
      <c r="C407" t="s">
        <v>131</v>
      </c>
      <c r="D407" s="1">
        <v>0.53700000000000003</v>
      </c>
    </row>
    <row r="408" spans="1:4" x14ac:dyDescent="0.25">
      <c r="A408" t="s">
        <v>49</v>
      </c>
      <c r="B408" t="s">
        <v>62</v>
      </c>
      <c r="C408" t="s">
        <v>131</v>
      </c>
      <c r="D408" s="1">
        <v>0.56000000000000005</v>
      </c>
    </row>
    <row r="409" spans="1:4" x14ac:dyDescent="0.25">
      <c r="A409" t="s">
        <v>49</v>
      </c>
      <c r="B409" t="s">
        <v>63</v>
      </c>
      <c r="C409" t="s">
        <v>131</v>
      </c>
      <c r="D409" s="1">
        <v>0.61399999999999999</v>
      </c>
    </row>
    <row r="410" spans="1:4" x14ac:dyDescent="0.25">
      <c r="A410" t="s">
        <v>49</v>
      </c>
      <c r="B410" t="s">
        <v>64</v>
      </c>
      <c r="C410" t="s">
        <v>131</v>
      </c>
      <c r="D410" s="1">
        <v>0.60099999999999998</v>
      </c>
    </row>
    <row r="411" spans="1:4" x14ac:dyDescent="0.25">
      <c r="A411" t="s">
        <v>49</v>
      </c>
      <c r="B411" t="s">
        <v>65</v>
      </c>
      <c r="C411" t="s">
        <v>131</v>
      </c>
      <c r="D411" s="1">
        <v>0.58399999999999996</v>
      </c>
    </row>
    <row r="412" spans="1:4" x14ac:dyDescent="0.25">
      <c r="A412" t="s">
        <v>49</v>
      </c>
      <c r="B412" t="s">
        <v>66</v>
      </c>
      <c r="C412" t="s">
        <v>131</v>
      </c>
      <c r="D412" s="1">
        <v>0.59</v>
      </c>
    </row>
    <row r="413" spans="1:4" x14ac:dyDescent="0.25">
      <c r="A413" t="s">
        <v>49</v>
      </c>
      <c r="B413" t="s">
        <v>67</v>
      </c>
      <c r="C413" t="s">
        <v>131</v>
      </c>
      <c r="D413" s="1">
        <v>0.59299999999999997</v>
      </c>
    </row>
    <row r="414" spans="1:4" x14ac:dyDescent="0.25">
      <c r="A414" t="s">
        <v>49</v>
      </c>
      <c r="B414" t="s">
        <v>68</v>
      </c>
      <c r="C414" t="s">
        <v>131</v>
      </c>
      <c r="D414" s="1">
        <v>0.49987959544068067</v>
      </c>
    </row>
    <row r="415" spans="1:4" x14ac:dyDescent="0.25">
      <c r="A415" t="s">
        <v>49</v>
      </c>
      <c r="B415" t="s">
        <v>69</v>
      </c>
      <c r="C415" t="s">
        <v>131</v>
      </c>
      <c r="D415" s="1">
        <v>0.51500000000000001</v>
      </c>
    </row>
    <row r="416" spans="1:4" x14ac:dyDescent="0.25">
      <c r="A416" t="s">
        <v>50</v>
      </c>
      <c r="B416" t="s">
        <v>61</v>
      </c>
      <c r="C416" t="s">
        <v>131</v>
      </c>
      <c r="D416" s="1">
        <v>0.54300000000000004</v>
      </c>
    </row>
    <row r="417" spans="1:4" x14ac:dyDescent="0.25">
      <c r="A417" t="s">
        <v>50</v>
      </c>
      <c r="B417" t="s">
        <v>62</v>
      </c>
      <c r="C417" t="s">
        <v>131</v>
      </c>
      <c r="D417" s="1">
        <v>0.61</v>
      </c>
    </row>
    <row r="418" spans="1:4" x14ac:dyDescent="0.25">
      <c r="A418" t="s">
        <v>50</v>
      </c>
      <c r="B418" t="s">
        <v>63</v>
      </c>
      <c r="C418" t="s">
        <v>131</v>
      </c>
      <c r="D418" s="1">
        <v>0.60799999999999998</v>
      </c>
    </row>
    <row r="419" spans="1:4" x14ac:dyDescent="0.25">
      <c r="A419" t="s">
        <v>50</v>
      </c>
      <c r="B419" t="s">
        <v>64</v>
      </c>
      <c r="C419" t="s">
        <v>131</v>
      </c>
      <c r="D419" s="1">
        <v>0.67100000000000004</v>
      </c>
    </row>
    <row r="420" spans="1:4" x14ac:dyDescent="0.25">
      <c r="A420" t="s">
        <v>50</v>
      </c>
      <c r="B420" t="s">
        <v>65</v>
      </c>
      <c r="C420" t="s">
        <v>131</v>
      </c>
      <c r="D420" s="1">
        <v>0.65300000000000002</v>
      </c>
    </row>
    <row r="421" spans="1:4" x14ac:dyDescent="0.25">
      <c r="A421" t="s">
        <v>50</v>
      </c>
      <c r="B421" t="s">
        <v>66</v>
      </c>
      <c r="C421" t="s">
        <v>131</v>
      </c>
      <c r="D421" s="1">
        <v>0.66100000000000003</v>
      </c>
    </row>
    <row r="422" spans="1:4" x14ac:dyDescent="0.25">
      <c r="A422" t="s">
        <v>50</v>
      </c>
      <c r="B422" t="s">
        <v>67</v>
      </c>
      <c r="C422" t="s">
        <v>131</v>
      </c>
      <c r="D422" s="1">
        <v>0.63200000000000001</v>
      </c>
    </row>
    <row r="423" spans="1:4" x14ac:dyDescent="0.25">
      <c r="A423" t="s">
        <v>50</v>
      </c>
      <c r="B423" t="s">
        <v>68</v>
      </c>
      <c r="C423" t="s">
        <v>131</v>
      </c>
      <c r="D423" s="1">
        <v>0.58823529411764708</v>
      </c>
    </row>
    <row r="424" spans="1:4" x14ac:dyDescent="0.25">
      <c r="A424" t="s">
        <v>50</v>
      </c>
      <c r="B424" t="s">
        <v>69</v>
      </c>
      <c r="C424" t="s">
        <v>131</v>
      </c>
      <c r="D424" s="1">
        <v>0.58299999999999996</v>
      </c>
    </row>
    <row r="425" spans="1:4" x14ac:dyDescent="0.25">
      <c r="A425" t="s">
        <v>51</v>
      </c>
      <c r="B425" t="s">
        <v>61</v>
      </c>
      <c r="C425" t="s">
        <v>131</v>
      </c>
      <c r="D425" s="1">
        <v>0.625</v>
      </c>
    </row>
    <row r="426" spans="1:4" x14ac:dyDescent="0.25">
      <c r="A426" t="s">
        <v>51</v>
      </c>
      <c r="B426" t="s">
        <v>62</v>
      </c>
      <c r="C426" t="s">
        <v>131</v>
      </c>
      <c r="D426" s="1">
        <v>0.65600000000000003</v>
      </c>
    </row>
    <row r="427" spans="1:4" x14ac:dyDescent="0.25">
      <c r="A427" t="s">
        <v>51</v>
      </c>
      <c r="B427" t="s">
        <v>63</v>
      </c>
      <c r="C427" t="s">
        <v>131</v>
      </c>
      <c r="D427" s="1">
        <v>0.622</v>
      </c>
    </row>
    <row r="428" spans="1:4" x14ac:dyDescent="0.25">
      <c r="A428" t="s">
        <v>51</v>
      </c>
      <c r="B428" t="s">
        <v>64</v>
      </c>
      <c r="C428" t="s">
        <v>131</v>
      </c>
      <c r="D428" s="1">
        <v>0.65900000000000003</v>
      </c>
    </row>
    <row r="429" spans="1:4" x14ac:dyDescent="0.25">
      <c r="A429" t="s">
        <v>51</v>
      </c>
      <c r="B429" t="s">
        <v>65</v>
      </c>
      <c r="C429" t="s">
        <v>131</v>
      </c>
      <c r="D429" s="1">
        <v>0.57799999999999996</v>
      </c>
    </row>
    <row r="430" spans="1:4" x14ac:dyDescent="0.25">
      <c r="A430" t="s">
        <v>51</v>
      </c>
      <c r="B430" t="s">
        <v>66</v>
      </c>
      <c r="C430" t="s">
        <v>131</v>
      </c>
      <c r="D430" s="1">
        <v>0.65600000000000003</v>
      </c>
    </row>
    <row r="431" spans="1:4" x14ac:dyDescent="0.25">
      <c r="A431" t="s">
        <v>51</v>
      </c>
      <c r="B431" t="s">
        <v>67</v>
      </c>
      <c r="C431" t="s">
        <v>131</v>
      </c>
      <c r="D431" s="1">
        <v>0.63</v>
      </c>
    </row>
    <row r="432" spans="1:4" x14ac:dyDescent="0.25">
      <c r="A432" t="s">
        <v>51</v>
      </c>
      <c r="B432" t="s">
        <v>68</v>
      </c>
      <c r="C432" t="s">
        <v>131</v>
      </c>
      <c r="D432" s="1">
        <v>0.50800000000000001</v>
      </c>
    </row>
    <row r="433" spans="1:4" x14ac:dyDescent="0.25">
      <c r="A433" t="s">
        <v>51</v>
      </c>
      <c r="B433" t="s">
        <v>69</v>
      </c>
      <c r="C433" t="s">
        <v>131</v>
      </c>
      <c r="D433" s="1">
        <v>0.47299999999999998</v>
      </c>
    </row>
    <row r="434" spans="1:4" x14ac:dyDescent="0.25">
      <c r="A434" t="s">
        <v>52</v>
      </c>
      <c r="B434" t="s">
        <v>61</v>
      </c>
      <c r="C434" t="s">
        <v>132</v>
      </c>
      <c r="D434" s="1">
        <v>0.30099999999999999</v>
      </c>
    </row>
    <row r="435" spans="1:4" x14ac:dyDescent="0.25">
      <c r="A435" t="s">
        <v>52</v>
      </c>
      <c r="B435" t="s">
        <v>62</v>
      </c>
      <c r="C435" t="s">
        <v>132</v>
      </c>
      <c r="D435" s="1">
        <v>0.26300000000000001</v>
      </c>
    </row>
    <row r="436" spans="1:4" x14ac:dyDescent="0.25">
      <c r="A436" t="s">
        <v>52</v>
      </c>
      <c r="B436" t="s">
        <v>63</v>
      </c>
      <c r="C436" t="s">
        <v>132</v>
      </c>
      <c r="D436" s="1">
        <v>0.28100000000000003</v>
      </c>
    </row>
    <row r="437" spans="1:4" x14ac:dyDescent="0.25">
      <c r="A437" t="s">
        <v>52</v>
      </c>
      <c r="B437" t="s">
        <v>64</v>
      </c>
      <c r="C437" t="s">
        <v>132</v>
      </c>
      <c r="D437" s="1">
        <v>0.312</v>
      </c>
    </row>
    <row r="438" spans="1:4" x14ac:dyDescent="0.25">
      <c r="A438" t="s">
        <v>52</v>
      </c>
      <c r="B438" t="s">
        <v>65</v>
      </c>
      <c r="C438" t="s">
        <v>132</v>
      </c>
      <c r="D438" s="1">
        <v>0.33300000000000002</v>
      </c>
    </row>
    <row r="439" spans="1:4" x14ac:dyDescent="0.25">
      <c r="A439" t="s">
        <v>52</v>
      </c>
      <c r="B439" t="s">
        <v>66</v>
      </c>
      <c r="C439" t="s">
        <v>132</v>
      </c>
      <c r="D439" s="1">
        <v>0.45</v>
      </c>
    </row>
    <row r="440" spans="1:4" x14ac:dyDescent="0.25">
      <c r="A440" t="s">
        <v>52</v>
      </c>
      <c r="B440" t="s">
        <v>67</v>
      </c>
      <c r="C440" t="s">
        <v>132</v>
      </c>
      <c r="D440" s="1">
        <v>0.27800000000000002</v>
      </c>
    </row>
    <row r="441" spans="1:4" x14ac:dyDescent="0.25">
      <c r="A441" t="s">
        <v>52</v>
      </c>
      <c r="B441" t="s">
        <v>68</v>
      </c>
      <c r="C441" t="s">
        <v>131</v>
      </c>
      <c r="D441" s="1">
        <v>0.5</v>
      </c>
    </row>
    <row r="442" spans="1:4" x14ac:dyDescent="0.25">
      <c r="A442" t="s">
        <v>52</v>
      </c>
      <c r="B442" t="s">
        <v>69</v>
      </c>
      <c r="C442" t="s">
        <v>132</v>
      </c>
      <c r="D442" s="1">
        <v>0.26300000000000001</v>
      </c>
    </row>
    <row r="443" spans="1:4" x14ac:dyDescent="0.25">
      <c r="A443" t="s">
        <v>53</v>
      </c>
      <c r="B443" t="s">
        <v>61</v>
      </c>
      <c r="C443" t="s">
        <v>131</v>
      </c>
      <c r="D443" s="1">
        <v>0.58699999999999997</v>
      </c>
    </row>
    <row r="444" spans="1:4" x14ac:dyDescent="0.25">
      <c r="A444" t="s">
        <v>53</v>
      </c>
      <c r="B444" t="s">
        <v>62</v>
      </c>
      <c r="C444" t="s">
        <v>131</v>
      </c>
      <c r="D444" s="1">
        <v>0.58499999999999996</v>
      </c>
    </row>
    <row r="445" spans="1:4" x14ac:dyDescent="0.25">
      <c r="A445" t="s">
        <v>53</v>
      </c>
      <c r="B445" t="s">
        <v>63</v>
      </c>
      <c r="C445" t="s">
        <v>131</v>
      </c>
      <c r="D445" s="1">
        <v>0.59199999999999997</v>
      </c>
    </row>
    <row r="446" spans="1:4" x14ac:dyDescent="0.25">
      <c r="A446" t="s">
        <v>53</v>
      </c>
      <c r="B446" t="s">
        <v>64</v>
      </c>
      <c r="C446" t="s">
        <v>131</v>
      </c>
      <c r="D446" s="1">
        <v>0.61499999999999999</v>
      </c>
    </row>
    <row r="447" spans="1:4" x14ac:dyDescent="0.25">
      <c r="A447" t="s">
        <v>53</v>
      </c>
      <c r="B447" t="s">
        <v>65</v>
      </c>
      <c r="C447" t="s">
        <v>131</v>
      </c>
      <c r="D447" s="1">
        <v>0.64200000000000002</v>
      </c>
    </row>
    <row r="448" spans="1:4" x14ac:dyDescent="0.25">
      <c r="A448" t="s">
        <v>53</v>
      </c>
      <c r="B448" t="s">
        <v>66</v>
      </c>
      <c r="C448" t="s">
        <v>131</v>
      </c>
      <c r="D448" s="1">
        <v>0.621</v>
      </c>
    </row>
    <row r="449" spans="1:4" x14ac:dyDescent="0.25">
      <c r="A449" t="s">
        <v>53</v>
      </c>
      <c r="B449" t="s">
        <v>67</v>
      </c>
      <c r="C449" t="s">
        <v>131</v>
      </c>
      <c r="D449" s="1">
        <v>0.621</v>
      </c>
    </row>
    <row r="450" spans="1:4" x14ac:dyDescent="0.25">
      <c r="A450" t="s">
        <v>53</v>
      </c>
      <c r="B450" t="s">
        <v>68</v>
      </c>
      <c r="C450" t="s">
        <v>131</v>
      </c>
      <c r="D450" s="1">
        <v>0.56717687074829937</v>
      </c>
    </row>
    <row r="451" spans="1:4" x14ac:dyDescent="0.25">
      <c r="A451" t="s">
        <v>53</v>
      </c>
      <c r="B451" t="s">
        <v>69</v>
      </c>
      <c r="C451" t="s">
        <v>131</v>
      </c>
      <c r="D451" s="1">
        <v>0.55000000000000004</v>
      </c>
    </row>
    <row r="452" spans="1:4" x14ac:dyDescent="0.25">
      <c r="A452" t="s">
        <v>54</v>
      </c>
      <c r="B452" t="s">
        <v>61</v>
      </c>
      <c r="C452" t="s">
        <v>131</v>
      </c>
      <c r="D452" s="1">
        <v>0.50800000000000001</v>
      </c>
    </row>
    <row r="453" spans="1:4" x14ac:dyDescent="0.25">
      <c r="A453" t="s">
        <v>54</v>
      </c>
      <c r="B453" t="s">
        <v>62</v>
      </c>
      <c r="C453" t="s">
        <v>131</v>
      </c>
      <c r="D453" s="1">
        <v>0.53400000000000003</v>
      </c>
    </row>
    <row r="454" spans="1:4" x14ac:dyDescent="0.25">
      <c r="A454" t="s">
        <v>54</v>
      </c>
      <c r="B454" t="s">
        <v>63</v>
      </c>
      <c r="C454" t="s">
        <v>131</v>
      </c>
      <c r="D454" s="1">
        <v>0.57899999999999996</v>
      </c>
    </row>
    <row r="455" spans="1:4" x14ac:dyDescent="0.25">
      <c r="A455" t="s">
        <v>54</v>
      </c>
      <c r="B455" t="s">
        <v>64</v>
      </c>
      <c r="C455" t="s">
        <v>131</v>
      </c>
      <c r="D455" s="1">
        <v>0.61599999999999999</v>
      </c>
    </row>
    <row r="456" spans="1:4" x14ac:dyDescent="0.25">
      <c r="A456" t="s">
        <v>54</v>
      </c>
      <c r="B456" t="s">
        <v>65</v>
      </c>
      <c r="C456" t="s">
        <v>131</v>
      </c>
      <c r="D456" s="1">
        <v>0.53300000000000003</v>
      </c>
    </row>
    <row r="457" spans="1:4" x14ac:dyDescent="0.25">
      <c r="A457" t="s">
        <v>54</v>
      </c>
      <c r="B457" t="s">
        <v>66</v>
      </c>
      <c r="C457" t="s">
        <v>131</v>
      </c>
      <c r="D457" s="1">
        <v>0.57399999999999995</v>
      </c>
    </row>
    <row r="458" spans="1:4" x14ac:dyDescent="0.25">
      <c r="A458" t="s">
        <v>54</v>
      </c>
      <c r="B458" t="s">
        <v>67</v>
      </c>
      <c r="C458" t="s">
        <v>131</v>
      </c>
      <c r="D458" s="1">
        <v>0.54400000000000004</v>
      </c>
    </row>
    <row r="459" spans="1:4" x14ac:dyDescent="0.25">
      <c r="A459" t="s">
        <v>54</v>
      </c>
      <c r="B459" t="s">
        <v>68</v>
      </c>
      <c r="C459" t="s">
        <v>132</v>
      </c>
      <c r="D459" s="1">
        <v>0.43823529411764706</v>
      </c>
    </row>
    <row r="460" spans="1:4" x14ac:dyDescent="0.25">
      <c r="A460" t="s">
        <v>54</v>
      </c>
      <c r="B460" t="s">
        <v>69</v>
      </c>
      <c r="C460" t="s">
        <v>132</v>
      </c>
      <c r="D460" s="1">
        <v>0.46300000000000002</v>
      </c>
    </row>
    <row r="461" spans="1:4" x14ac:dyDescent="0.25">
      <c r="A461" t="s">
        <v>55</v>
      </c>
      <c r="B461" t="s">
        <v>61</v>
      </c>
      <c r="C461" t="s">
        <v>131</v>
      </c>
      <c r="D461" s="1">
        <v>0.53300000000000003</v>
      </c>
    </row>
    <row r="462" spans="1:4" x14ac:dyDescent="0.25">
      <c r="A462" t="s">
        <v>55</v>
      </c>
      <c r="B462" t="s">
        <v>62</v>
      </c>
      <c r="C462" t="s">
        <v>131</v>
      </c>
      <c r="D462" s="1">
        <v>0.54</v>
      </c>
    </row>
    <row r="463" spans="1:4" x14ac:dyDescent="0.25">
      <c r="A463" t="s">
        <v>55</v>
      </c>
      <c r="B463" t="s">
        <v>63</v>
      </c>
      <c r="C463" t="s">
        <v>131</v>
      </c>
      <c r="D463" s="1">
        <v>0.58099999999999996</v>
      </c>
    </row>
    <row r="464" spans="1:4" x14ac:dyDescent="0.25">
      <c r="A464" t="s">
        <v>55</v>
      </c>
      <c r="B464" t="s">
        <v>64</v>
      </c>
      <c r="C464" t="s">
        <v>131</v>
      </c>
      <c r="D464" s="1">
        <v>0.59399999999999997</v>
      </c>
    </row>
    <row r="465" spans="1:4" x14ac:dyDescent="0.25">
      <c r="A465" t="s">
        <v>55</v>
      </c>
      <c r="B465" t="s">
        <v>65</v>
      </c>
      <c r="C465" t="s">
        <v>131</v>
      </c>
      <c r="D465" s="1">
        <v>0.56399999999999995</v>
      </c>
    </row>
    <row r="466" spans="1:4" x14ac:dyDescent="0.25">
      <c r="A466" t="s">
        <v>55</v>
      </c>
      <c r="B466" t="s">
        <v>66</v>
      </c>
      <c r="C466" t="s">
        <v>132</v>
      </c>
      <c r="D466" s="1">
        <v>0.46800000000000003</v>
      </c>
    </row>
    <row r="467" spans="1:4" x14ac:dyDescent="0.25">
      <c r="A467" t="s">
        <v>55</v>
      </c>
      <c r="B467" t="s">
        <v>67</v>
      </c>
      <c r="C467" t="s">
        <v>131</v>
      </c>
      <c r="D467" s="1">
        <v>0.622</v>
      </c>
    </row>
    <row r="468" spans="1:4" x14ac:dyDescent="0.25">
      <c r="A468" t="s">
        <v>55</v>
      </c>
      <c r="B468" t="s">
        <v>68</v>
      </c>
      <c r="C468" t="s">
        <v>131</v>
      </c>
      <c r="D468" s="1">
        <v>0.48634812286689422</v>
      </c>
    </row>
    <row r="469" spans="1:4" x14ac:dyDescent="0.25">
      <c r="A469" t="s">
        <v>55</v>
      </c>
      <c r="B469" t="s">
        <v>69</v>
      </c>
      <c r="C469" t="s">
        <v>131</v>
      </c>
      <c r="D469" s="1">
        <v>0.58499999999999996</v>
      </c>
    </row>
    <row r="470" spans="1:4" x14ac:dyDescent="0.25">
      <c r="A470" t="s">
        <v>56</v>
      </c>
      <c r="B470" t="s">
        <v>61</v>
      </c>
      <c r="C470" t="s">
        <v>131</v>
      </c>
      <c r="D470" s="1">
        <v>0.55600000000000005</v>
      </c>
    </row>
    <row r="471" spans="1:4" x14ac:dyDescent="0.25">
      <c r="A471" t="s">
        <v>56</v>
      </c>
      <c r="B471" t="s">
        <v>62</v>
      </c>
      <c r="C471" t="s">
        <v>131</v>
      </c>
      <c r="D471" s="1">
        <v>0.56299999999999994</v>
      </c>
    </row>
    <row r="472" spans="1:4" x14ac:dyDescent="0.25">
      <c r="A472" t="s">
        <v>56</v>
      </c>
      <c r="B472" t="s">
        <v>63</v>
      </c>
      <c r="C472" t="s">
        <v>131</v>
      </c>
      <c r="D472" s="1">
        <v>0.621</v>
      </c>
    </row>
    <row r="473" spans="1:4" x14ac:dyDescent="0.25">
      <c r="A473" t="s">
        <v>56</v>
      </c>
      <c r="B473" t="s">
        <v>64</v>
      </c>
      <c r="C473" t="s">
        <v>131</v>
      </c>
      <c r="D473" s="1">
        <v>0.66800000000000004</v>
      </c>
    </row>
    <row r="474" spans="1:4" x14ac:dyDescent="0.25">
      <c r="A474" t="s">
        <v>56</v>
      </c>
      <c r="B474" t="s">
        <v>65</v>
      </c>
      <c r="C474" t="s">
        <v>131</v>
      </c>
      <c r="D474" s="1">
        <v>0.63700000000000001</v>
      </c>
    </row>
    <row r="475" spans="1:4" x14ac:dyDescent="0.25">
      <c r="A475" t="s">
        <v>56</v>
      </c>
      <c r="B475" t="s">
        <v>66</v>
      </c>
      <c r="C475" t="s">
        <v>131</v>
      </c>
      <c r="D475" s="1">
        <v>0.628</v>
      </c>
    </row>
    <row r="476" spans="1:4" x14ac:dyDescent="0.25">
      <c r="A476" t="s">
        <v>56</v>
      </c>
      <c r="B476" t="s">
        <v>67</v>
      </c>
      <c r="C476" t="s">
        <v>131</v>
      </c>
      <c r="D476" s="1">
        <v>0.627</v>
      </c>
    </row>
    <row r="477" spans="1:4" x14ac:dyDescent="0.25">
      <c r="A477" t="s">
        <v>56</v>
      </c>
      <c r="B477" t="s">
        <v>68</v>
      </c>
      <c r="C477" t="s">
        <v>131</v>
      </c>
      <c r="D477" s="1">
        <v>0.56039850560398508</v>
      </c>
    </row>
    <row r="478" spans="1:4" x14ac:dyDescent="0.25">
      <c r="A478" t="s">
        <v>56</v>
      </c>
      <c r="B478" t="s">
        <v>69</v>
      </c>
      <c r="C478" t="s">
        <v>131</v>
      </c>
      <c r="D478" s="1">
        <v>0.58699999999999997</v>
      </c>
    </row>
    <row r="479" spans="1:4" x14ac:dyDescent="0.25">
      <c r="A479" t="s">
        <v>57</v>
      </c>
      <c r="B479" t="s">
        <v>61</v>
      </c>
      <c r="C479" t="s">
        <v>131</v>
      </c>
      <c r="D479" s="1">
        <v>0.64600000000000002</v>
      </c>
    </row>
    <row r="480" spans="1:4" x14ac:dyDescent="0.25">
      <c r="A480" t="s">
        <v>57</v>
      </c>
      <c r="B480" t="s">
        <v>62</v>
      </c>
      <c r="C480" t="s">
        <v>131</v>
      </c>
      <c r="D480" s="1">
        <v>0.69099999999999995</v>
      </c>
    </row>
    <row r="481" spans="1:4" x14ac:dyDescent="0.25">
      <c r="A481" t="s">
        <v>57</v>
      </c>
      <c r="B481" t="s">
        <v>63</v>
      </c>
      <c r="C481" t="s">
        <v>131</v>
      </c>
      <c r="D481" s="1">
        <v>0.63100000000000001</v>
      </c>
    </row>
    <row r="482" spans="1:4" x14ac:dyDescent="0.25">
      <c r="A482" t="s">
        <v>57</v>
      </c>
      <c r="B482" t="s">
        <v>64</v>
      </c>
      <c r="C482" t="s">
        <v>131</v>
      </c>
      <c r="D482" s="1">
        <v>0.63200000000000001</v>
      </c>
    </row>
    <row r="483" spans="1:4" x14ac:dyDescent="0.25">
      <c r="A483" t="s">
        <v>57</v>
      </c>
      <c r="B483" t="s">
        <v>65</v>
      </c>
      <c r="C483" t="s">
        <v>131</v>
      </c>
      <c r="D483" s="1">
        <v>0.60399999999999998</v>
      </c>
    </row>
    <row r="484" spans="1:4" x14ac:dyDescent="0.25">
      <c r="A484" t="s">
        <v>57</v>
      </c>
      <c r="B484" t="s">
        <v>66</v>
      </c>
      <c r="C484" t="s">
        <v>131</v>
      </c>
      <c r="D484" s="1">
        <v>0.59799999999999998</v>
      </c>
    </row>
    <row r="485" spans="1:4" x14ac:dyDescent="0.25">
      <c r="A485" t="s">
        <v>57</v>
      </c>
      <c r="B485" t="s">
        <v>67</v>
      </c>
      <c r="C485" t="s">
        <v>131</v>
      </c>
      <c r="D485" s="1">
        <v>0.54300000000000004</v>
      </c>
    </row>
    <row r="486" spans="1:4" x14ac:dyDescent="0.25">
      <c r="A486" t="s">
        <v>57</v>
      </c>
      <c r="B486" t="s">
        <v>68</v>
      </c>
      <c r="C486" t="s">
        <v>131</v>
      </c>
      <c r="D486" s="1">
        <v>0.54937163375224418</v>
      </c>
    </row>
    <row r="487" spans="1:4" x14ac:dyDescent="0.25">
      <c r="A487" t="s">
        <v>57</v>
      </c>
      <c r="B487" t="s">
        <v>69</v>
      </c>
      <c r="C487" t="s">
        <v>131</v>
      </c>
      <c r="D487" s="1">
        <v>0.52700000000000002</v>
      </c>
    </row>
    <row r="488" spans="1:4" x14ac:dyDescent="0.25">
      <c r="A488" t="s">
        <v>76</v>
      </c>
      <c r="B488">
        <v>2022</v>
      </c>
      <c r="C488" t="s">
        <v>131</v>
      </c>
      <c r="D488" s="1">
        <v>0.69499999999999995</v>
      </c>
    </row>
    <row r="489" spans="1:4" x14ac:dyDescent="0.25">
      <c r="A489" t="s">
        <v>77</v>
      </c>
      <c r="B489">
        <v>2022</v>
      </c>
      <c r="C489" t="s">
        <v>131</v>
      </c>
      <c r="D489" s="1">
        <v>0.69399999999999995</v>
      </c>
    </row>
    <row r="490" spans="1:4" x14ac:dyDescent="0.25">
      <c r="A490" t="s">
        <v>78</v>
      </c>
      <c r="B490">
        <v>2022</v>
      </c>
      <c r="C490" t="s">
        <v>131</v>
      </c>
      <c r="D490" s="1">
        <v>0.68700000000000006</v>
      </c>
    </row>
    <row r="491" spans="1:4" x14ac:dyDescent="0.25">
      <c r="A491" t="s">
        <v>79</v>
      </c>
      <c r="B491">
        <v>2022</v>
      </c>
      <c r="C491" t="s">
        <v>131</v>
      </c>
      <c r="D491" s="1">
        <v>0.67900000000000005</v>
      </c>
    </row>
    <row r="492" spans="1:4" x14ac:dyDescent="0.25">
      <c r="A492" t="s">
        <v>80</v>
      </c>
      <c r="B492">
        <v>2022</v>
      </c>
      <c r="C492" t="s">
        <v>131</v>
      </c>
      <c r="D492" s="1">
        <v>0.67100000000000004</v>
      </c>
    </row>
    <row r="493" spans="1:4" x14ac:dyDescent="0.25">
      <c r="A493" t="s">
        <v>81</v>
      </c>
      <c r="B493">
        <v>2022</v>
      </c>
      <c r="C493" t="s">
        <v>131</v>
      </c>
      <c r="D493" s="1">
        <v>0.67</v>
      </c>
    </row>
    <row r="494" spans="1:4" x14ac:dyDescent="0.25">
      <c r="A494" t="s">
        <v>82</v>
      </c>
      <c r="B494">
        <v>2022</v>
      </c>
      <c r="C494" t="s">
        <v>131</v>
      </c>
      <c r="D494" s="1">
        <v>0.65500000000000003</v>
      </c>
    </row>
    <row r="495" spans="1:4" x14ac:dyDescent="0.25">
      <c r="A495" t="s">
        <v>83</v>
      </c>
      <c r="B495">
        <v>2022</v>
      </c>
      <c r="C495" t="s">
        <v>131</v>
      </c>
      <c r="D495" s="1">
        <v>0.65200000000000002</v>
      </c>
    </row>
    <row r="496" spans="1:4" x14ac:dyDescent="0.25">
      <c r="A496" t="s">
        <v>84</v>
      </c>
      <c r="B496">
        <v>2022</v>
      </c>
      <c r="C496" t="s">
        <v>131</v>
      </c>
      <c r="D496" s="1">
        <v>0.65</v>
      </c>
    </row>
    <row r="497" spans="1:4" x14ac:dyDescent="0.25">
      <c r="A497" t="s">
        <v>85</v>
      </c>
      <c r="B497">
        <v>2022</v>
      </c>
      <c r="C497" t="s">
        <v>131</v>
      </c>
      <c r="D497" s="1">
        <v>0.64200000000000002</v>
      </c>
    </row>
    <row r="498" spans="1:4" x14ac:dyDescent="0.25">
      <c r="A498" t="s">
        <v>86</v>
      </c>
      <c r="B498">
        <v>2022</v>
      </c>
      <c r="C498" t="s">
        <v>131</v>
      </c>
      <c r="D498" s="1">
        <v>0.63900000000000001</v>
      </c>
    </row>
    <row r="499" spans="1:4" x14ac:dyDescent="0.25">
      <c r="A499" t="s">
        <v>87</v>
      </c>
      <c r="B499">
        <v>2022</v>
      </c>
      <c r="C499" t="s">
        <v>131</v>
      </c>
      <c r="D499" s="1">
        <v>0.63500000000000001</v>
      </c>
    </row>
    <row r="500" spans="1:4" x14ac:dyDescent="0.25">
      <c r="A500" t="s">
        <v>88</v>
      </c>
      <c r="B500">
        <v>2022</v>
      </c>
      <c r="C500" t="s">
        <v>131</v>
      </c>
      <c r="D500" s="1">
        <v>0.63300000000000001</v>
      </c>
    </row>
    <row r="501" spans="1:4" x14ac:dyDescent="0.25">
      <c r="A501" t="s">
        <v>89</v>
      </c>
      <c r="B501">
        <v>2022</v>
      </c>
      <c r="C501" t="s">
        <v>131</v>
      </c>
      <c r="D501" s="1">
        <v>0.626</v>
      </c>
    </row>
    <row r="502" spans="1:4" x14ac:dyDescent="0.25">
      <c r="A502" t="s">
        <v>90</v>
      </c>
      <c r="B502">
        <v>2022</v>
      </c>
      <c r="C502" t="s">
        <v>131</v>
      </c>
      <c r="D502" s="1">
        <v>0.61699999999999999</v>
      </c>
    </row>
    <row r="503" spans="1:4" x14ac:dyDescent="0.25">
      <c r="A503" t="s">
        <v>91</v>
      </c>
      <c r="B503">
        <v>2022</v>
      </c>
      <c r="C503" t="s">
        <v>131</v>
      </c>
      <c r="D503" s="1">
        <v>0.61599999999999999</v>
      </c>
    </row>
    <row r="504" spans="1:4" x14ac:dyDescent="0.25">
      <c r="A504" t="s">
        <v>92</v>
      </c>
      <c r="B504">
        <v>2022</v>
      </c>
      <c r="C504" t="s">
        <v>131</v>
      </c>
      <c r="D504" s="1">
        <v>0.61599999999999999</v>
      </c>
    </row>
    <row r="505" spans="1:4" x14ac:dyDescent="0.25">
      <c r="A505" t="s">
        <v>93</v>
      </c>
      <c r="B505">
        <v>2022</v>
      </c>
      <c r="C505" t="s">
        <v>131</v>
      </c>
      <c r="D505" s="1">
        <v>0.61499999999999999</v>
      </c>
    </row>
    <row r="506" spans="1:4" x14ac:dyDescent="0.25">
      <c r="A506" t="s">
        <v>94</v>
      </c>
      <c r="B506">
        <v>2022</v>
      </c>
      <c r="C506" t="s">
        <v>131</v>
      </c>
      <c r="D506" s="1">
        <v>0.61299999999999999</v>
      </c>
    </row>
    <row r="507" spans="1:4" x14ac:dyDescent="0.25">
      <c r="A507" t="s">
        <v>95</v>
      </c>
      <c r="B507">
        <v>2022</v>
      </c>
      <c r="C507" t="s">
        <v>131</v>
      </c>
      <c r="D507" s="1">
        <v>0.61</v>
      </c>
    </row>
    <row r="508" spans="1:4" x14ac:dyDescent="0.25">
      <c r="A508" t="s">
        <v>96</v>
      </c>
      <c r="B508">
        <v>2022</v>
      </c>
      <c r="C508" t="s">
        <v>131</v>
      </c>
      <c r="D508" s="1">
        <v>0.60899999999999999</v>
      </c>
    </row>
    <row r="509" spans="1:4" x14ac:dyDescent="0.25">
      <c r="A509" t="s">
        <v>97</v>
      </c>
      <c r="B509">
        <v>2022</v>
      </c>
      <c r="C509" t="s">
        <v>131</v>
      </c>
      <c r="D509" s="1">
        <v>0.60199999999999998</v>
      </c>
    </row>
    <row r="510" spans="1:4" x14ac:dyDescent="0.25">
      <c r="A510" t="s">
        <v>98</v>
      </c>
      <c r="B510">
        <v>2022</v>
      </c>
      <c r="C510" t="s">
        <v>131</v>
      </c>
      <c r="D510" s="1">
        <v>0.60099999999999998</v>
      </c>
    </row>
    <row r="511" spans="1:4" x14ac:dyDescent="0.25">
      <c r="A511" t="s">
        <v>99</v>
      </c>
      <c r="B511">
        <v>2022</v>
      </c>
      <c r="C511" t="s">
        <v>131</v>
      </c>
      <c r="D511" s="1">
        <v>0.59099999999999997</v>
      </c>
    </row>
    <row r="512" spans="1:4" x14ac:dyDescent="0.25">
      <c r="A512" t="s">
        <v>100</v>
      </c>
      <c r="B512">
        <v>2022</v>
      </c>
      <c r="C512" t="s">
        <v>131</v>
      </c>
      <c r="D512" s="1">
        <v>0.59</v>
      </c>
    </row>
    <row r="513" spans="1:4" x14ac:dyDescent="0.25">
      <c r="A513" t="s">
        <v>101</v>
      </c>
      <c r="B513">
        <v>2022</v>
      </c>
      <c r="C513" t="s">
        <v>131</v>
      </c>
      <c r="D513" s="1">
        <v>0.58899999999999997</v>
      </c>
    </row>
    <row r="514" spans="1:4" x14ac:dyDescent="0.25">
      <c r="A514" t="s">
        <v>102</v>
      </c>
      <c r="B514">
        <v>2022</v>
      </c>
      <c r="C514" t="s">
        <v>131</v>
      </c>
      <c r="D514" s="1">
        <v>0.58799999999999997</v>
      </c>
    </row>
    <row r="515" spans="1:4" x14ac:dyDescent="0.25">
      <c r="A515" t="s">
        <v>103</v>
      </c>
      <c r="B515">
        <v>2022</v>
      </c>
      <c r="C515" t="s">
        <v>131</v>
      </c>
      <c r="D515" s="1">
        <v>0.58399999999999996</v>
      </c>
    </row>
    <row r="516" spans="1:4" x14ac:dyDescent="0.25">
      <c r="A516" t="s">
        <v>104</v>
      </c>
      <c r="B516">
        <v>2022</v>
      </c>
      <c r="C516" t="s">
        <v>131</v>
      </c>
      <c r="D516" s="1">
        <v>0.58399999999999996</v>
      </c>
    </row>
    <row r="517" spans="1:4" x14ac:dyDescent="0.25">
      <c r="A517" t="s">
        <v>105</v>
      </c>
      <c r="B517">
        <v>2022</v>
      </c>
      <c r="C517" t="s">
        <v>131</v>
      </c>
      <c r="D517" s="1">
        <v>0.58199999999999996</v>
      </c>
    </row>
    <row r="518" spans="1:4" x14ac:dyDescent="0.25">
      <c r="A518" t="s">
        <v>106</v>
      </c>
      <c r="B518">
        <v>2022</v>
      </c>
      <c r="C518" t="s">
        <v>131</v>
      </c>
      <c r="D518" s="1">
        <v>0.57799999999999996</v>
      </c>
    </row>
    <row r="519" spans="1:4" x14ac:dyDescent="0.25">
      <c r="A519" t="s">
        <v>107</v>
      </c>
      <c r="B519">
        <v>2022</v>
      </c>
      <c r="C519" t="s">
        <v>131</v>
      </c>
      <c r="D519" s="1">
        <v>0.57599999999999996</v>
      </c>
    </row>
    <row r="520" spans="1:4" x14ac:dyDescent="0.25">
      <c r="A520" t="s">
        <v>108</v>
      </c>
      <c r="B520">
        <v>2022</v>
      </c>
      <c r="C520" t="s">
        <v>131</v>
      </c>
      <c r="D520" s="1">
        <v>0.57299999999999995</v>
      </c>
    </row>
    <row r="521" spans="1:4" x14ac:dyDescent="0.25">
      <c r="A521" t="s">
        <v>109</v>
      </c>
      <c r="B521">
        <v>2022</v>
      </c>
      <c r="C521" t="s">
        <v>131</v>
      </c>
      <c r="D521" s="1">
        <v>0.56999999999999995</v>
      </c>
    </row>
    <row r="522" spans="1:4" x14ac:dyDescent="0.25">
      <c r="A522" t="s">
        <v>110</v>
      </c>
      <c r="B522">
        <v>2022</v>
      </c>
      <c r="C522" t="s">
        <v>131</v>
      </c>
      <c r="D522" s="1">
        <v>0.56999999999999995</v>
      </c>
    </row>
    <row r="523" spans="1:4" x14ac:dyDescent="0.25">
      <c r="A523" t="s">
        <v>111</v>
      </c>
      <c r="B523">
        <v>2022</v>
      </c>
      <c r="C523" t="s">
        <v>131</v>
      </c>
      <c r="D523" s="1">
        <v>0.56699999999999995</v>
      </c>
    </row>
    <row r="524" spans="1:4" x14ac:dyDescent="0.25">
      <c r="A524" t="s">
        <v>112</v>
      </c>
      <c r="B524">
        <v>2022</v>
      </c>
      <c r="C524" t="s">
        <v>131</v>
      </c>
      <c r="D524" s="1">
        <v>0.56100000000000005</v>
      </c>
    </row>
    <row r="525" spans="1:4" x14ac:dyDescent="0.25">
      <c r="A525" t="s">
        <v>113</v>
      </c>
      <c r="B525">
        <v>2022</v>
      </c>
      <c r="C525" t="s">
        <v>131</v>
      </c>
      <c r="D525" s="1">
        <v>0.56000000000000005</v>
      </c>
    </row>
    <row r="526" spans="1:4" x14ac:dyDescent="0.25">
      <c r="A526" t="s">
        <v>114</v>
      </c>
      <c r="B526">
        <v>2022</v>
      </c>
      <c r="C526" t="s">
        <v>131</v>
      </c>
      <c r="D526" s="1">
        <v>0.55900000000000005</v>
      </c>
    </row>
    <row r="527" spans="1:4" x14ac:dyDescent="0.25">
      <c r="A527" t="s">
        <v>115</v>
      </c>
      <c r="B527">
        <v>2022</v>
      </c>
      <c r="C527" t="s">
        <v>131</v>
      </c>
      <c r="D527" s="1">
        <v>0.55800000000000005</v>
      </c>
    </row>
    <row r="528" spans="1:4" x14ac:dyDescent="0.25">
      <c r="A528" t="s">
        <v>116</v>
      </c>
      <c r="B528">
        <v>2022</v>
      </c>
      <c r="C528" t="s">
        <v>131</v>
      </c>
      <c r="D528" s="1">
        <v>0.54600000000000004</v>
      </c>
    </row>
    <row r="529" spans="1:4" x14ac:dyDescent="0.25">
      <c r="A529" t="s">
        <v>117</v>
      </c>
      <c r="B529">
        <v>2022</v>
      </c>
      <c r="C529" t="s">
        <v>131</v>
      </c>
      <c r="D529" s="1">
        <v>0.53500000000000003</v>
      </c>
    </row>
    <row r="530" spans="1:4" x14ac:dyDescent="0.25">
      <c r="A530" t="s">
        <v>118</v>
      </c>
      <c r="B530">
        <v>2022</v>
      </c>
      <c r="C530" t="s">
        <v>131</v>
      </c>
      <c r="D530" s="1">
        <v>0.52800000000000002</v>
      </c>
    </row>
    <row r="531" spans="1:4" x14ac:dyDescent="0.25">
      <c r="A531" t="s">
        <v>119</v>
      </c>
      <c r="B531">
        <v>2022</v>
      </c>
      <c r="C531" t="s">
        <v>131</v>
      </c>
      <c r="D531" s="1">
        <v>0.52700000000000002</v>
      </c>
    </row>
    <row r="532" spans="1:4" x14ac:dyDescent="0.25">
      <c r="A532" t="s">
        <v>120</v>
      </c>
      <c r="B532">
        <v>2022</v>
      </c>
      <c r="C532" t="s">
        <v>132</v>
      </c>
      <c r="D532" s="1">
        <v>0.51900000000000002</v>
      </c>
    </row>
    <row r="533" spans="1:4" x14ac:dyDescent="0.25">
      <c r="A533" t="s">
        <v>121</v>
      </c>
      <c r="B533">
        <v>2022</v>
      </c>
      <c r="C533" t="s">
        <v>132</v>
      </c>
      <c r="D533" s="1">
        <v>0.51900000000000002</v>
      </c>
    </row>
    <row r="534" spans="1:4" x14ac:dyDescent="0.25">
      <c r="A534" t="s">
        <v>122</v>
      </c>
      <c r="B534">
        <v>2022</v>
      </c>
      <c r="C534" t="s">
        <v>132</v>
      </c>
      <c r="D534" s="1">
        <v>0.51400000000000001</v>
      </c>
    </row>
    <row r="535" spans="1:4" x14ac:dyDescent="0.25">
      <c r="A535" t="s">
        <v>123</v>
      </c>
      <c r="B535">
        <v>2022</v>
      </c>
      <c r="C535" t="s">
        <v>132</v>
      </c>
      <c r="D535" s="1">
        <v>0.49399999999999999</v>
      </c>
    </row>
    <row r="536" spans="1:4" x14ac:dyDescent="0.25">
      <c r="A536" t="s">
        <v>124</v>
      </c>
      <c r="B536">
        <v>2022</v>
      </c>
      <c r="C536" t="s">
        <v>132</v>
      </c>
      <c r="D536" s="1">
        <v>0.48099999999999998</v>
      </c>
    </row>
    <row r="537" spans="1:4" x14ac:dyDescent="0.25">
      <c r="A537" t="s">
        <v>125</v>
      </c>
      <c r="B537">
        <v>2022</v>
      </c>
      <c r="C537" t="s">
        <v>132</v>
      </c>
      <c r="D537" s="1">
        <v>0.47799999999999998</v>
      </c>
    </row>
    <row r="538" spans="1:4" x14ac:dyDescent="0.25">
      <c r="A538" t="s">
        <v>126</v>
      </c>
      <c r="B538">
        <v>2022</v>
      </c>
      <c r="C538" t="s">
        <v>132</v>
      </c>
      <c r="D538" s="1">
        <v>0.46</v>
      </c>
    </row>
    <row r="539" spans="1:4" x14ac:dyDescent="0.25">
      <c r="A539" t="s">
        <v>127</v>
      </c>
      <c r="B539">
        <v>2022</v>
      </c>
      <c r="C539" t="s">
        <v>132</v>
      </c>
      <c r="D539" s="1">
        <v>0.441</v>
      </c>
    </row>
    <row r="540" spans="1:4" x14ac:dyDescent="0.25">
      <c r="A540" t="s">
        <v>128</v>
      </c>
      <c r="B540">
        <v>2022</v>
      </c>
      <c r="C540" t="s">
        <v>132</v>
      </c>
      <c r="D540" s="1">
        <v>0.36399999999999999</v>
      </c>
    </row>
    <row r="541" spans="1:4" x14ac:dyDescent="0.25">
      <c r="A541" t="s">
        <v>129</v>
      </c>
      <c r="B541">
        <v>2022</v>
      </c>
      <c r="C541" t="s">
        <v>132</v>
      </c>
      <c r="D541" s="1">
        <v>0.20300000000000001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187C5-FD9D-4198-8B89-8FF5F107B958}">
  <dimension ref="A1:F328"/>
  <sheetViews>
    <sheetView tabSelected="1" workbookViewId="0">
      <selection activeCell="E12" sqref="E12"/>
    </sheetView>
  </sheetViews>
  <sheetFormatPr defaultRowHeight="15" x14ac:dyDescent="0.25"/>
  <cols>
    <col min="1" max="1" width="14.85546875" style="25" customWidth="1"/>
    <col min="2" max="2" width="18.7109375" style="25" customWidth="1"/>
    <col min="3" max="3" width="23.85546875" style="25" customWidth="1"/>
    <col min="4" max="4" width="13.140625" style="25" customWidth="1"/>
    <col min="5" max="5" width="13.42578125" style="33" customWidth="1"/>
    <col min="6" max="6" width="17.140625" style="25" customWidth="1"/>
  </cols>
  <sheetData>
    <row r="1" spans="1:6" x14ac:dyDescent="0.25">
      <c r="A1" s="44" t="s">
        <v>142</v>
      </c>
      <c r="B1" s="45" t="s">
        <v>1</v>
      </c>
      <c r="C1" s="46" t="s">
        <v>139</v>
      </c>
      <c r="D1" s="46" t="s">
        <v>140</v>
      </c>
      <c r="E1" s="47" t="s">
        <v>141</v>
      </c>
      <c r="F1" s="48" t="s">
        <v>130</v>
      </c>
    </row>
    <row r="2" spans="1:6" x14ac:dyDescent="0.25">
      <c r="A2" s="40">
        <v>2022</v>
      </c>
      <c r="B2" s="26" t="s">
        <v>91</v>
      </c>
      <c r="C2" s="27">
        <v>935</v>
      </c>
      <c r="D2" s="28">
        <v>1518</v>
      </c>
      <c r="E2" s="29">
        <v>0.61599999999999999</v>
      </c>
      <c r="F2" s="41" t="s">
        <v>131</v>
      </c>
    </row>
    <row r="3" spans="1:6" x14ac:dyDescent="0.25">
      <c r="A3" s="40">
        <v>2020</v>
      </c>
      <c r="B3" s="26" t="s">
        <v>91</v>
      </c>
      <c r="C3" s="28">
        <v>1227</v>
      </c>
      <c r="D3" s="28">
        <v>2453</v>
      </c>
      <c r="E3" s="29">
        <v>0.5</v>
      </c>
      <c r="F3" s="41" t="s">
        <v>131</v>
      </c>
    </row>
    <row r="4" spans="1:6" x14ac:dyDescent="0.25">
      <c r="A4" s="40">
        <v>2019</v>
      </c>
      <c r="B4" s="30" t="s">
        <v>91</v>
      </c>
      <c r="C4" s="31">
        <v>2255</v>
      </c>
      <c r="D4" s="31">
        <v>4015</v>
      </c>
      <c r="E4" s="32">
        <v>0.56164383561643838</v>
      </c>
      <c r="F4" s="41" t="s">
        <v>131</v>
      </c>
    </row>
    <row r="5" spans="1:6" x14ac:dyDescent="0.25">
      <c r="A5" s="40">
        <v>2018</v>
      </c>
      <c r="B5" s="26" t="s">
        <v>91</v>
      </c>
      <c r="C5" s="31">
        <v>2396</v>
      </c>
      <c r="D5" s="31">
        <v>3956</v>
      </c>
      <c r="E5" s="33">
        <f>C5/D5</f>
        <v>0.60566228513650155</v>
      </c>
      <c r="F5" s="42" t="s">
        <v>131</v>
      </c>
    </row>
    <row r="6" spans="1:6" x14ac:dyDescent="0.25">
      <c r="A6" s="40">
        <v>2017</v>
      </c>
      <c r="B6" s="26" t="s">
        <v>91</v>
      </c>
      <c r="C6" s="31">
        <v>2559</v>
      </c>
      <c r="D6" s="31">
        <v>4183</v>
      </c>
      <c r="E6" s="33">
        <f>C6/D6</f>
        <v>0.61176189337795839</v>
      </c>
      <c r="F6" s="42" t="s">
        <v>131</v>
      </c>
    </row>
    <row r="7" spans="1:6" x14ac:dyDescent="0.25">
      <c r="A7" s="40">
        <v>2021</v>
      </c>
      <c r="B7" s="26" t="s">
        <v>91</v>
      </c>
      <c r="C7" s="27">
        <v>249</v>
      </c>
      <c r="D7" s="28">
        <v>1662</v>
      </c>
      <c r="E7" s="29">
        <v>0.15</v>
      </c>
      <c r="F7" s="41" t="s">
        <v>132</v>
      </c>
    </row>
    <row r="8" spans="1:6" x14ac:dyDescent="0.25">
      <c r="A8" s="40">
        <v>2022</v>
      </c>
      <c r="B8" s="26" t="s">
        <v>116</v>
      </c>
      <c r="C8" s="27">
        <v>209</v>
      </c>
      <c r="D8" s="27">
        <v>383</v>
      </c>
      <c r="E8" s="29">
        <v>0.54600000000000004</v>
      </c>
      <c r="F8" s="41" t="s">
        <v>131</v>
      </c>
    </row>
    <row r="9" spans="1:6" x14ac:dyDescent="0.25">
      <c r="A9" s="40">
        <v>2021</v>
      </c>
      <c r="B9" s="26" t="s">
        <v>116</v>
      </c>
      <c r="C9" s="27">
        <v>135</v>
      </c>
      <c r="D9" s="27">
        <v>243</v>
      </c>
      <c r="E9" s="29">
        <v>0.55600000000000005</v>
      </c>
      <c r="F9" s="41" t="s">
        <v>131</v>
      </c>
    </row>
    <row r="10" spans="1:6" x14ac:dyDescent="0.25">
      <c r="A10" s="40">
        <v>2020</v>
      </c>
      <c r="B10" s="26" t="s">
        <v>116</v>
      </c>
      <c r="C10" s="27">
        <v>347</v>
      </c>
      <c r="D10" s="27">
        <v>634</v>
      </c>
      <c r="E10" s="29">
        <v>0.54700000000000004</v>
      </c>
      <c r="F10" s="41" t="s">
        <v>131</v>
      </c>
    </row>
    <row r="11" spans="1:6" x14ac:dyDescent="0.25">
      <c r="A11" s="40">
        <v>2019</v>
      </c>
      <c r="B11" s="30" t="s">
        <v>116</v>
      </c>
      <c r="C11" s="31">
        <v>493</v>
      </c>
      <c r="D11" s="31">
        <v>8.75</v>
      </c>
      <c r="E11" s="32">
        <v>0.56299999999999994</v>
      </c>
      <c r="F11" s="41" t="s">
        <v>131</v>
      </c>
    </row>
    <row r="12" spans="1:6" x14ac:dyDescent="0.25">
      <c r="A12" s="40">
        <v>2018</v>
      </c>
      <c r="B12" s="26" t="s">
        <v>116</v>
      </c>
      <c r="C12" s="31">
        <v>480</v>
      </c>
      <c r="D12" s="31">
        <v>879</v>
      </c>
      <c r="E12" s="33">
        <f>C12/D12</f>
        <v>0.5460750853242321</v>
      </c>
      <c r="F12" s="42" t="s">
        <v>131</v>
      </c>
    </row>
    <row r="13" spans="1:6" x14ac:dyDescent="0.25">
      <c r="A13" s="40">
        <v>2017</v>
      </c>
      <c r="B13" s="26" t="s">
        <v>116</v>
      </c>
      <c r="C13" s="31">
        <v>310</v>
      </c>
      <c r="D13" s="31">
        <v>568</v>
      </c>
      <c r="E13" s="33">
        <f>C13/D13</f>
        <v>0.54577464788732399</v>
      </c>
      <c r="F13" s="42" t="s">
        <v>131</v>
      </c>
    </row>
    <row r="14" spans="1:6" x14ac:dyDescent="0.25">
      <c r="A14" s="40">
        <v>2022</v>
      </c>
      <c r="B14" s="26" t="s">
        <v>111</v>
      </c>
      <c r="C14" s="28">
        <v>1394</v>
      </c>
      <c r="D14" s="28">
        <v>2458</v>
      </c>
      <c r="E14" s="29">
        <v>0.56699999999999995</v>
      </c>
      <c r="F14" s="41" t="s">
        <v>131</v>
      </c>
    </row>
    <row r="15" spans="1:6" x14ac:dyDescent="0.25">
      <c r="A15" s="40">
        <v>2021</v>
      </c>
      <c r="B15" s="26" t="s">
        <v>111</v>
      </c>
      <c r="C15" s="27">
        <v>948</v>
      </c>
      <c r="D15" s="28">
        <v>1752</v>
      </c>
      <c r="E15" s="29">
        <v>0.54100000000000004</v>
      </c>
      <c r="F15" s="41" t="s">
        <v>131</v>
      </c>
    </row>
    <row r="16" spans="1:6" x14ac:dyDescent="0.25">
      <c r="A16" s="40">
        <v>2020</v>
      </c>
      <c r="B16" s="26" t="s">
        <v>111</v>
      </c>
      <c r="C16" s="28">
        <v>1603</v>
      </c>
      <c r="D16" s="28">
        <v>3095</v>
      </c>
      <c r="E16" s="29">
        <v>0.51800000000000002</v>
      </c>
      <c r="F16" s="41" t="s">
        <v>131</v>
      </c>
    </row>
    <row r="17" spans="1:6" x14ac:dyDescent="0.25">
      <c r="A17" s="40">
        <v>2019</v>
      </c>
      <c r="B17" s="30" t="s">
        <v>111</v>
      </c>
      <c r="C17" s="31">
        <v>2671</v>
      </c>
      <c r="D17" s="31">
        <v>4610</v>
      </c>
      <c r="E17" s="32">
        <v>0.57939262472885034</v>
      </c>
      <c r="F17" s="41" t="s">
        <v>131</v>
      </c>
    </row>
    <row r="18" spans="1:6" x14ac:dyDescent="0.25">
      <c r="A18" s="40">
        <v>2018</v>
      </c>
      <c r="B18" s="26" t="s">
        <v>111</v>
      </c>
      <c r="C18" s="31">
        <v>2494</v>
      </c>
      <c r="D18" s="31">
        <v>4175</v>
      </c>
      <c r="E18" s="33">
        <f>C18/D18</f>
        <v>0.59736526946107782</v>
      </c>
      <c r="F18" s="42" t="s">
        <v>131</v>
      </c>
    </row>
    <row r="19" spans="1:6" x14ac:dyDescent="0.25">
      <c r="A19" s="40">
        <v>2017</v>
      </c>
      <c r="B19" s="26" t="s">
        <v>111</v>
      </c>
      <c r="C19" s="31">
        <v>2239</v>
      </c>
      <c r="D19" s="31">
        <v>3969</v>
      </c>
      <c r="E19" s="33">
        <f>C19/D19</f>
        <v>0.564121945074326</v>
      </c>
      <c r="F19" s="42" t="s">
        <v>131</v>
      </c>
    </row>
    <row r="20" spans="1:6" x14ac:dyDescent="0.25">
      <c r="A20" s="40">
        <v>2022</v>
      </c>
      <c r="B20" s="26" t="s">
        <v>99</v>
      </c>
      <c r="C20" s="28">
        <v>1042</v>
      </c>
      <c r="D20" s="28">
        <v>1763</v>
      </c>
      <c r="E20" s="29">
        <v>0.59099999999999997</v>
      </c>
      <c r="F20" s="41" t="s">
        <v>131</v>
      </c>
    </row>
    <row r="21" spans="1:6" x14ac:dyDescent="0.25">
      <c r="A21" s="40">
        <v>2021</v>
      </c>
      <c r="B21" s="26" t="s">
        <v>99</v>
      </c>
      <c r="C21" s="28">
        <v>1310</v>
      </c>
      <c r="D21" s="28">
        <v>2404</v>
      </c>
      <c r="E21" s="29">
        <v>0.54500000000000004</v>
      </c>
      <c r="F21" s="41" t="s">
        <v>131</v>
      </c>
    </row>
    <row r="22" spans="1:6" x14ac:dyDescent="0.25">
      <c r="A22" s="40">
        <v>2020</v>
      </c>
      <c r="B22" s="26" t="s">
        <v>99</v>
      </c>
      <c r="C22" s="28">
        <v>1930</v>
      </c>
      <c r="D22" s="28">
        <v>3477</v>
      </c>
      <c r="E22" s="29">
        <v>0.55500000000000005</v>
      </c>
      <c r="F22" s="41" t="s">
        <v>131</v>
      </c>
    </row>
    <row r="23" spans="1:6" x14ac:dyDescent="0.25">
      <c r="A23" s="40">
        <v>2019</v>
      </c>
      <c r="B23" s="30" t="s">
        <v>99</v>
      </c>
      <c r="C23" s="31">
        <v>2594</v>
      </c>
      <c r="D23" s="31">
        <v>4365</v>
      </c>
      <c r="E23" s="32">
        <v>0.59427262313860252</v>
      </c>
      <c r="F23" s="41" t="s">
        <v>131</v>
      </c>
    </row>
    <row r="24" spans="1:6" x14ac:dyDescent="0.25">
      <c r="A24" s="40">
        <v>2018</v>
      </c>
      <c r="B24" s="26" t="s">
        <v>99</v>
      </c>
      <c r="C24" s="31">
        <v>1360</v>
      </c>
      <c r="D24" s="31">
        <v>2287</v>
      </c>
      <c r="E24" s="33">
        <f>C24/D24</f>
        <v>0.59466550065588109</v>
      </c>
      <c r="F24" s="42" t="s">
        <v>131</v>
      </c>
    </row>
    <row r="25" spans="1:6" x14ac:dyDescent="0.25">
      <c r="A25" s="40">
        <v>2017</v>
      </c>
      <c r="B25" s="26" t="s">
        <v>99</v>
      </c>
      <c r="C25" s="31">
        <v>3369</v>
      </c>
      <c r="D25" s="31">
        <v>5540</v>
      </c>
      <c r="E25" s="33">
        <f>C25/D25</f>
        <v>0.60812274368231045</v>
      </c>
      <c r="F25" s="42" t="s">
        <v>131</v>
      </c>
    </row>
    <row r="26" spans="1:6" x14ac:dyDescent="0.25">
      <c r="A26" s="40">
        <v>2022</v>
      </c>
      <c r="B26" s="26" t="s">
        <v>126</v>
      </c>
      <c r="C26" s="28">
        <v>2059</v>
      </c>
      <c r="D26" s="28">
        <v>4473</v>
      </c>
      <c r="E26" s="29">
        <v>0.46</v>
      </c>
      <c r="F26" s="41" t="s">
        <v>132</v>
      </c>
    </row>
    <row r="27" spans="1:6" x14ac:dyDescent="0.25">
      <c r="A27" s="40">
        <v>2021</v>
      </c>
      <c r="B27" s="26" t="s">
        <v>126</v>
      </c>
      <c r="C27" s="28">
        <v>1206</v>
      </c>
      <c r="D27" s="28">
        <v>2720</v>
      </c>
      <c r="E27" s="29">
        <v>0.443</v>
      </c>
      <c r="F27" s="41" t="s">
        <v>132</v>
      </c>
    </row>
    <row r="28" spans="1:6" x14ac:dyDescent="0.25">
      <c r="A28" s="40">
        <v>2020</v>
      </c>
      <c r="B28" s="26" t="s">
        <v>126</v>
      </c>
      <c r="C28" s="28">
        <v>2646</v>
      </c>
      <c r="D28" s="28">
        <v>6179</v>
      </c>
      <c r="E28" s="29">
        <v>0.42799999999999999</v>
      </c>
      <c r="F28" s="41" t="s">
        <v>132</v>
      </c>
    </row>
    <row r="29" spans="1:6" x14ac:dyDescent="0.25">
      <c r="A29" s="40">
        <v>2019</v>
      </c>
      <c r="B29" s="30" t="s">
        <v>126</v>
      </c>
      <c r="C29" s="31">
        <v>4574</v>
      </c>
      <c r="D29" s="31">
        <v>9949</v>
      </c>
      <c r="E29" s="32">
        <v>0.45974469795959394</v>
      </c>
      <c r="F29" s="42" t="s">
        <v>132</v>
      </c>
    </row>
    <row r="30" spans="1:6" x14ac:dyDescent="0.25">
      <c r="A30" s="40">
        <v>2018</v>
      </c>
      <c r="B30" s="26" t="s">
        <v>126</v>
      </c>
      <c r="C30" s="31">
        <v>5147</v>
      </c>
      <c r="D30" s="31">
        <v>10931</v>
      </c>
      <c r="E30" s="33">
        <f>C30/D30</f>
        <v>0.47086268410941362</v>
      </c>
      <c r="F30" s="42" t="s">
        <v>132</v>
      </c>
    </row>
    <row r="31" spans="1:6" x14ac:dyDescent="0.25">
      <c r="A31" s="40">
        <v>2017</v>
      </c>
      <c r="B31" s="26" t="s">
        <v>126</v>
      </c>
      <c r="C31" s="31">
        <v>6100</v>
      </c>
      <c r="D31" s="31">
        <v>12993</v>
      </c>
      <c r="E31" s="33">
        <f>C31/D31</f>
        <v>0.46948356807511737</v>
      </c>
      <c r="F31" s="42" t="s">
        <v>132</v>
      </c>
    </row>
    <row r="32" spans="1:6" x14ac:dyDescent="0.25">
      <c r="A32" s="40">
        <v>2022</v>
      </c>
      <c r="B32" s="26" t="s">
        <v>115</v>
      </c>
      <c r="C32" s="28">
        <v>1451</v>
      </c>
      <c r="D32" s="28">
        <v>2599</v>
      </c>
      <c r="E32" s="29">
        <v>0.55800000000000005</v>
      </c>
      <c r="F32" s="41" t="s">
        <v>131</v>
      </c>
    </row>
    <row r="33" spans="1:6" x14ac:dyDescent="0.25">
      <c r="A33" s="40">
        <v>2020</v>
      </c>
      <c r="B33" s="26" t="s">
        <v>115</v>
      </c>
      <c r="C33" s="28">
        <v>3085</v>
      </c>
      <c r="D33" s="28">
        <v>5147</v>
      </c>
      <c r="E33" s="29">
        <v>0.59899999999999998</v>
      </c>
      <c r="F33" s="41" t="s">
        <v>131</v>
      </c>
    </row>
    <row r="34" spans="1:6" x14ac:dyDescent="0.25">
      <c r="A34" s="40">
        <v>2019</v>
      </c>
      <c r="B34" s="30" t="s">
        <v>115</v>
      </c>
      <c r="C34" s="31">
        <v>3240</v>
      </c>
      <c r="D34" s="31">
        <v>4739</v>
      </c>
      <c r="E34" s="32">
        <v>0.68368854188647399</v>
      </c>
      <c r="F34" s="41" t="s">
        <v>131</v>
      </c>
    </row>
    <row r="35" spans="1:6" x14ac:dyDescent="0.25">
      <c r="A35" s="40">
        <v>2018</v>
      </c>
      <c r="B35" s="26" t="s">
        <v>115</v>
      </c>
      <c r="C35" s="31">
        <v>3329</v>
      </c>
      <c r="D35" s="31">
        <v>5021</v>
      </c>
      <c r="E35" s="33">
        <f>C35/D35</f>
        <v>0.66301533559051984</v>
      </c>
      <c r="F35" s="42" t="s">
        <v>131</v>
      </c>
    </row>
    <row r="36" spans="1:6" x14ac:dyDescent="0.25">
      <c r="A36" s="40">
        <v>2017</v>
      </c>
      <c r="B36" s="26" t="s">
        <v>115</v>
      </c>
      <c r="C36" s="31">
        <v>3221</v>
      </c>
      <c r="D36" s="31">
        <v>5619</v>
      </c>
      <c r="E36" s="33">
        <f>C36/D36</f>
        <v>0.57323367147179216</v>
      </c>
      <c r="F36" s="42" t="s">
        <v>131</v>
      </c>
    </row>
    <row r="37" spans="1:6" x14ac:dyDescent="0.25">
      <c r="A37" s="40">
        <v>2021</v>
      </c>
      <c r="B37" s="26" t="s">
        <v>115</v>
      </c>
      <c r="C37" s="28">
        <v>1851</v>
      </c>
      <c r="D37" s="28">
        <v>4200</v>
      </c>
      <c r="E37" s="29">
        <v>0.441</v>
      </c>
      <c r="F37" s="41" t="s">
        <v>132</v>
      </c>
    </row>
    <row r="38" spans="1:6" x14ac:dyDescent="0.25">
      <c r="A38" s="40">
        <v>2022</v>
      </c>
      <c r="B38" s="26" t="s">
        <v>114</v>
      </c>
      <c r="C38" s="27">
        <v>318</v>
      </c>
      <c r="D38" s="27">
        <v>569</v>
      </c>
      <c r="E38" s="29">
        <v>0.55900000000000005</v>
      </c>
      <c r="F38" s="41" t="s">
        <v>131</v>
      </c>
    </row>
    <row r="39" spans="1:6" x14ac:dyDescent="0.25">
      <c r="A39" s="40">
        <v>2018</v>
      </c>
      <c r="B39" s="26" t="s">
        <v>114</v>
      </c>
      <c r="C39" s="31">
        <v>657</v>
      </c>
      <c r="D39" s="31">
        <v>1195</v>
      </c>
      <c r="E39" s="33">
        <f>C39/D39</f>
        <v>0.54979079497907946</v>
      </c>
      <c r="F39" s="42" t="s">
        <v>131</v>
      </c>
    </row>
    <row r="40" spans="1:6" x14ac:dyDescent="0.25">
      <c r="A40" s="40">
        <v>2021</v>
      </c>
      <c r="B40" s="26" t="s">
        <v>114</v>
      </c>
      <c r="C40" s="27">
        <v>397</v>
      </c>
      <c r="D40" s="27">
        <v>909</v>
      </c>
      <c r="E40" s="29">
        <v>0.437</v>
      </c>
      <c r="F40" s="41" t="s">
        <v>132</v>
      </c>
    </row>
    <row r="41" spans="1:6" x14ac:dyDescent="0.25">
      <c r="A41" s="40">
        <v>2020</v>
      </c>
      <c r="B41" s="26" t="s">
        <v>114</v>
      </c>
      <c r="C41" s="27">
        <v>293</v>
      </c>
      <c r="D41" s="27">
        <v>741</v>
      </c>
      <c r="E41" s="29">
        <v>0.39500000000000002</v>
      </c>
      <c r="F41" s="41" t="s">
        <v>132</v>
      </c>
    </row>
    <row r="42" spans="1:6" x14ac:dyDescent="0.25">
      <c r="A42" s="40">
        <v>2019</v>
      </c>
      <c r="B42" s="30" t="s">
        <v>114</v>
      </c>
      <c r="C42" s="31">
        <v>535</v>
      </c>
      <c r="D42" s="31">
        <v>1033</v>
      </c>
      <c r="E42" s="32">
        <v>0.51790900290416264</v>
      </c>
      <c r="F42" s="42" t="s">
        <v>132</v>
      </c>
    </row>
    <row r="43" spans="1:6" x14ac:dyDescent="0.25">
      <c r="A43" s="40">
        <v>2017</v>
      </c>
      <c r="B43" s="26" t="s">
        <v>114</v>
      </c>
      <c r="C43" s="31">
        <v>463</v>
      </c>
      <c r="D43" s="31">
        <v>928</v>
      </c>
      <c r="E43" s="33">
        <f>C43/D43</f>
        <v>0.49892241379310343</v>
      </c>
      <c r="F43" s="42" t="s">
        <v>132</v>
      </c>
    </row>
    <row r="44" spans="1:6" x14ac:dyDescent="0.25">
      <c r="A44" s="40">
        <v>2022</v>
      </c>
      <c r="B44" s="26" t="s">
        <v>105</v>
      </c>
      <c r="C44" s="27">
        <v>146</v>
      </c>
      <c r="D44" s="27">
        <v>251</v>
      </c>
      <c r="E44" s="29">
        <v>0.58199999999999996</v>
      </c>
      <c r="F44" s="41" t="s">
        <v>131</v>
      </c>
    </row>
    <row r="45" spans="1:6" x14ac:dyDescent="0.25">
      <c r="A45" s="40">
        <v>2020</v>
      </c>
      <c r="B45" s="26" t="s">
        <v>105</v>
      </c>
      <c r="C45" s="27">
        <v>238</v>
      </c>
      <c r="D45" s="27">
        <v>468</v>
      </c>
      <c r="E45" s="29">
        <v>0.50900000000000001</v>
      </c>
      <c r="F45" s="41" t="s">
        <v>131</v>
      </c>
    </row>
    <row r="46" spans="1:6" x14ac:dyDescent="0.25">
      <c r="A46" s="40">
        <v>2019</v>
      </c>
      <c r="B46" s="30" t="s">
        <v>105</v>
      </c>
      <c r="C46" s="31">
        <v>24</v>
      </c>
      <c r="D46" s="31">
        <v>44</v>
      </c>
      <c r="E46" s="32">
        <v>0.54545454545454541</v>
      </c>
      <c r="F46" s="41" t="s">
        <v>131</v>
      </c>
    </row>
    <row r="47" spans="1:6" x14ac:dyDescent="0.25">
      <c r="A47" s="40">
        <v>2018</v>
      </c>
      <c r="B47" s="26" t="s">
        <v>105</v>
      </c>
      <c r="C47" s="31">
        <v>44</v>
      </c>
      <c r="D47" s="31">
        <v>83</v>
      </c>
      <c r="E47" s="33">
        <f>C47/D47</f>
        <v>0.53012048192771088</v>
      </c>
      <c r="F47" s="42" t="s">
        <v>131</v>
      </c>
    </row>
    <row r="48" spans="1:6" x14ac:dyDescent="0.25">
      <c r="A48" s="40">
        <v>2017</v>
      </c>
      <c r="B48" s="26" t="s">
        <v>105</v>
      </c>
      <c r="C48" s="31">
        <v>659</v>
      </c>
      <c r="D48" s="31">
        <v>1182</v>
      </c>
      <c r="E48" s="33">
        <f>C48/D48</f>
        <v>0.55752961082910324</v>
      </c>
      <c r="F48" s="42" t="s">
        <v>131</v>
      </c>
    </row>
    <row r="49" spans="1:6" x14ac:dyDescent="0.25">
      <c r="A49" s="40">
        <v>2021</v>
      </c>
      <c r="B49" s="26" t="s">
        <v>105</v>
      </c>
      <c r="C49" s="27">
        <v>124</v>
      </c>
      <c r="D49" s="27">
        <v>275</v>
      </c>
      <c r="E49" s="29">
        <v>0.45100000000000001</v>
      </c>
      <c r="F49" s="41" t="s">
        <v>132</v>
      </c>
    </row>
    <row r="50" spans="1:6" x14ac:dyDescent="0.25">
      <c r="A50" s="40">
        <v>2020</v>
      </c>
      <c r="B50" s="26" t="s">
        <v>127</v>
      </c>
      <c r="C50" s="27">
        <v>134</v>
      </c>
      <c r="D50" s="27">
        <v>235</v>
      </c>
      <c r="E50" s="29">
        <v>0.56999999999999995</v>
      </c>
      <c r="F50" s="41" t="s">
        <v>131</v>
      </c>
    </row>
    <row r="51" spans="1:6" x14ac:dyDescent="0.25">
      <c r="A51" s="40">
        <v>2022</v>
      </c>
      <c r="B51" s="26" t="s">
        <v>127</v>
      </c>
      <c r="C51" s="27">
        <v>82</v>
      </c>
      <c r="D51" s="27">
        <v>186</v>
      </c>
      <c r="E51" s="29">
        <v>0.441</v>
      </c>
      <c r="F51" s="41" t="s">
        <v>132</v>
      </c>
    </row>
    <row r="52" spans="1:6" x14ac:dyDescent="0.25">
      <c r="A52" s="40">
        <v>2021</v>
      </c>
      <c r="B52" s="26" t="s">
        <v>127</v>
      </c>
      <c r="C52" s="27">
        <v>65</v>
      </c>
      <c r="D52" s="27">
        <v>159</v>
      </c>
      <c r="E52" s="29">
        <v>0.40899999999999997</v>
      </c>
      <c r="F52" s="41" t="s">
        <v>132</v>
      </c>
    </row>
    <row r="53" spans="1:6" x14ac:dyDescent="0.25">
      <c r="A53" s="40">
        <v>2019</v>
      </c>
      <c r="B53" s="30" t="s">
        <v>127</v>
      </c>
      <c r="C53" s="31">
        <v>199</v>
      </c>
      <c r="D53" s="31">
        <v>442</v>
      </c>
      <c r="E53" s="32">
        <v>0.45022624434389141</v>
      </c>
      <c r="F53" s="42" t="s">
        <v>132</v>
      </c>
    </row>
    <row r="54" spans="1:6" x14ac:dyDescent="0.25">
      <c r="A54" s="40">
        <v>2018</v>
      </c>
      <c r="B54" s="26" t="s">
        <v>127</v>
      </c>
      <c r="C54" s="31">
        <v>264</v>
      </c>
      <c r="D54" s="31">
        <v>612</v>
      </c>
      <c r="E54" s="33">
        <f>C54/D54</f>
        <v>0.43137254901960786</v>
      </c>
      <c r="F54" s="42" t="s">
        <v>132</v>
      </c>
    </row>
    <row r="55" spans="1:6" x14ac:dyDescent="0.25">
      <c r="A55" s="40">
        <v>2017</v>
      </c>
      <c r="B55" s="26" t="s">
        <v>127</v>
      </c>
      <c r="C55" s="31">
        <v>252</v>
      </c>
      <c r="D55" s="25">
        <v>548</v>
      </c>
      <c r="E55" s="33">
        <f>C55/D55</f>
        <v>0.45985401459854014</v>
      </c>
      <c r="F55" s="42" t="s">
        <v>132</v>
      </c>
    </row>
    <row r="56" spans="1:6" x14ac:dyDescent="0.25">
      <c r="A56" s="40">
        <v>2022</v>
      </c>
      <c r="B56" s="26" t="s">
        <v>97</v>
      </c>
      <c r="C56" s="28">
        <v>3071</v>
      </c>
      <c r="D56" s="28">
        <v>5098</v>
      </c>
      <c r="E56" s="29">
        <v>0.60199999999999998</v>
      </c>
      <c r="F56" s="41" t="s">
        <v>131</v>
      </c>
    </row>
    <row r="57" spans="1:6" x14ac:dyDescent="0.25">
      <c r="A57" s="40">
        <v>2021</v>
      </c>
      <c r="B57" s="26" t="s">
        <v>97</v>
      </c>
      <c r="C57" s="28">
        <v>2891</v>
      </c>
      <c r="D57" s="28">
        <v>5554</v>
      </c>
      <c r="E57" s="29">
        <v>0.52100000000000002</v>
      </c>
      <c r="F57" s="41" t="s">
        <v>131</v>
      </c>
    </row>
    <row r="58" spans="1:6" x14ac:dyDescent="0.25">
      <c r="A58" s="40">
        <v>2020</v>
      </c>
      <c r="B58" s="26" t="s">
        <v>97</v>
      </c>
      <c r="C58" s="28">
        <v>3762</v>
      </c>
      <c r="D58" s="28">
        <v>7532</v>
      </c>
      <c r="E58" s="29">
        <v>0.499</v>
      </c>
      <c r="F58" s="41" t="s">
        <v>131</v>
      </c>
    </row>
    <row r="59" spans="1:6" x14ac:dyDescent="0.25">
      <c r="A59" s="40">
        <v>2019</v>
      </c>
      <c r="B59" s="30" t="s">
        <v>97</v>
      </c>
      <c r="C59" s="31">
        <v>6079</v>
      </c>
      <c r="D59" s="31">
        <v>10408</v>
      </c>
      <c r="E59" s="32">
        <v>0.58406994619523445</v>
      </c>
      <c r="F59" s="41" t="s">
        <v>131</v>
      </c>
    </row>
    <row r="60" spans="1:6" x14ac:dyDescent="0.25">
      <c r="A60" s="40">
        <v>2018</v>
      </c>
      <c r="B60" s="26" t="s">
        <v>97</v>
      </c>
      <c r="C60" s="31">
        <v>8074</v>
      </c>
      <c r="D60" s="31">
        <v>14455</v>
      </c>
      <c r="E60" s="33">
        <f>C60/D60</f>
        <v>0.55856105153925972</v>
      </c>
      <c r="F60" s="42" t="s">
        <v>131</v>
      </c>
    </row>
    <row r="61" spans="1:6" x14ac:dyDescent="0.25">
      <c r="A61" s="40">
        <v>2017</v>
      </c>
      <c r="B61" s="26" t="s">
        <v>97</v>
      </c>
      <c r="C61" s="31">
        <v>10849</v>
      </c>
      <c r="D61" s="31">
        <v>18263</v>
      </c>
      <c r="E61" s="33">
        <f>C61/D61</f>
        <v>0.59404259979192908</v>
      </c>
      <c r="F61" s="42" t="s">
        <v>131</v>
      </c>
    </row>
    <row r="62" spans="1:6" x14ac:dyDescent="0.25">
      <c r="A62" s="40">
        <v>2022</v>
      </c>
      <c r="B62" s="26" t="s">
        <v>103</v>
      </c>
      <c r="C62" s="28">
        <v>3511</v>
      </c>
      <c r="D62" s="28">
        <v>6007</v>
      </c>
      <c r="E62" s="29">
        <v>0.58399999999999996</v>
      </c>
      <c r="F62" s="41" t="s">
        <v>131</v>
      </c>
    </row>
    <row r="63" spans="1:6" x14ac:dyDescent="0.25">
      <c r="A63" s="40">
        <v>2021</v>
      </c>
      <c r="B63" s="26" t="s">
        <v>103</v>
      </c>
      <c r="C63" s="28">
        <v>3182</v>
      </c>
      <c r="D63" s="28">
        <v>6026</v>
      </c>
      <c r="E63" s="29">
        <v>0.52800000000000002</v>
      </c>
      <c r="F63" s="41" t="s">
        <v>131</v>
      </c>
    </row>
    <row r="64" spans="1:6" x14ac:dyDescent="0.25">
      <c r="A64" s="40">
        <v>2020</v>
      </c>
      <c r="B64" s="26" t="s">
        <v>103</v>
      </c>
      <c r="C64" s="28">
        <v>4264</v>
      </c>
      <c r="D64" s="28">
        <v>8254</v>
      </c>
      <c r="E64" s="29">
        <v>0.51700000000000002</v>
      </c>
      <c r="F64" s="41" t="s">
        <v>131</v>
      </c>
    </row>
    <row r="65" spans="1:6" x14ac:dyDescent="0.25">
      <c r="A65" s="40">
        <v>2019</v>
      </c>
      <c r="B65" s="30" t="s">
        <v>103</v>
      </c>
      <c r="C65" s="31">
        <v>7728</v>
      </c>
      <c r="D65" s="31">
        <v>12828</v>
      </c>
      <c r="E65" s="32">
        <v>0.60243217960710949</v>
      </c>
      <c r="F65" s="42" t="s">
        <v>131</v>
      </c>
    </row>
    <row r="66" spans="1:6" x14ac:dyDescent="0.25">
      <c r="A66" s="40">
        <v>2018</v>
      </c>
      <c r="B66" s="26" t="s">
        <v>103</v>
      </c>
      <c r="C66" s="31">
        <v>7698</v>
      </c>
      <c r="D66" s="31">
        <v>12972</v>
      </c>
      <c r="E66" s="33">
        <f>C66/D66</f>
        <v>0.59343200740055502</v>
      </c>
      <c r="F66" s="42" t="s">
        <v>131</v>
      </c>
    </row>
    <row r="67" spans="1:6" x14ac:dyDescent="0.25">
      <c r="A67" s="40">
        <v>2017</v>
      </c>
      <c r="B67" s="26" t="s">
        <v>103</v>
      </c>
      <c r="C67" s="31">
        <v>57715</v>
      </c>
      <c r="D67" s="31">
        <v>9610</v>
      </c>
      <c r="E67" s="33">
        <f>C67/D67</f>
        <v>6.0057232049947968</v>
      </c>
      <c r="F67" s="42" t="s">
        <v>131</v>
      </c>
    </row>
    <row r="68" spans="1:6" x14ac:dyDescent="0.25">
      <c r="A68" s="40">
        <v>2021</v>
      </c>
      <c r="B68" s="26" t="s">
        <v>128</v>
      </c>
      <c r="C68" s="27">
        <v>8</v>
      </c>
      <c r="D68" s="27">
        <v>13</v>
      </c>
      <c r="E68" s="29">
        <v>0.61499999999999999</v>
      </c>
      <c r="F68" s="41" t="s">
        <v>131</v>
      </c>
    </row>
    <row r="69" spans="1:6" x14ac:dyDescent="0.25">
      <c r="A69" s="40">
        <v>2022</v>
      </c>
      <c r="B69" s="26" t="s">
        <v>128</v>
      </c>
      <c r="C69" s="27">
        <v>12</v>
      </c>
      <c r="D69" s="27">
        <v>33</v>
      </c>
      <c r="E69" s="29">
        <v>0.36399999999999999</v>
      </c>
      <c r="F69" s="41" t="s">
        <v>132</v>
      </c>
    </row>
    <row r="70" spans="1:6" x14ac:dyDescent="0.25">
      <c r="A70" s="40">
        <v>2020</v>
      </c>
      <c r="B70" s="26" t="s">
        <v>128</v>
      </c>
      <c r="C70" s="27">
        <v>10</v>
      </c>
      <c r="D70" s="27">
        <v>23</v>
      </c>
      <c r="E70" s="29">
        <v>0.435</v>
      </c>
      <c r="F70" s="41" t="s">
        <v>132</v>
      </c>
    </row>
    <row r="71" spans="1:6" x14ac:dyDescent="0.25">
      <c r="A71" s="40">
        <v>2019</v>
      </c>
      <c r="B71" s="30" t="s">
        <v>128</v>
      </c>
      <c r="C71" s="31">
        <v>23</v>
      </c>
      <c r="D71" s="31">
        <v>71</v>
      </c>
      <c r="E71" s="32">
        <v>0.323943661971831</v>
      </c>
      <c r="F71" s="42" t="s">
        <v>132</v>
      </c>
    </row>
    <row r="72" spans="1:6" x14ac:dyDescent="0.25">
      <c r="A72" s="40">
        <v>2018</v>
      </c>
      <c r="B72" s="26" t="s">
        <v>128</v>
      </c>
      <c r="C72" s="31">
        <v>2</v>
      </c>
      <c r="D72" s="31">
        <v>40</v>
      </c>
      <c r="E72" s="33">
        <f>C72/D72</f>
        <v>0.05</v>
      </c>
      <c r="F72" s="42" t="s">
        <v>132</v>
      </c>
    </row>
    <row r="73" spans="1:6" x14ac:dyDescent="0.25">
      <c r="A73" s="40">
        <v>2017</v>
      </c>
      <c r="B73" s="26" t="s">
        <v>128</v>
      </c>
      <c r="C73" s="31">
        <v>3</v>
      </c>
      <c r="D73" s="31">
        <v>63</v>
      </c>
      <c r="E73" s="33">
        <f>C73/D73</f>
        <v>4.7619047619047616E-2</v>
      </c>
      <c r="F73" s="42" t="s">
        <v>132</v>
      </c>
    </row>
    <row r="74" spans="1:6" x14ac:dyDescent="0.25">
      <c r="A74" s="40">
        <v>2022</v>
      </c>
      <c r="B74" s="26" t="s">
        <v>125</v>
      </c>
      <c r="C74" s="27">
        <v>130</v>
      </c>
      <c r="D74" s="27">
        <v>272</v>
      </c>
      <c r="E74" s="29">
        <v>0.47799999999999998</v>
      </c>
      <c r="F74" s="41" t="s">
        <v>132</v>
      </c>
    </row>
    <row r="75" spans="1:6" x14ac:dyDescent="0.25">
      <c r="A75" s="40">
        <v>2021</v>
      </c>
      <c r="B75" s="26" t="s">
        <v>125</v>
      </c>
      <c r="C75" s="27">
        <v>101</v>
      </c>
      <c r="D75" s="27">
        <v>254</v>
      </c>
      <c r="E75" s="29">
        <v>0.39800000000000002</v>
      </c>
      <c r="F75" s="41" t="s">
        <v>132</v>
      </c>
    </row>
    <row r="76" spans="1:6" x14ac:dyDescent="0.25">
      <c r="A76" s="40">
        <v>2020</v>
      </c>
      <c r="B76" s="26" t="s">
        <v>125</v>
      </c>
      <c r="C76" s="27">
        <v>109</v>
      </c>
      <c r="D76" s="27">
        <v>257</v>
      </c>
      <c r="E76" s="29">
        <v>0.42399999999999999</v>
      </c>
      <c r="F76" s="41" t="s">
        <v>132</v>
      </c>
    </row>
    <row r="77" spans="1:6" x14ac:dyDescent="0.25">
      <c r="A77" s="40">
        <v>2019</v>
      </c>
      <c r="B77" s="30" t="s">
        <v>125</v>
      </c>
      <c r="C77" s="31">
        <v>139</v>
      </c>
      <c r="D77" s="31">
        <v>319</v>
      </c>
      <c r="E77" s="32">
        <v>0.43573667711598746</v>
      </c>
      <c r="F77" s="42" t="s">
        <v>132</v>
      </c>
    </row>
    <row r="78" spans="1:6" x14ac:dyDescent="0.25">
      <c r="A78" s="40">
        <v>2018</v>
      </c>
      <c r="B78" s="26" t="s">
        <v>125</v>
      </c>
      <c r="C78" s="31">
        <v>86</v>
      </c>
      <c r="D78" s="31">
        <v>314</v>
      </c>
      <c r="E78" s="33">
        <f>C78/D78</f>
        <v>0.27388535031847133</v>
      </c>
      <c r="F78" s="42" t="s">
        <v>132</v>
      </c>
    </row>
    <row r="79" spans="1:6" x14ac:dyDescent="0.25">
      <c r="A79" s="40">
        <v>2017</v>
      </c>
      <c r="B79" s="26" t="s">
        <v>125</v>
      </c>
      <c r="C79" s="31">
        <v>24</v>
      </c>
      <c r="D79" s="31">
        <v>465</v>
      </c>
      <c r="E79" s="33">
        <f>C79/D79</f>
        <v>5.1612903225806452E-2</v>
      </c>
      <c r="F79" s="42" t="s">
        <v>132</v>
      </c>
    </row>
    <row r="80" spans="1:6" x14ac:dyDescent="0.25">
      <c r="A80" s="40">
        <v>2022</v>
      </c>
      <c r="B80" s="26" t="s">
        <v>95</v>
      </c>
      <c r="C80" s="27">
        <v>484</v>
      </c>
      <c r="D80" s="27">
        <v>793</v>
      </c>
      <c r="E80" s="29">
        <v>0.61</v>
      </c>
      <c r="F80" s="41" t="s">
        <v>131</v>
      </c>
    </row>
    <row r="81" spans="1:6" x14ac:dyDescent="0.25">
      <c r="A81" s="40">
        <v>2021</v>
      </c>
      <c r="B81" s="26" t="s">
        <v>95</v>
      </c>
      <c r="C81" s="27">
        <v>454</v>
      </c>
      <c r="D81" s="27">
        <v>800</v>
      </c>
      <c r="E81" s="29">
        <v>0.56799999999999995</v>
      </c>
      <c r="F81" s="41" t="s">
        <v>131</v>
      </c>
    </row>
    <row r="82" spans="1:6" x14ac:dyDescent="0.25">
      <c r="A82" s="40">
        <v>2020</v>
      </c>
      <c r="B82" s="26" t="s">
        <v>95</v>
      </c>
      <c r="C82" s="27">
        <v>499</v>
      </c>
      <c r="D82" s="27">
        <v>892</v>
      </c>
      <c r="E82" s="29">
        <v>0.55900000000000005</v>
      </c>
      <c r="F82" s="41" t="s">
        <v>131</v>
      </c>
    </row>
    <row r="83" spans="1:6" x14ac:dyDescent="0.25">
      <c r="A83" s="40">
        <v>2019</v>
      </c>
      <c r="B83" s="30" t="s">
        <v>95</v>
      </c>
      <c r="C83" s="31">
        <v>188</v>
      </c>
      <c r="D83" s="31">
        <v>300</v>
      </c>
      <c r="E83" s="32">
        <v>0.62666666666666671</v>
      </c>
      <c r="F83" s="42" t="s">
        <v>131</v>
      </c>
    </row>
    <row r="84" spans="1:6" x14ac:dyDescent="0.25">
      <c r="A84" s="40">
        <v>2018</v>
      </c>
      <c r="B84" s="26" t="s">
        <v>95</v>
      </c>
      <c r="C84" s="31">
        <v>600</v>
      </c>
      <c r="D84" s="31">
        <v>905</v>
      </c>
      <c r="E84" s="33">
        <f>C84/D84</f>
        <v>0.66298342541436461</v>
      </c>
      <c r="F84" s="42" t="s">
        <v>131</v>
      </c>
    </row>
    <row r="85" spans="1:6" x14ac:dyDescent="0.25">
      <c r="A85" s="40">
        <v>2017</v>
      </c>
      <c r="B85" s="26" t="s">
        <v>95</v>
      </c>
      <c r="C85" s="31">
        <v>535</v>
      </c>
      <c r="D85" s="31">
        <v>955</v>
      </c>
      <c r="E85" s="33">
        <f>C85/D85</f>
        <v>0.56020942408376961</v>
      </c>
      <c r="F85" s="42" t="s">
        <v>131</v>
      </c>
    </row>
    <row r="86" spans="1:6" x14ac:dyDescent="0.25">
      <c r="A86" s="40">
        <v>2022</v>
      </c>
      <c r="B86" s="26" t="s">
        <v>87</v>
      </c>
      <c r="C86" s="28">
        <v>1204</v>
      </c>
      <c r="D86" s="28">
        <v>1895</v>
      </c>
      <c r="E86" s="29">
        <v>0.63500000000000001</v>
      </c>
      <c r="F86" s="41" t="s">
        <v>131</v>
      </c>
    </row>
    <row r="87" spans="1:6" x14ac:dyDescent="0.25">
      <c r="A87" s="40">
        <v>2021</v>
      </c>
      <c r="B87" s="26" t="s">
        <v>87</v>
      </c>
      <c r="C87" s="27">
        <v>558</v>
      </c>
      <c r="D87" s="28">
        <v>1075</v>
      </c>
      <c r="E87" s="29">
        <v>0.51900000000000002</v>
      </c>
      <c r="F87" s="41" t="s">
        <v>131</v>
      </c>
    </row>
    <row r="88" spans="1:6" x14ac:dyDescent="0.25">
      <c r="A88" s="40">
        <v>2020</v>
      </c>
      <c r="B88" s="26" t="s">
        <v>87</v>
      </c>
      <c r="C88" s="28">
        <v>2338</v>
      </c>
      <c r="D88" s="28">
        <v>4273</v>
      </c>
      <c r="E88" s="29">
        <v>0.54700000000000004</v>
      </c>
      <c r="F88" s="41" t="s">
        <v>131</v>
      </c>
    </row>
    <row r="89" spans="1:6" x14ac:dyDescent="0.25">
      <c r="A89" s="40">
        <v>2019</v>
      </c>
      <c r="B89" s="30" t="s">
        <v>87</v>
      </c>
      <c r="C89" s="31">
        <v>2839</v>
      </c>
      <c r="D89" s="31">
        <v>4623</v>
      </c>
      <c r="E89" s="32">
        <v>0.61410339606316244</v>
      </c>
      <c r="F89" s="42" t="s">
        <v>131</v>
      </c>
    </row>
    <row r="90" spans="1:6" x14ac:dyDescent="0.25">
      <c r="A90" s="40">
        <v>2018</v>
      </c>
      <c r="B90" s="26" t="s">
        <v>87</v>
      </c>
      <c r="C90" s="31">
        <v>3555</v>
      </c>
      <c r="D90" s="31">
        <v>5837</v>
      </c>
      <c r="E90" s="33">
        <f>C90/D90</f>
        <v>0.60904574267603218</v>
      </c>
      <c r="F90" s="42" t="s">
        <v>131</v>
      </c>
    </row>
    <row r="91" spans="1:6" x14ac:dyDescent="0.25">
      <c r="A91" s="40">
        <v>2017</v>
      </c>
      <c r="B91" s="26" t="s">
        <v>87</v>
      </c>
      <c r="C91" s="31">
        <v>4855</v>
      </c>
      <c r="D91" s="31">
        <v>7923</v>
      </c>
      <c r="E91" s="33">
        <f>C91/D91</f>
        <v>0.61277293954310241</v>
      </c>
      <c r="F91" s="42" t="s">
        <v>131</v>
      </c>
    </row>
    <row r="92" spans="1:6" x14ac:dyDescent="0.25">
      <c r="A92" s="40">
        <v>2022</v>
      </c>
      <c r="B92" s="26" t="s">
        <v>84</v>
      </c>
      <c r="C92" s="27">
        <v>997</v>
      </c>
      <c r="D92" s="28">
        <v>1533</v>
      </c>
      <c r="E92" s="29">
        <v>0.65</v>
      </c>
      <c r="F92" s="41" t="s">
        <v>131</v>
      </c>
    </row>
    <row r="93" spans="1:6" x14ac:dyDescent="0.25">
      <c r="A93" s="40">
        <v>2021</v>
      </c>
      <c r="B93" s="26" t="s">
        <v>84</v>
      </c>
      <c r="C93" s="28">
        <v>1097</v>
      </c>
      <c r="D93" s="28">
        <v>1880</v>
      </c>
      <c r="E93" s="29">
        <v>0.58399999999999996</v>
      </c>
      <c r="F93" s="41" t="s">
        <v>131</v>
      </c>
    </row>
    <row r="94" spans="1:6" x14ac:dyDescent="0.25">
      <c r="A94" s="40">
        <v>2020</v>
      </c>
      <c r="B94" s="26" t="s">
        <v>84</v>
      </c>
      <c r="C94" s="28">
        <v>6064</v>
      </c>
      <c r="D94" s="28">
        <v>8446</v>
      </c>
      <c r="E94" s="29">
        <v>0.71799999999999997</v>
      </c>
      <c r="F94" s="41" t="s">
        <v>131</v>
      </c>
    </row>
    <row r="95" spans="1:6" x14ac:dyDescent="0.25">
      <c r="A95" s="40">
        <v>2019</v>
      </c>
      <c r="B95" s="30" t="s">
        <v>84</v>
      </c>
      <c r="C95" s="31">
        <v>1568</v>
      </c>
      <c r="D95" s="31">
        <v>2310</v>
      </c>
      <c r="E95" s="32">
        <v>0.67878787878787883</v>
      </c>
      <c r="F95" s="42" t="s">
        <v>131</v>
      </c>
    </row>
    <row r="96" spans="1:6" x14ac:dyDescent="0.25">
      <c r="A96" s="40">
        <v>2018</v>
      </c>
      <c r="B96" s="26" t="s">
        <v>84</v>
      </c>
      <c r="C96" s="31">
        <v>2212</v>
      </c>
      <c r="D96" s="31">
        <v>3199</v>
      </c>
      <c r="E96" s="33">
        <f>C96/D96</f>
        <v>0.69146608315098468</v>
      </c>
      <c r="F96" s="42" t="s">
        <v>131</v>
      </c>
    </row>
    <row r="97" spans="1:6" x14ac:dyDescent="0.25">
      <c r="A97" s="40">
        <v>2017</v>
      </c>
      <c r="B97" s="26" t="s">
        <v>84</v>
      </c>
      <c r="C97" s="31">
        <v>2089</v>
      </c>
      <c r="D97" s="31">
        <v>3004</v>
      </c>
      <c r="E97" s="33">
        <f>C97/D97</f>
        <v>0.69540612516644473</v>
      </c>
      <c r="F97" s="42" t="s">
        <v>131</v>
      </c>
    </row>
    <row r="98" spans="1:6" x14ac:dyDescent="0.25">
      <c r="A98" s="40">
        <v>2022</v>
      </c>
      <c r="B98" s="26" t="s">
        <v>80</v>
      </c>
      <c r="C98" s="27">
        <v>823</v>
      </c>
      <c r="D98" s="28">
        <v>1226</v>
      </c>
      <c r="E98" s="29">
        <v>0.67100000000000004</v>
      </c>
      <c r="F98" s="41" t="s">
        <v>131</v>
      </c>
    </row>
    <row r="99" spans="1:6" x14ac:dyDescent="0.25">
      <c r="A99" s="40">
        <v>2021</v>
      </c>
      <c r="B99" s="26" t="s">
        <v>80</v>
      </c>
      <c r="C99" s="27">
        <v>312</v>
      </c>
      <c r="D99" s="27">
        <v>551</v>
      </c>
      <c r="E99" s="29">
        <v>0.56599999999999995</v>
      </c>
      <c r="F99" s="41" t="s">
        <v>131</v>
      </c>
    </row>
    <row r="100" spans="1:6" x14ac:dyDescent="0.25">
      <c r="A100" s="40">
        <v>2020</v>
      </c>
      <c r="B100" s="26" t="s">
        <v>80</v>
      </c>
      <c r="C100" s="27">
        <v>466</v>
      </c>
      <c r="D100" s="27">
        <v>934</v>
      </c>
      <c r="E100" s="29">
        <v>0.499</v>
      </c>
      <c r="F100" s="41" t="s">
        <v>131</v>
      </c>
    </row>
    <row r="101" spans="1:6" x14ac:dyDescent="0.25">
      <c r="A101" s="40">
        <v>2019</v>
      </c>
      <c r="B101" s="30" t="s">
        <v>80</v>
      </c>
      <c r="C101" s="31">
        <v>1164</v>
      </c>
      <c r="D101" s="31">
        <v>1933</v>
      </c>
      <c r="E101" s="32">
        <v>0.60217278841179511</v>
      </c>
      <c r="F101" s="42" t="s">
        <v>131</v>
      </c>
    </row>
    <row r="102" spans="1:6" x14ac:dyDescent="0.25">
      <c r="A102" s="40">
        <v>2018</v>
      </c>
      <c r="B102" s="26" t="s">
        <v>80</v>
      </c>
      <c r="C102" s="31">
        <v>1786</v>
      </c>
      <c r="D102" s="31">
        <v>2851</v>
      </c>
      <c r="E102" s="33">
        <f>C102/D102</f>
        <v>0.62644686075061384</v>
      </c>
      <c r="F102" s="42" t="s">
        <v>131</v>
      </c>
    </row>
    <row r="103" spans="1:6" x14ac:dyDescent="0.25">
      <c r="A103" s="40">
        <v>2017</v>
      </c>
      <c r="B103" s="26" t="s">
        <v>80</v>
      </c>
      <c r="C103" s="31">
        <v>3193</v>
      </c>
      <c r="D103" s="31">
        <v>4910</v>
      </c>
      <c r="E103" s="33">
        <f>C103/D103</f>
        <v>0.65030549898167012</v>
      </c>
      <c r="F103" s="42" t="s">
        <v>131</v>
      </c>
    </row>
    <row r="104" spans="1:6" x14ac:dyDescent="0.25">
      <c r="A104" s="40">
        <v>2022</v>
      </c>
      <c r="B104" s="26" t="s">
        <v>96</v>
      </c>
      <c r="C104" s="27">
        <v>549</v>
      </c>
      <c r="D104" s="27">
        <v>902</v>
      </c>
      <c r="E104" s="29">
        <v>0.60899999999999999</v>
      </c>
      <c r="F104" s="41" t="s">
        <v>131</v>
      </c>
    </row>
    <row r="105" spans="1:6" x14ac:dyDescent="0.25">
      <c r="A105" s="40">
        <v>2021</v>
      </c>
      <c r="B105" s="26" t="s">
        <v>96</v>
      </c>
      <c r="C105" s="27">
        <v>562</v>
      </c>
      <c r="D105" s="28">
        <v>1005</v>
      </c>
      <c r="E105" s="29">
        <v>0.55900000000000005</v>
      </c>
      <c r="F105" s="41" t="s">
        <v>131</v>
      </c>
    </row>
    <row r="106" spans="1:6" x14ac:dyDescent="0.25">
      <c r="A106" s="40">
        <v>2020</v>
      </c>
      <c r="B106" s="26" t="s">
        <v>96</v>
      </c>
      <c r="C106" s="27">
        <v>808</v>
      </c>
      <c r="D106" s="28">
        <v>1371</v>
      </c>
      <c r="E106" s="29">
        <v>0.58899999999999997</v>
      </c>
      <c r="F106" s="41" t="s">
        <v>131</v>
      </c>
    </row>
    <row r="107" spans="1:6" x14ac:dyDescent="0.25">
      <c r="A107" s="40">
        <v>2019</v>
      </c>
      <c r="B107" s="30" t="s">
        <v>96</v>
      </c>
      <c r="C107" s="31">
        <v>499</v>
      </c>
      <c r="D107" s="31">
        <v>871</v>
      </c>
      <c r="E107" s="32">
        <v>0.57290470723306541</v>
      </c>
      <c r="F107" s="42" t="s">
        <v>131</v>
      </c>
    </row>
    <row r="108" spans="1:6" x14ac:dyDescent="0.25">
      <c r="A108" s="40">
        <v>2018</v>
      </c>
      <c r="B108" s="26" t="s">
        <v>96</v>
      </c>
      <c r="C108" s="31">
        <v>475</v>
      </c>
      <c r="D108" s="31">
        <v>815</v>
      </c>
      <c r="E108" s="33">
        <f>C108/D108</f>
        <v>0.58282208588957052</v>
      </c>
      <c r="F108" s="42" t="s">
        <v>131</v>
      </c>
    </row>
    <row r="109" spans="1:6" x14ac:dyDescent="0.25">
      <c r="A109" s="40">
        <v>2017</v>
      </c>
      <c r="B109" s="26" t="s">
        <v>96</v>
      </c>
      <c r="C109" s="31">
        <v>1493</v>
      </c>
      <c r="D109" s="31">
        <v>2399</v>
      </c>
      <c r="E109" s="33">
        <f>C109/D109</f>
        <v>0.62234264276781992</v>
      </c>
      <c r="F109" s="42" t="s">
        <v>131</v>
      </c>
    </row>
    <row r="110" spans="1:6" x14ac:dyDescent="0.25">
      <c r="A110" s="40">
        <v>2021</v>
      </c>
      <c r="B110" s="26" t="s">
        <v>121</v>
      </c>
      <c r="C110" s="27">
        <v>57</v>
      </c>
      <c r="D110" s="27">
        <v>93</v>
      </c>
      <c r="E110" s="29">
        <v>0.61299999999999999</v>
      </c>
      <c r="F110" s="41" t="s">
        <v>131</v>
      </c>
    </row>
    <row r="111" spans="1:6" x14ac:dyDescent="0.25">
      <c r="A111" s="40">
        <v>2020</v>
      </c>
      <c r="B111" s="26" t="s">
        <v>121</v>
      </c>
      <c r="C111" s="27">
        <v>168</v>
      </c>
      <c r="D111" s="27">
        <v>316</v>
      </c>
      <c r="E111" s="29">
        <v>0.53200000000000003</v>
      </c>
      <c r="F111" s="41" t="s">
        <v>131</v>
      </c>
    </row>
    <row r="112" spans="1:6" x14ac:dyDescent="0.25">
      <c r="A112" s="40">
        <v>2017</v>
      </c>
      <c r="B112" s="26" t="s">
        <v>121</v>
      </c>
      <c r="C112" s="31">
        <v>3203</v>
      </c>
      <c r="D112" s="31">
        <v>5511</v>
      </c>
      <c r="E112" s="33">
        <f>C112/D112</f>
        <v>0.58120123389584466</v>
      </c>
      <c r="F112" s="42" t="s">
        <v>131</v>
      </c>
    </row>
    <row r="113" spans="1:6" x14ac:dyDescent="0.25">
      <c r="A113" s="40">
        <v>2022</v>
      </c>
      <c r="B113" s="26" t="s">
        <v>121</v>
      </c>
      <c r="C113" s="27">
        <v>180</v>
      </c>
      <c r="D113" s="27">
        <v>347</v>
      </c>
      <c r="E113" s="29">
        <v>0.51900000000000002</v>
      </c>
      <c r="F113" s="41" t="s">
        <v>132</v>
      </c>
    </row>
    <row r="114" spans="1:6" x14ac:dyDescent="0.25">
      <c r="A114" s="40">
        <v>2019</v>
      </c>
      <c r="B114" s="30" t="s">
        <v>121</v>
      </c>
      <c r="C114" s="31">
        <v>135</v>
      </c>
      <c r="D114" s="31">
        <v>542</v>
      </c>
      <c r="E114" s="32">
        <v>0.24907749077490776</v>
      </c>
      <c r="F114" s="42" t="s">
        <v>132</v>
      </c>
    </row>
    <row r="115" spans="1:6" x14ac:dyDescent="0.25">
      <c r="A115" s="40">
        <v>2018</v>
      </c>
      <c r="B115" s="26" t="s">
        <v>121</v>
      </c>
      <c r="C115" s="31">
        <v>1740</v>
      </c>
      <c r="D115" s="31">
        <v>3783</v>
      </c>
      <c r="E115" s="33">
        <f>C115/D115</f>
        <v>0.45995241871530529</v>
      </c>
      <c r="F115" s="42" t="s">
        <v>132</v>
      </c>
    </row>
    <row r="116" spans="1:6" x14ac:dyDescent="0.25">
      <c r="A116" s="40">
        <v>2022</v>
      </c>
      <c r="B116" s="26" t="s">
        <v>113</v>
      </c>
      <c r="C116" s="27">
        <v>552</v>
      </c>
      <c r="D116" s="27">
        <v>985</v>
      </c>
      <c r="E116" s="29">
        <v>0.56000000000000005</v>
      </c>
      <c r="F116" s="41" t="s">
        <v>131</v>
      </c>
    </row>
    <row r="117" spans="1:6" x14ac:dyDescent="0.25">
      <c r="A117" s="40">
        <v>2021</v>
      </c>
      <c r="B117" s="26" t="s">
        <v>113</v>
      </c>
      <c r="C117" s="27">
        <v>452</v>
      </c>
      <c r="D117" s="27">
        <v>918</v>
      </c>
      <c r="E117" s="29">
        <v>0.49199999999999999</v>
      </c>
      <c r="F117" s="41" t="s">
        <v>131</v>
      </c>
    </row>
    <row r="118" spans="1:6" x14ac:dyDescent="0.25">
      <c r="A118" s="40">
        <v>2018</v>
      </c>
      <c r="B118" s="26" t="s">
        <v>113</v>
      </c>
      <c r="C118" s="31">
        <v>1043</v>
      </c>
      <c r="D118" s="31">
        <v>1893</v>
      </c>
      <c r="E118" s="33">
        <f>C118/D118</f>
        <v>0.55097728473322771</v>
      </c>
      <c r="F118" s="42" t="s">
        <v>131</v>
      </c>
    </row>
    <row r="119" spans="1:6" x14ac:dyDescent="0.25">
      <c r="A119" s="40">
        <v>2017</v>
      </c>
      <c r="B119" s="26" t="s">
        <v>113</v>
      </c>
      <c r="C119" s="31">
        <v>2058</v>
      </c>
      <c r="D119" s="31">
        <v>3767</v>
      </c>
      <c r="E119" s="33">
        <f>C119/D119</f>
        <v>0.54632333421821078</v>
      </c>
      <c r="F119" s="42" t="s">
        <v>131</v>
      </c>
    </row>
    <row r="120" spans="1:6" x14ac:dyDescent="0.25">
      <c r="A120" s="40">
        <v>2020</v>
      </c>
      <c r="B120" s="26" t="s">
        <v>113</v>
      </c>
      <c r="C120" s="27">
        <v>578</v>
      </c>
      <c r="D120" s="28">
        <v>1383</v>
      </c>
      <c r="E120" s="29">
        <v>0.41799999999999998</v>
      </c>
      <c r="F120" s="41" t="s">
        <v>132</v>
      </c>
    </row>
    <row r="121" spans="1:6" x14ac:dyDescent="0.25">
      <c r="A121" s="40">
        <v>2019</v>
      </c>
      <c r="B121" s="30" t="s">
        <v>113</v>
      </c>
      <c r="C121" s="31">
        <v>937</v>
      </c>
      <c r="D121" s="31">
        <v>1805</v>
      </c>
      <c r="E121" s="32">
        <v>0.51911357340720221</v>
      </c>
      <c r="F121" s="42" t="s">
        <v>132</v>
      </c>
    </row>
    <row r="122" spans="1:6" x14ac:dyDescent="0.25">
      <c r="A122" s="40">
        <v>2022</v>
      </c>
      <c r="B122" s="26" t="s">
        <v>101</v>
      </c>
      <c r="C122" s="27">
        <v>242</v>
      </c>
      <c r="D122" s="27">
        <v>411</v>
      </c>
      <c r="E122" s="29">
        <v>0.58899999999999997</v>
      </c>
      <c r="F122" s="41" t="s">
        <v>131</v>
      </c>
    </row>
    <row r="123" spans="1:6" x14ac:dyDescent="0.25">
      <c r="A123" s="40">
        <v>2021</v>
      </c>
      <c r="B123" s="26" t="s">
        <v>101</v>
      </c>
      <c r="C123" s="27">
        <v>135</v>
      </c>
      <c r="D123" s="27">
        <v>282</v>
      </c>
      <c r="E123" s="29">
        <v>0.47899999999999998</v>
      </c>
      <c r="F123" s="41" t="s">
        <v>131</v>
      </c>
    </row>
    <row r="124" spans="1:6" x14ac:dyDescent="0.25">
      <c r="A124" s="40">
        <v>2019</v>
      </c>
      <c r="B124" s="30" t="s">
        <v>101</v>
      </c>
      <c r="C124" s="31">
        <v>137</v>
      </c>
      <c r="D124" s="31">
        <v>234</v>
      </c>
      <c r="E124" s="32">
        <v>0.5854700854700855</v>
      </c>
      <c r="F124" s="42" t="s">
        <v>131</v>
      </c>
    </row>
    <row r="125" spans="1:6" x14ac:dyDescent="0.25">
      <c r="A125" s="40">
        <v>2018</v>
      </c>
      <c r="B125" s="26" t="s">
        <v>101</v>
      </c>
      <c r="C125" s="31">
        <v>293</v>
      </c>
      <c r="D125" s="31">
        <v>502</v>
      </c>
      <c r="E125" s="33">
        <f>C125/D125</f>
        <v>0.58366533864541836</v>
      </c>
      <c r="F125" s="42" t="s">
        <v>131</v>
      </c>
    </row>
    <row r="126" spans="1:6" x14ac:dyDescent="0.25">
      <c r="A126" s="40">
        <v>2017</v>
      </c>
      <c r="B126" s="26" t="s">
        <v>101</v>
      </c>
      <c r="C126" s="31">
        <v>441</v>
      </c>
      <c r="D126" s="31">
        <v>757</v>
      </c>
      <c r="E126" s="33">
        <f>C126/D126</f>
        <v>0.58256274768824301</v>
      </c>
      <c r="F126" s="42" t="s">
        <v>131</v>
      </c>
    </row>
    <row r="127" spans="1:6" x14ac:dyDescent="0.25">
      <c r="A127" s="40">
        <v>2020</v>
      </c>
      <c r="B127" s="26" t="s">
        <v>101</v>
      </c>
      <c r="C127" s="27">
        <v>147</v>
      </c>
      <c r="D127" s="27">
        <v>326</v>
      </c>
      <c r="E127" s="29">
        <v>0.45100000000000001</v>
      </c>
      <c r="F127" s="41" t="s">
        <v>132</v>
      </c>
    </row>
    <row r="128" spans="1:6" x14ac:dyDescent="0.25">
      <c r="A128" s="40">
        <v>2021</v>
      </c>
      <c r="B128" s="26" t="s">
        <v>123</v>
      </c>
      <c r="C128" s="27">
        <v>506</v>
      </c>
      <c r="D128" s="28">
        <v>1021</v>
      </c>
      <c r="E128" s="29">
        <v>0.496</v>
      </c>
      <c r="F128" s="41" t="s">
        <v>131</v>
      </c>
    </row>
    <row r="129" spans="1:6" x14ac:dyDescent="0.25">
      <c r="A129" s="40">
        <v>2019</v>
      </c>
      <c r="B129" s="30" t="s">
        <v>123</v>
      </c>
      <c r="C129" s="31">
        <v>1437</v>
      </c>
      <c r="D129" s="31">
        <v>2677</v>
      </c>
      <c r="E129" s="32">
        <v>0.53679491968621595</v>
      </c>
      <c r="F129" s="42" t="s">
        <v>131</v>
      </c>
    </row>
    <row r="130" spans="1:6" x14ac:dyDescent="0.25">
      <c r="A130" s="40">
        <v>2018</v>
      </c>
      <c r="B130" s="26" t="s">
        <v>123</v>
      </c>
      <c r="C130" s="31">
        <v>1288</v>
      </c>
      <c r="D130" s="31">
        <v>2405</v>
      </c>
      <c r="E130" s="33">
        <f>C130/D130</f>
        <v>0.53555093555093558</v>
      </c>
      <c r="F130" s="42" t="s">
        <v>131</v>
      </c>
    </row>
    <row r="131" spans="1:6" x14ac:dyDescent="0.25">
      <c r="A131" s="40">
        <v>2017</v>
      </c>
      <c r="B131" s="26" t="s">
        <v>123</v>
      </c>
      <c r="C131" s="31">
        <v>1600</v>
      </c>
      <c r="D131" s="31">
        <v>3002</v>
      </c>
      <c r="E131" s="33">
        <f>C131/D131</f>
        <v>0.53297801465689543</v>
      </c>
      <c r="F131" s="42" t="s">
        <v>131</v>
      </c>
    </row>
    <row r="132" spans="1:6" x14ac:dyDescent="0.25">
      <c r="A132" s="40">
        <v>2022</v>
      </c>
      <c r="B132" s="26" t="s">
        <v>123</v>
      </c>
      <c r="C132" s="27">
        <v>670</v>
      </c>
      <c r="D132" s="28">
        <v>1356</v>
      </c>
      <c r="E132" s="29">
        <v>0.49399999999999999</v>
      </c>
      <c r="F132" s="41" t="s">
        <v>132</v>
      </c>
    </row>
    <row r="133" spans="1:6" x14ac:dyDescent="0.25">
      <c r="A133" s="40">
        <v>2020</v>
      </c>
      <c r="B133" s="26" t="s">
        <v>123</v>
      </c>
      <c r="C133" s="28">
        <v>1172</v>
      </c>
      <c r="D133" s="28">
        <v>2506</v>
      </c>
      <c r="E133" s="29">
        <v>0.46800000000000003</v>
      </c>
      <c r="F133" s="41" t="s">
        <v>132</v>
      </c>
    </row>
    <row r="134" spans="1:6" x14ac:dyDescent="0.25">
      <c r="A134" s="40">
        <v>2022</v>
      </c>
      <c r="B134" s="26" t="s">
        <v>112</v>
      </c>
      <c r="C134" s="28">
        <v>1365</v>
      </c>
      <c r="D134" s="28">
        <v>2431</v>
      </c>
      <c r="E134" s="29">
        <v>0.56100000000000005</v>
      </c>
      <c r="F134" s="41" t="s">
        <v>131</v>
      </c>
    </row>
    <row r="135" spans="1:6" x14ac:dyDescent="0.25">
      <c r="A135" s="40">
        <v>2021</v>
      </c>
      <c r="B135" s="26" t="s">
        <v>112</v>
      </c>
      <c r="C135" s="28">
        <v>1394</v>
      </c>
      <c r="D135" s="28">
        <v>2694</v>
      </c>
      <c r="E135" s="29">
        <v>0.51700000000000002</v>
      </c>
      <c r="F135" s="41" t="s">
        <v>131</v>
      </c>
    </row>
    <row r="136" spans="1:6" x14ac:dyDescent="0.25">
      <c r="A136" s="40">
        <v>2020</v>
      </c>
      <c r="B136" s="26" t="s">
        <v>112</v>
      </c>
      <c r="C136" s="28">
        <v>1633</v>
      </c>
      <c r="D136" s="28">
        <v>3436</v>
      </c>
      <c r="E136" s="29">
        <v>0.47499999999999998</v>
      </c>
      <c r="F136" s="41" t="s">
        <v>131</v>
      </c>
    </row>
    <row r="137" spans="1:6" x14ac:dyDescent="0.25">
      <c r="A137" s="40">
        <v>2019</v>
      </c>
      <c r="B137" s="30" t="s">
        <v>112</v>
      </c>
      <c r="C137" s="31">
        <v>2653</v>
      </c>
      <c r="D137" s="31">
        <v>4798</v>
      </c>
      <c r="E137" s="32">
        <v>0.55293872446852854</v>
      </c>
      <c r="F137" s="42" t="s">
        <v>131</v>
      </c>
    </row>
    <row r="138" spans="1:6" x14ac:dyDescent="0.25">
      <c r="A138" s="40">
        <v>2018</v>
      </c>
      <c r="B138" s="26" t="s">
        <v>112</v>
      </c>
      <c r="C138" s="31">
        <v>27765</v>
      </c>
      <c r="D138" s="31">
        <v>5376</v>
      </c>
      <c r="E138" s="33">
        <f>C138/D138</f>
        <v>5.1646205357142856</v>
      </c>
      <c r="F138" s="42" t="s">
        <v>132</v>
      </c>
    </row>
    <row r="139" spans="1:6" x14ac:dyDescent="0.25">
      <c r="A139" s="40">
        <v>2017</v>
      </c>
      <c r="B139" s="26" t="s">
        <v>112</v>
      </c>
      <c r="C139" s="31">
        <v>2819</v>
      </c>
      <c r="D139" s="31">
        <v>5461</v>
      </c>
      <c r="E139" s="33">
        <f>C139/D139</f>
        <v>0.51620582310932062</v>
      </c>
      <c r="F139" s="42" t="s">
        <v>132</v>
      </c>
    </row>
    <row r="140" spans="1:6" x14ac:dyDescent="0.25">
      <c r="A140" s="40">
        <v>2022</v>
      </c>
      <c r="B140" s="26" t="s">
        <v>106</v>
      </c>
      <c r="C140" s="28">
        <v>2926</v>
      </c>
      <c r="D140" s="28">
        <v>5058</v>
      </c>
      <c r="E140" s="29">
        <v>0.57799999999999996</v>
      </c>
      <c r="F140" s="41" t="s">
        <v>131</v>
      </c>
    </row>
    <row r="141" spans="1:6" x14ac:dyDescent="0.25">
      <c r="A141" s="40">
        <v>2021</v>
      </c>
      <c r="B141" s="26" t="s">
        <v>106</v>
      </c>
      <c r="C141" s="27">
        <v>574</v>
      </c>
      <c r="D141" s="28">
        <v>1102</v>
      </c>
      <c r="E141" s="29">
        <v>0.52100000000000002</v>
      </c>
      <c r="F141" s="41" t="s">
        <v>131</v>
      </c>
    </row>
    <row r="142" spans="1:6" x14ac:dyDescent="0.25">
      <c r="A142" s="40">
        <v>2020</v>
      </c>
      <c r="B142" s="26" t="s">
        <v>106</v>
      </c>
      <c r="C142" s="28">
        <v>1876</v>
      </c>
      <c r="D142" s="28">
        <v>3835</v>
      </c>
      <c r="E142" s="29">
        <v>0.48899999999999999</v>
      </c>
      <c r="F142" s="41" t="s">
        <v>131</v>
      </c>
    </row>
    <row r="143" spans="1:6" x14ac:dyDescent="0.25">
      <c r="A143" s="40">
        <v>2019</v>
      </c>
      <c r="B143" s="30" t="s">
        <v>106</v>
      </c>
      <c r="C143" s="31">
        <v>2921</v>
      </c>
      <c r="D143" s="31">
        <v>4962</v>
      </c>
      <c r="E143" s="32">
        <v>0.58867392180572353</v>
      </c>
      <c r="F143" s="42" t="s">
        <v>131</v>
      </c>
    </row>
    <row r="144" spans="1:6" x14ac:dyDescent="0.25">
      <c r="A144" s="40">
        <v>2018</v>
      </c>
      <c r="B144" s="26" t="s">
        <v>106</v>
      </c>
      <c r="C144" s="31">
        <v>2272</v>
      </c>
      <c r="D144" s="31">
        <v>3928</v>
      </c>
      <c r="E144" s="33">
        <f>C144/D144</f>
        <v>0.57841140529531565</v>
      </c>
      <c r="F144" s="42" t="s">
        <v>131</v>
      </c>
    </row>
    <row r="145" spans="1:6" x14ac:dyDescent="0.25">
      <c r="A145" s="40">
        <v>2017</v>
      </c>
      <c r="B145" s="26" t="s">
        <v>106</v>
      </c>
      <c r="C145" s="31">
        <v>3528</v>
      </c>
      <c r="D145" s="31">
        <v>6228</v>
      </c>
      <c r="E145" s="33">
        <f>C145/D145</f>
        <v>0.56647398843930641</v>
      </c>
      <c r="F145" s="42" t="s">
        <v>131</v>
      </c>
    </row>
    <row r="146" spans="1:6" x14ac:dyDescent="0.25">
      <c r="A146" s="40">
        <v>2022</v>
      </c>
      <c r="B146" s="26" t="s">
        <v>117</v>
      </c>
      <c r="C146" s="27">
        <v>370</v>
      </c>
      <c r="D146" s="27">
        <v>691</v>
      </c>
      <c r="E146" s="29">
        <v>0.53500000000000003</v>
      </c>
      <c r="F146" s="41" t="s">
        <v>131</v>
      </c>
    </row>
    <row r="147" spans="1:6" x14ac:dyDescent="0.25">
      <c r="A147" s="40">
        <v>2021</v>
      </c>
      <c r="B147" s="26" t="s">
        <v>117</v>
      </c>
      <c r="C147" s="27">
        <v>337</v>
      </c>
      <c r="D147" s="27">
        <v>684</v>
      </c>
      <c r="E147" s="29">
        <v>0.49299999999999999</v>
      </c>
      <c r="F147" s="41" t="s">
        <v>131</v>
      </c>
    </row>
    <row r="148" spans="1:6" x14ac:dyDescent="0.25">
      <c r="A148" s="40">
        <v>2020</v>
      </c>
      <c r="B148" s="26" t="s">
        <v>117</v>
      </c>
      <c r="C148" s="27">
        <v>718</v>
      </c>
      <c r="D148" s="28">
        <v>1446</v>
      </c>
      <c r="E148" s="29">
        <v>0.497</v>
      </c>
      <c r="F148" s="41" t="s">
        <v>131</v>
      </c>
    </row>
    <row r="149" spans="1:6" x14ac:dyDescent="0.25">
      <c r="A149" s="40">
        <v>2019</v>
      </c>
      <c r="B149" s="30" t="s">
        <v>117</v>
      </c>
      <c r="C149" s="31">
        <v>204</v>
      </c>
      <c r="D149" s="31">
        <v>313</v>
      </c>
      <c r="E149" s="32">
        <v>0.65175718849840258</v>
      </c>
      <c r="F149" s="42" t="s">
        <v>131</v>
      </c>
    </row>
    <row r="150" spans="1:6" x14ac:dyDescent="0.25">
      <c r="A150" s="40">
        <v>2018</v>
      </c>
      <c r="B150" s="26" t="s">
        <v>117</v>
      </c>
      <c r="C150" s="31">
        <v>934</v>
      </c>
      <c r="D150" s="31">
        <v>1635</v>
      </c>
      <c r="E150" s="33">
        <f>C150/D150</f>
        <v>0.57125382262996938</v>
      </c>
      <c r="F150" s="42" t="s">
        <v>131</v>
      </c>
    </row>
    <row r="151" spans="1:6" x14ac:dyDescent="0.25">
      <c r="A151" s="40">
        <v>2017</v>
      </c>
      <c r="B151" s="26" t="s">
        <v>117</v>
      </c>
      <c r="C151" s="31">
        <v>1544</v>
      </c>
      <c r="D151" s="31">
        <v>2715</v>
      </c>
      <c r="E151" s="33">
        <f>C151/D151</f>
        <v>0.56869244935543273</v>
      </c>
      <c r="F151" s="42" t="s">
        <v>131</v>
      </c>
    </row>
    <row r="152" spans="1:6" x14ac:dyDescent="0.25">
      <c r="A152" s="40">
        <v>2022</v>
      </c>
      <c r="B152" s="26" t="s">
        <v>77</v>
      </c>
      <c r="C152" s="27">
        <v>561</v>
      </c>
      <c r="D152" s="27">
        <v>808</v>
      </c>
      <c r="E152" s="29">
        <v>0.69399999999999995</v>
      </c>
      <c r="F152" s="41" t="s">
        <v>131</v>
      </c>
    </row>
    <row r="153" spans="1:6" x14ac:dyDescent="0.25">
      <c r="A153" s="40">
        <v>2021</v>
      </c>
      <c r="B153" s="26" t="s">
        <v>77</v>
      </c>
      <c r="C153" s="27">
        <v>524</v>
      </c>
      <c r="D153" s="27">
        <v>794</v>
      </c>
      <c r="E153" s="29">
        <v>0.66</v>
      </c>
      <c r="F153" s="41" t="s">
        <v>131</v>
      </c>
    </row>
    <row r="154" spans="1:6" x14ac:dyDescent="0.25">
      <c r="A154" s="40">
        <v>2020</v>
      </c>
      <c r="B154" s="26" t="s">
        <v>77</v>
      </c>
      <c r="C154" s="27">
        <v>754</v>
      </c>
      <c r="D154" s="28">
        <v>1153</v>
      </c>
      <c r="E154" s="29">
        <v>0.65400000000000003</v>
      </c>
      <c r="F154" s="41" t="s">
        <v>131</v>
      </c>
    </row>
    <row r="155" spans="1:6" x14ac:dyDescent="0.25">
      <c r="A155" s="40">
        <v>2019</v>
      </c>
      <c r="B155" s="30" t="s">
        <v>77</v>
      </c>
      <c r="C155" s="31">
        <v>1172</v>
      </c>
      <c r="D155" s="31">
        <v>1909</v>
      </c>
      <c r="E155" s="32">
        <v>0.61393399685699324</v>
      </c>
      <c r="F155" s="42" t="s">
        <v>131</v>
      </c>
    </row>
    <row r="156" spans="1:6" x14ac:dyDescent="0.25">
      <c r="A156" s="40">
        <v>2018</v>
      </c>
      <c r="B156" s="26" t="s">
        <v>77</v>
      </c>
      <c r="C156" s="31">
        <v>1492</v>
      </c>
      <c r="D156" s="31">
        <v>2422</v>
      </c>
      <c r="E156" s="33">
        <f>C156/D156</f>
        <v>0.61601981833195707</v>
      </c>
      <c r="F156" s="42" t="s">
        <v>131</v>
      </c>
    </row>
    <row r="157" spans="1:6" x14ac:dyDescent="0.25">
      <c r="A157" s="40">
        <v>2017</v>
      </c>
      <c r="B157" s="26" t="s">
        <v>77</v>
      </c>
      <c r="C157" s="31">
        <v>1687</v>
      </c>
      <c r="D157" s="31">
        <v>2897</v>
      </c>
      <c r="E157" s="33">
        <f>C157/D157</f>
        <v>0.58232654470141521</v>
      </c>
      <c r="F157" s="42" t="s">
        <v>131</v>
      </c>
    </row>
    <row r="158" spans="1:6" x14ac:dyDescent="0.25">
      <c r="A158" s="40">
        <v>2022</v>
      </c>
      <c r="B158" s="26" t="s">
        <v>85</v>
      </c>
      <c r="C158" s="28">
        <v>1194</v>
      </c>
      <c r="D158" s="28">
        <v>1860</v>
      </c>
      <c r="E158" s="29">
        <v>0.64200000000000002</v>
      </c>
      <c r="F158" s="41" t="s">
        <v>131</v>
      </c>
    </row>
    <row r="159" spans="1:6" x14ac:dyDescent="0.25">
      <c r="A159" s="40">
        <v>2021</v>
      </c>
      <c r="B159" s="26" t="s">
        <v>85</v>
      </c>
      <c r="C159" s="27">
        <v>793</v>
      </c>
      <c r="D159" s="28">
        <v>1507</v>
      </c>
      <c r="E159" s="29">
        <v>0.52600000000000002</v>
      </c>
      <c r="F159" s="41" t="s">
        <v>131</v>
      </c>
    </row>
    <row r="160" spans="1:6" x14ac:dyDescent="0.25">
      <c r="A160" s="40">
        <v>2020</v>
      </c>
      <c r="B160" s="26" t="s">
        <v>85</v>
      </c>
      <c r="C160" s="28">
        <v>1237</v>
      </c>
      <c r="D160" s="28">
        <v>2326</v>
      </c>
      <c r="E160" s="29">
        <v>0.53200000000000003</v>
      </c>
      <c r="F160" s="41" t="s">
        <v>131</v>
      </c>
    </row>
    <row r="161" spans="1:6" x14ac:dyDescent="0.25">
      <c r="A161" s="40">
        <v>2019</v>
      </c>
      <c r="B161" s="30" t="s">
        <v>85</v>
      </c>
      <c r="C161" s="31">
        <v>2368</v>
      </c>
      <c r="D161" s="31">
        <v>3961</v>
      </c>
      <c r="E161" s="32">
        <v>0.5978288311032568</v>
      </c>
      <c r="F161" s="42" t="s">
        <v>131</v>
      </c>
    </row>
    <row r="162" spans="1:6" x14ac:dyDescent="0.25">
      <c r="A162" s="40">
        <v>2018</v>
      </c>
      <c r="B162" s="26" t="s">
        <v>85</v>
      </c>
      <c r="C162" s="31">
        <v>2703</v>
      </c>
      <c r="D162" s="31">
        <v>4363</v>
      </c>
      <c r="E162" s="33">
        <f>C162/D162</f>
        <v>0.61952784781113912</v>
      </c>
      <c r="F162" s="42" t="s">
        <v>131</v>
      </c>
    </row>
    <row r="163" spans="1:6" x14ac:dyDescent="0.25">
      <c r="A163" s="40">
        <v>2017</v>
      </c>
      <c r="B163" s="26" t="s">
        <v>85</v>
      </c>
      <c r="C163" s="31">
        <v>7194</v>
      </c>
      <c r="D163" s="31">
        <v>10791</v>
      </c>
      <c r="E163" s="33">
        <f>C163/D163</f>
        <v>0.66666666666666663</v>
      </c>
      <c r="F163" s="42" t="s">
        <v>131</v>
      </c>
    </row>
    <row r="164" spans="1:6" x14ac:dyDescent="0.25">
      <c r="A164" s="40">
        <v>2022</v>
      </c>
      <c r="B164" s="26" t="s">
        <v>78</v>
      </c>
      <c r="C164" s="27">
        <v>46</v>
      </c>
      <c r="D164" s="27">
        <v>67</v>
      </c>
      <c r="E164" s="29">
        <v>0.68700000000000006</v>
      </c>
      <c r="F164" s="41" t="s">
        <v>131</v>
      </c>
    </row>
    <row r="165" spans="1:6" x14ac:dyDescent="0.25">
      <c r="A165" s="40">
        <v>2021</v>
      </c>
      <c r="B165" s="26" t="s">
        <v>78</v>
      </c>
      <c r="C165" s="27">
        <v>566</v>
      </c>
      <c r="D165" s="28">
        <v>1057</v>
      </c>
      <c r="E165" s="29">
        <v>0.53500000000000003</v>
      </c>
      <c r="F165" s="41" t="s">
        <v>131</v>
      </c>
    </row>
    <row r="166" spans="1:6" x14ac:dyDescent="0.25">
      <c r="A166" s="40">
        <v>2020</v>
      </c>
      <c r="B166" s="26" t="s">
        <v>78</v>
      </c>
      <c r="C166" s="27">
        <v>740</v>
      </c>
      <c r="D166" s="28">
        <v>1358</v>
      </c>
      <c r="E166" s="29">
        <v>0.54500000000000004</v>
      </c>
      <c r="F166" s="41" t="s">
        <v>131</v>
      </c>
    </row>
    <row r="167" spans="1:6" x14ac:dyDescent="0.25">
      <c r="A167" s="40">
        <v>2019</v>
      </c>
      <c r="B167" s="30" t="s">
        <v>78</v>
      </c>
      <c r="C167" s="31">
        <v>710</v>
      </c>
      <c r="D167" s="31">
        <v>1275</v>
      </c>
      <c r="E167" s="32">
        <v>0.55686274509803924</v>
      </c>
      <c r="F167" s="42" t="s">
        <v>131</v>
      </c>
    </row>
    <row r="168" spans="1:6" x14ac:dyDescent="0.25">
      <c r="A168" s="40">
        <v>2018</v>
      </c>
      <c r="B168" s="26" t="s">
        <v>78</v>
      </c>
      <c r="C168" s="31">
        <v>908</v>
      </c>
      <c r="D168" s="31">
        <v>1660</v>
      </c>
      <c r="E168" s="33">
        <f>C168/D168</f>
        <v>0.54698795180722892</v>
      </c>
      <c r="F168" s="42" t="s">
        <v>131</v>
      </c>
    </row>
    <row r="169" spans="1:6" x14ac:dyDescent="0.25">
      <c r="A169" s="40">
        <v>2017</v>
      </c>
      <c r="B169" s="26" t="s">
        <v>78</v>
      </c>
      <c r="C169" s="31">
        <v>1161</v>
      </c>
      <c r="D169" s="31">
        <v>1894</v>
      </c>
      <c r="E169" s="33">
        <f>C169/D169</f>
        <v>0.61298838437170011</v>
      </c>
      <c r="F169" s="42" t="s">
        <v>131</v>
      </c>
    </row>
    <row r="170" spans="1:6" x14ac:dyDescent="0.25">
      <c r="A170" s="40">
        <v>2019</v>
      </c>
      <c r="B170" s="30" t="s">
        <v>144</v>
      </c>
      <c r="C170" s="31">
        <v>104601</v>
      </c>
      <c r="D170" s="31">
        <v>179488</v>
      </c>
      <c r="E170" s="32">
        <v>0.58277433588875027</v>
      </c>
      <c r="F170" s="42" t="s">
        <v>145</v>
      </c>
    </row>
    <row r="171" spans="1:6" x14ac:dyDescent="0.25">
      <c r="A171" s="40">
        <v>2018</v>
      </c>
      <c r="B171" s="26" t="s">
        <v>144</v>
      </c>
      <c r="C171" s="31">
        <v>119247</v>
      </c>
      <c r="D171" s="31">
        <v>205046</v>
      </c>
      <c r="E171" s="33">
        <f>C171/D171</f>
        <v>0.58156218604605792</v>
      </c>
      <c r="F171" s="42" t="s">
        <v>145</v>
      </c>
    </row>
    <row r="172" spans="1:6" x14ac:dyDescent="0.25">
      <c r="A172" s="40">
        <v>2017</v>
      </c>
      <c r="B172" s="26" t="s">
        <v>144</v>
      </c>
      <c r="C172" s="25">
        <v>154990</v>
      </c>
      <c r="D172" s="31">
        <v>264746</v>
      </c>
      <c r="E172" s="33">
        <f>C172/D172</f>
        <v>0.5854290527524495</v>
      </c>
      <c r="F172" s="42" t="s">
        <v>145</v>
      </c>
    </row>
    <row r="173" spans="1:6" x14ac:dyDescent="0.25">
      <c r="A173" s="40">
        <v>2020</v>
      </c>
      <c r="B173" s="34" t="s">
        <v>144</v>
      </c>
      <c r="C173" s="35">
        <v>79322</v>
      </c>
      <c r="D173" s="35">
        <v>151212</v>
      </c>
      <c r="E173" s="36">
        <v>0.52500000000000002</v>
      </c>
      <c r="F173" s="43" t="s">
        <v>145</v>
      </c>
    </row>
    <row r="174" spans="1:6" x14ac:dyDescent="0.25">
      <c r="A174" s="40">
        <v>2022</v>
      </c>
      <c r="B174" s="34" t="s">
        <v>144</v>
      </c>
      <c r="C174" s="35">
        <v>56474</v>
      </c>
      <c r="D174" s="35">
        <v>97007</v>
      </c>
      <c r="E174" s="36">
        <v>0.58199999999999996</v>
      </c>
      <c r="F174" s="41" t="s">
        <v>145</v>
      </c>
    </row>
    <row r="175" spans="1:6" x14ac:dyDescent="0.25">
      <c r="A175" s="40">
        <v>2021</v>
      </c>
      <c r="B175" s="34" t="s">
        <v>144</v>
      </c>
      <c r="C175" s="35">
        <v>57243</v>
      </c>
      <c r="D175" s="35">
        <v>109941</v>
      </c>
      <c r="E175" s="36">
        <v>0.52100000000000002</v>
      </c>
      <c r="F175" s="41" t="s">
        <v>145</v>
      </c>
    </row>
    <row r="176" spans="1:6" x14ac:dyDescent="0.25">
      <c r="A176" s="40">
        <v>2022</v>
      </c>
      <c r="B176" s="26" t="s">
        <v>109</v>
      </c>
      <c r="C176" s="27">
        <v>239</v>
      </c>
      <c r="D176" s="27">
        <v>419</v>
      </c>
      <c r="E176" s="29">
        <v>0.56999999999999995</v>
      </c>
      <c r="F176" s="41" t="s">
        <v>131</v>
      </c>
    </row>
    <row r="177" spans="1:6" x14ac:dyDescent="0.25">
      <c r="A177" s="40">
        <v>2021</v>
      </c>
      <c r="B177" s="26" t="s">
        <v>109</v>
      </c>
      <c r="C177" s="27">
        <v>306</v>
      </c>
      <c r="D177" s="27">
        <v>504</v>
      </c>
      <c r="E177" s="29">
        <v>0.60699999999999998</v>
      </c>
      <c r="F177" s="41" t="s">
        <v>131</v>
      </c>
    </row>
    <row r="178" spans="1:6" x14ac:dyDescent="0.25">
      <c r="A178" s="40">
        <v>2020</v>
      </c>
      <c r="B178" s="26" t="s">
        <v>109</v>
      </c>
      <c r="C178" s="27">
        <v>372</v>
      </c>
      <c r="D178" s="27">
        <v>614</v>
      </c>
      <c r="E178" s="29">
        <v>0.60599999999999998</v>
      </c>
      <c r="F178" s="41" t="s">
        <v>131</v>
      </c>
    </row>
    <row r="179" spans="1:6" x14ac:dyDescent="0.25">
      <c r="A179" s="40">
        <v>2019</v>
      </c>
      <c r="B179" s="30" t="s">
        <v>109</v>
      </c>
      <c r="C179" s="31">
        <v>619</v>
      </c>
      <c r="D179" s="31">
        <v>973</v>
      </c>
      <c r="E179" s="32">
        <v>0.63617677286742036</v>
      </c>
      <c r="F179" s="42" t="s">
        <v>131</v>
      </c>
    </row>
    <row r="180" spans="1:6" x14ac:dyDescent="0.25">
      <c r="A180" s="40">
        <v>2018</v>
      </c>
      <c r="B180" s="26" t="s">
        <v>109</v>
      </c>
      <c r="C180" s="31">
        <v>782</v>
      </c>
      <c r="D180" s="31">
        <v>1221</v>
      </c>
      <c r="E180" s="33">
        <f>C180/D180</f>
        <v>0.64045864045864043</v>
      </c>
      <c r="F180" s="42" t="s">
        <v>131</v>
      </c>
    </row>
    <row r="181" spans="1:6" x14ac:dyDescent="0.25">
      <c r="A181" s="40">
        <v>2017</v>
      </c>
      <c r="B181" s="26" t="s">
        <v>109</v>
      </c>
      <c r="C181" s="31">
        <v>1174</v>
      </c>
      <c r="D181" s="31">
        <v>1758</v>
      </c>
      <c r="E181" s="33">
        <f>C181/D181</f>
        <v>0.6678043230944255</v>
      </c>
      <c r="F181" s="42" t="s">
        <v>131</v>
      </c>
    </row>
    <row r="182" spans="1:6" x14ac:dyDescent="0.25">
      <c r="A182" s="40">
        <v>2022</v>
      </c>
      <c r="B182" s="26" t="s">
        <v>108</v>
      </c>
      <c r="C182" s="27">
        <v>827</v>
      </c>
      <c r="D182" s="28">
        <v>1444</v>
      </c>
      <c r="E182" s="29">
        <v>0.57299999999999995</v>
      </c>
      <c r="F182" s="41" t="s">
        <v>131</v>
      </c>
    </row>
    <row r="183" spans="1:6" x14ac:dyDescent="0.25">
      <c r="A183" s="40">
        <v>2021</v>
      </c>
      <c r="B183" s="26" t="s">
        <v>108</v>
      </c>
      <c r="C183" s="27">
        <v>387</v>
      </c>
      <c r="D183" s="27">
        <v>717</v>
      </c>
      <c r="E183" s="29">
        <v>0.54</v>
      </c>
      <c r="F183" s="41" t="s">
        <v>131</v>
      </c>
    </row>
    <row r="184" spans="1:6" x14ac:dyDescent="0.25">
      <c r="A184" s="40">
        <v>2020</v>
      </c>
      <c r="B184" s="26" t="s">
        <v>108</v>
      </c>
      <c r="C184" s="28">
        <v>1123</v>
      </c>
      <c r="D184" s="28">
        <v>2159</v>
      </c>
      <c r="E184" s="29">
        <v>0.52</v>
      </c>
      <c r="F184" s="41" t="s">
        <v>131</v>
      </c>
    </row>
    <row r="185" spans="1:6" x14ac:dyDescent="0.25">
      <c r="A185" s="40">
        <v>2019</v>
      </c>
      <c r="B185" s="30" t="s">
        <v>108</v>
      </c>
      <c r="C185" s="31">
        <v>2022</v>
      </c>
      <c r="D185" s="31">
        <v>3302</v>
      </c>
      <c r="E185" s="32">
        <v>0.61235614778921865</v>
      </c>
      <c r="F185" s="42" t="s">
        <v>131</v>
      </c>
    </row>
    <row r="186" spans="1:6" x14ac:dyDescent="0.25">
      <c r="A186" s="40">
        <v>2018</v>
      </c>
      <c r="B186" s="26" t="s">
        <v>108</v>
      </c>
      <c r="C186" s="31">
        <v>2149</v>
      </c>
      <c r="D186" s="31">
        <v>3492</v>
      </c>
      <c r="E186" s="33">
        <f>C186/D186</f>
        <v>0.61540664375715926</v>
      </c>
      <c r="F186" s="42" t="s">
        <v>131</v>
      </c>
    </row>
    <row r="187" spans="1:6" x14ac:dyDescent="0.25">
      <c r="A187" s="40">
        <v>2017</v>
      </c>
      <c r="B187" s="26" t="s">
        <v>108</v>
      </c>
      <c r="C187" s="31">
        <v>3483</v>
      </c>
      <c r="D187" s="31">
        <v>5479</v>
      </c>
      <c r="E187" s="33">
        <f>C187/D187</f>
        <v>0.63569994524548279</v>
      </c>
      <c r="F187" s="42" t="s">
        <v>131</v>
      </c>
    </row>
    <row r="188" spans="1:6" x14ac:dyDescent="0.25">
      <c r="A188" s="40">
        <v>2022</v>
      </c>
      <c r="B188" s="26" t="s">
        <v>76</v>
      </c>
      <c r="C188" s="27">
        <v>105</v>
      </c>
      <c r="D188" s="27">
        <v>151</v>
      </c>
      <c r="E188" s="29">
        <v>0.69499999999999995</v>
      </c>
      <c r="F188" s="41" t="s">
        <v>131</v>
      </c>
    </row>
    <row r="189" spans="1:6" x14ac:dyDescent="0.25">
      <c r="A189" s="40">
        <v>2020</v>
      </c>
      <c r="B189" s="26" t="s">
        <v>76</v>
      </c>
      <c r="C189" s="27">
        <v>233</v>
      </c>
      <c r="D189" s="27">
        <v>419</v>
      </c>
      <c r="E189" s="29">
        <v>0.55600000000000005</v>
      </c>
      <c r="F189" s="41" t="s">
        <v>131</v>
      </c>
    </row>
    <row r="190" spans="1:6" x14ac:dyDescent="0.25">
      <c r="A190" s="40">
        <v>2019</v>
      </c>
      <c r="B190" s="30" t="s">
        <v>76</v>
      </c>
      <c r="C190" s="31">
        <v>446</v>
      </c>
      <c r="D190" s="31">
        <v>711</v>
      </c>
      <c r="E190" s="32">
        <v>0.62728551336146277</v>
      </c>
      <c r="F190" s="42" t="s">
        <v>131</v>
      </c>
    </row>
    <row r="191" spans="1:6" x14ac:dyDescent="0.25">
      <c r="A191" s="40">
        <v>2018</v>
      </c>
      <c r="B191" s="26" t="s">
        <v>76</v>
      </c>
      <c r="C191" s="31">
        <v>540</v>
      </c>
      <c r="D191" s="31">
        <v>900</v>
      </c>
      <c r="E191" s="33">
        <f>C191/D191</f>
        <v>0.6</v>
      </c>
      <c r="F191" s="42" t="s">
        <v>131</v>
      </c>
    </row>
    <row r="192" spans="1:6" x14ac:dyDescent="0.25">
      <c r="A192" s="40">
        <v>2017</v>
      </c>
      <c r="B192" s="26" t="s">
        <v>76</v>
      </c>
      <c r="C192" s="31">
        <v>692</v>
      </c>
      <c r="D192" s="31">
        <v>1130</v>
      </c>
      <c r="E192" s="33">
        <f>C192/D192</f>
        <v>0.61238938053097347</v>
      </c>
      <c r="F192" s="42" t="s">
        <v>131</v>
      </c>
    </row>
    <row r="193" spans="1:6" x14ac:dyDescent="0.25">
      <c r="A193" s="40">
        <v>2021</v>
      </c>
      <c r="B193" s="26" t="s">
        <v>76</v>
      </c>
      <c r="C193" s="27">
        <v>15</v>
      </c>
      <c r="D193" s="27">
        <v>47</v>
      </c>
      <c r="E193" s="29">
        <v>0.31900000000000001</v>
      </c>
      <c r="F193" s="41" t="s">
        <v>132</v>
      </c>
    </row>
    <row r="194" spans="1:6" x14ac:dyDescent="0.25">
      <c r="A194" s="40">
        <v>2022</v>
      </c>
      <c r="B194" s="26" t="s">
        <v>124</v>
      </c>
      <c r="C194" s="27">
        <v>443</v>
      </c>
      <c r="D194" s="27">
        <v>921</v>
      </c>
      <c r="E194" s="29">
        <v>0.48099999999999998</v>
      </c>
      <c r="F194" s="41" t="s">
        <v>132</v>
      </c>
    </row>
    <row r="195" spans="1:6" x14ac:dyDescent="0.25">
      <c r="A195" s="40">
        <v>2021</v>
      </c>
      <c r="B195" s="26" t="s">
        <v>124</v>
      </c>
      <c r="C195" s="27">
        <v>489</v>
      </c>
      <c r="D195" s="28">
        <v>1144</v>
      </c>
      <c r="E195" s="29">
        <v>0.42699999999999999</v>
      </c>
      <c r="F195" s="41" t="s">
        <v>132</v>
      </c>
    </row>
    <row r="196" spans="1:6" x14ac:dyDescent="0.25">
      <c r="A196" s="40">
        <v>2020</v>
      </c>
      <c r="B196" s="26" t="s">
        <v>124</v>
      </c>
      <c r="C196" s="27">
        <v>389</v>
      </c>
      <c r="D196" s="28">
        <v>1083</v>
      </c>
      <c r="E196" s="29">
        <v>0.35899999999999999</v>
      </c>
      <c r="F196" s="41" t="s">
        <v>132</v>
      </c>
    </row>
    <row r="197" spans="1:6" x14ac:dyDescent="0.25">
      <c r="A197" s="40">
        <v>2019</v>
      </c>
      <c r="B197" s="30" t="s">
        <v>124</v>
      </c>
      <c r="C197" s="31">
        <v>936</v>
      </c>
      <c r="D197" s="31">
        <v>1862</v>
      </c>
      <c r="E197" s="32">
        <v>0.50268528464017181</v>
      </c>
      <c r="F197" s="42" t="s">
        <v>132</v>
      </c>
    </row>
    <row r="198" spans="1:6" x14ac:dyDescent="0.25">
      <c r="A198" s="40">
        <v>2018</v>
      </c>
      <c r="B198" s="26" t="s">
        <v>124</v>
      </c>
      <c r="C198" s="31">
        <v>329</v>
      </c>
      <c r="D198" s="31">
        <v>740</v>
      </c>
      <c r="E198" s="33">
        <f>C198/D198</f>
        <v>0.44459459459459461</v>
      </c>
      <c r="F198" s="42" t="s">
        <v>132</v>
      </c>
    </row>
    <row r="199" spans="1:6" x14ac:dyDescent="0.25">
      <c r="A199" s="40">
        <v>2017</v>
      </c>
      <c r="B199" s="26" t="s">
        <v>124</v>
      </c>
      <c r="C199" s="31">
        <v>254</v>
      </c>
      <c r="D199" s="31">
        <v>619</v>
      </c>
      <c r="E199" s="33">
        <f>C199/D199</f>
        <v>0.41033925686591277</v>
      </c>
      <c r="F199" s="42" t="s">
        <v>132</v>
      </c>
    </row>
    <row r="200" spans="1:6" x14ac:dyDescent="0.25">
      <c r="A200" s="40">
        <v>2022</v>
      </c>
      <c r="B200" s="26" t="s">
        <v>122</v>
      </c>
      <c r="C200" s="27">
        <v>377</v>
      </c>
      <c r="D200" s="27">
        <v>733</v>
      </c>
      <c r="E200" s="29">
        <v>0.51400000000000001</v>
      </c>
      <c r="F200" s="41" t="s">
        <v>132</v>
      </c>
    </row>
    <row r="201" spans="1:6" x14ac:dyDescent="0.25">
      <c r="A201" s="40">
        <v>2021</v>
      </c>
      <c r="B201" s="26" t="s">
        <v>122</v>
      </c>
      <c r="C201" s="27">
        <v>273</v>
      </c>
      <c r="D201" s="27">
        <v>584</v>
      </c>
      <c r="E201" s="29">
        <v>0.46700000000000003</v>
      </c>
      <c r="F201" s="41" t="s">
        <v>132</v>
      </c>
    </row>
    <row r="202" spans="1:6" x14ac:dyDescent="0.25">
      <c r="A202" s="40">
        <v>2020</v>
      </c>
      <c r="B202" s="26" t="s">
        <v>122</v>
      </c>
      <c r="C202" s="27">
        <v>431</v>
      </c>
      <c r="D202" s="27">
        <v>958</v>
      </c>
      <c r="E202" s="29">
        <v>0.45</v>
      </c>
      <c r="F202" s="41" t="s">
        <v>132</v>
      </c>
    </row>
    <row r="203" spans="1:6" x14ac:dyDescent="0.25">
      <c r="A203" s="40">
        <v>2019</v>
      </c>
      <c r="B203" s="30" t="s">
        <v>122</v>
      </c>
      <c r="C203" s="31">
        <v>800</v>
      </c>
      <c r="D203" s="31">
        <v>1665</v>
      </c>
      <c r="E203" s="32">
        <v>0.48048048048048048</v>
      </c>
      <c r="F203" s="42" t="s">
        <v>132</v>
      </c>
    </row>
    <row r="204" spans="1:6" x14ac:dyDescent="0.25">
      <c r="A204" s="40">
        <v>2018</v>
      </c>
      <c r="B204" s="26" t="s">
        <v>122</v>
      </c>
      <c r="C204" s="31">
        <v>856</v>
      </c>
      <c r="D204" s="31">
        <v>1754</v>
      </c>
      <c r="E204" s="33">
        <f>C204/D204</f>
        <v>0.48802736602052449</v>
      </c>
      <c r="F204" s="42" t="s">
        <v>132</v>
      </c>
    </row>
    <row r="205" spans="1:6" x14ac:dyDescent="0.25">
      <c r="A205" s="40">
        <v>2017</v>
      </c>
      <c r="B205" s="26" t="s">
        <v>122</v>
      </c>
      <c r="C205" s="31">
        <v>1032</v>
      </c>
      <c r="D205" s="31">
        <v>2095</v>
      </c>
      <c r="E205" s="33">
        <f>C205/D205</f>
        <v>0.49260143198090695</v>
      </c>
      <c r="F205" s="42" t="s">
        <v>132</v>
      </c>
    </row>
    <row r="206" spans="1:6" x14ac:dyDescent="0.25">
      <c r="A206" s="40">
        <v>2022</v>
      </c>
      <c r="B206" s="26" t="s">
        <v>93</v>
      </c>
      <c r="C206" s="28">
        <v>5257</v>
      </c>
      <c r="D206" s="28">
        <v>8551</v>
      </c>
      <c r="E206" s="29">
        <v>0.61499999999999999</v>
      </c>
      <c r="F206" s="41" t="s">
        <v>131</v>
      </c>
    </row>
    <row r="207" spans="1:6" x14ac:dyDescent="0.25">
      <c r="A207" s="40">
        <v>2021</v>
      </c>
      <c r="B207" s="26" t="s">
        <v>93</v>
      </c>
      <c r="C207" s="28">
        <v>3656</v>
      </c>
      <c r="D207" s="28">
        <v>6914</v>
      </c>
      <c r="E207" s="29">
        <v>0.52900000000000003</v>
      </c>
      <c r="F207" s="41" t="s">
        <v>131</v>
      </c>
    </row>
    <row r="208" spans="1:6" x14ac:dyDescent="0.25">
      <c r="A208" s="40">
        <v>2020</v>
      </c>
      <c r="B208" s="26" t="s">
        <v>93</v>
      </c>
      <c r="C208" s="28">
        <v>4100</v>
      </c>
      <c r="D208" s="28">
        <v>8308</v>
      </c>
      <c r="E208" s="29">
        <v>0.49399999999999999</v>
      </c>
      <c r="F208" s="41" t="s">
        <v>131</v>
      </c>
    </row>
    <row r="209" spans="1:6" x14ac:dyDescent="0.25">
      <c r="A209" s="40">
        <v>2019</v>
      </c>
      <c r="B209" s="30" t="s">
        <v>93</v>
      </c>
      <c r="C209" s="31">
        <v>6617</v>
      </c>
      <c r="D209" s="31">
        <v>11004</v>
      </c>
      <c r="E209" s="32">
        <v>0.601326790258088</v>
      </c>
      <c r="F209" s="42" t="s">
        <v>131</v>
      </c>
    </row>
    <row r="210" spans="1:6" x14ac:dyDescent="0.25">
      <c r="A210" s="40">
        <v>2018</v>
      </c>
      <c r="B210" s="26" t="s">
        <v>93</v>
      </c>
      <c r="C210" s="31">
        <v>7134</v>
      </c>
      <c r="D210" s="31">
        <v>12340</v>
      </c>
      <c r="E210" s="33">
        <f>C210/D210</f>
        <v>0.57811993517017823</v>
      </c>
      <c r="F210" s="42" t="s">
        <v>131</v>
      </c>
    </row>
    <row r="211" spans="1:6" x14ac:dyDescent="0.25">
      <c r="A211" s="40">
        <v>2017</v>
      </c>
      <c r="B211" s="26" t="s">
        <v>93</v>
      </c>
      <c r="C211" s="31">
        <v>77653</v>
      </c>
      <c r="D211" s="31">
        <v>13830</v>
      </c>
      <c r="E211" s="33">
        <f>C211/D211</f>
        <v>5.614822848879248</v>
      </c>
      <c r="F211" s="42" t="s">
        <v>131</v>
      </c>
    </row>
    <row r="212" spans="1:6" x14ac:dyDescent="0.25">
      <c r="A212" s="40">
        <v>2022</v>
      </c>
      <c r="B212" s="26" t="s">
        <v>110</v>
      </c>
      <c r="C212" s="28">
        <v>2460</v>
      </c>
      <c r="D212" s="28">
        <v>4313</v>
      </c>
      <c r="E212" s="29">
        <v>0.56999999999999995</v>
      </c>
      <c r="F212" s="41" t="s">
        <v>131</v>
      </c>
    </row>
    <row r="213" spans="1:6" x14ac:dyDescent="0.25">
      <c r="A213" s="40">
        <v>2021</v>
      </c>
      <c r="B213" s="26" t="s">
        <v>110</v>
      </c>
      <c r="C213" s="28">
        <v>2899</v>
      </c>
      <c r="D213" s="28">
        <v>5788</v>
      </c>
      <c r="E213" s="29">
        <v>0.501</v>
      </c>
      <c r="F213" s="41" t="s">
        <v>131</v>
      </c>
    </row>
    <row r="214" spans="1:6" x14ac:dyDescent="0.25">
      <c r="A214" s="40">
        <v>2020</v>
      </c>
      <c r="B214" s="26" t="s">
        <v>110</v>
      </c>
      <c r="C214" s="28">
        <v>3182</v>
      </c>
      <c r="D214" s="28">
        <v>6293</v>
      </c>
      <c r="E214" s="29">
        <v>0.50600000000000001</v>
      </c>
      <c r="F214" s="41" t="s">
        <v>131</v>
      </c>
    </row>
    <row r="215" spans="1:6" x14ac:dyDescent="0.25">
      <c r="A215" s="40">
        <v>2019</v>
      </c>
      <c r="B215" s="30" t="s">
        <v>110</v>
      </c>
      <c r="C215" s="31">
        <v>4584</v>
      </c>
      <c r="D215" s="31">
        <v>7401</v>
      </c>
      <c r="E215" s="32">
        <v>0.619375760032428</v>
      </c>
      <c r="F215" s="42" t="s">
        <v>131</v>
      </c>
    </row>
    <row r="216" spans="1:6" x14ac:dyDescent="0.25">
      <c r="A216" s="40">
        <v>2018</v>
      </c>
      <c r="B216" s="26" t="s">
        <v>110</v>
      </c>
      <c r="C216" s="31">
        <v>5339</v>
      </c>
      <c r="D216" s="31">
        <v>8564</v>
      </c>
      <c r="E216" s="33">
        <f>C216/D216</f>
        <v>0.62342363381597388</v>
      </c>
      <c r="F216" s="42" t="s">
        <v>131</v>
      </c>
    </row>
    <row r="217" spans="1:6" x14ac:dyDescent="0.25">
      <c r="A217" s="40">
        <v>2017</v>
      </c>
      <c r="B217" s="26" t="s">
        <v>110</v>
      </c>
      <c r="C217" s="31">
        <v>6319</v>
      </c>
      <c r="D217" s="31">
        <v>10107</v>
      </c>
      <c r="E217" s="33">
        <f>C217/D217</f>
        <v>0.6252102503215593</v>
      </c>
      <c r="F217" s="42" t="s">
        <v>131</v>
      </c>
    </row>
    <row r="218" spans="1:6" x14ac:dyDescent="0.25">
      <c r="A218" s="40">
        <v>2022</v>
      </c>
      <c r="B218" s="26" t="s">
        <v>89</v>
      </c>
      <c r="C218" s="27">
        <v>82</v>
      </c>
      <c r="D218" s="27">
        <v>131</v>
      </c>
      <c r="E218" s="29">
        <v>0.626</v>
      </c>
      <c r="F218" s="41" t="s">
        <v>131</v>
      </c>
    </row>
    <row r="219" spans="1:6" x14ac:dyDescent="0.25">
      <c r="A219" s="40">
        <v>2021</v>
      </c>
      <c r="B219" s="26" t="s">
        <v>89</v>
      </c>
      <c r="C219" s="27">
        <v>92</v>
      </c>
      <c r="D219" s="27">
        <v>182</v>
      </c>
      <c r="E219" s="29">
        <v>0.505</v>
      </c>
      <c r="F219" s="41" t="s">
        <v>131</v>
      </c>
    </row>
    <row r="220" spans="1:6" x14ac:dyDescent="0.25">
      <c r="A220" s="40">
        <v>2020</v>
      </c>
      <c r="B220" s="26" t="s">
        <v>89</v>
      </c>
      <c r="C220" s="27">
        <v>109</v>
      </c>
      <c r="D220" s="27">
        <v>209</v>
      </c>
      <c r="E220" s="29">
        <v>0.52200000000000002</v>
      </c>
      <c r="F220" s="41" t="s">
        <v>131</v>
      </c>
    </row>
    <row r="221" spans="1:6" x14ac:dyDescent="0.25">
      <c r="A221" s="40">
        <v>2019</v>
      </c>
      <c r="B221" s="30" t="s">
        <v>89</v>
      </c>
      <c r="C221" s="31">
        <v>148</v>
      </c>
      <c r="D221" s="31">
        <v>260</v>
      </c>
      <c r="E221" s="32">
        <v>0.56923076923076921</v>
      </c>
      <c r="F221" s="42" t="s">
        <v>131</v>
      </c>
    </row>
    <row r="222" spans="1:6" x14ac:dyDescent="0.25">
      <c r="A222" s="40">
        <v>2018</v>
      </c>
      <c r="B222" s="26" t="s">
        <v>89</v>
      </c>
      <c r="C222" s="31">
        <v>285</v>
      </c>
      <c r="D222" s="31">
        <v>460</v>
      </c>
      <c r="E222" s="33">
        <f>C222/D222</f>
        <v>0.61956521739130432</v>
      </c>
      <c r="F222" s="42" t="s">
        <v>131</v>
      </c>
    </row>
    <row r="223" spans="1:6" x14ac:dyDescent="0.25">
      <c r="A223" s="40">
        <v>2017</v>
      </c>
      <c r="B223" s="26" t="s">
        <v>89</v>
      </c>
      <c r="C223" s="31">
        <v>468</v>
      </c>
      <c r="D223" s="31">
        <v>729</v>
      </c>
      <c r="E223" s="33">
        <f>C223/D223</f>
        <v>0.64197530864197527</v>
      </c>
      <c r="F223" s="42" t="s">
        <v>131</v>
      </c>
    </row>
    <row r="224" spans="1:6" x14ac:dyDescent="0.25">
      <c r="A224" s="40">
        <v>2022</v>
      </c>
      <c r="B224" s="26" t="s">
        <v>83</v>
      </c>
      <c r="C224" s="27">
        <v>608</v>
      </c>
      <c r="D224" s="27">
        <v>933</v>
      </c>
      <c r="E224" s="29">
        <v>0.65200000000000002</v>
      </c>
      <c r="F224" s="41" t="s">
        <v>131</v>
      </c>
    </row>
    <row r="225" spans="1:6" x14ac:dyDescent="0.25">
      <c r="A225" s="40">
        <v>2021</v>
      </c>
      <c r="B225" s="26" t="s">
        <v>83</v>
      </c>
      <c r="C225" s="27">
        <v>15</v>
      </c>
      <c r="D225" s="27">
        <v>30</v>
      </c>
      <c r="E225" s="29">
        <v>0.5</v>
      </c>
      <c r="F225" s="41" t="s">
        <v>131</v>
      </c>
    </row>
    <row r="226" spans="1:6" x14ac:dyDescent="0.25">
      <c r="A226" s="40">
        <v>2020</v>
      </c>
      <c r="B226" s="26" t="s">
        <v>83</v>
      </c>
      <c r="C226" s="27">
        <v>840</v>
      </c>
      <c r="D226" s="28">
        <v>1377</v>
      </c>
      <c r="E226" s="29">
        <v>0.61</v>
      </c>
      <c r="F226" s="41" t="s">
        <v>131</v>
      </c>
    </row>
    <row r="227" spans="1:6" x14ac:dyDescent="0.25">
      <c r="A227" s="40">
        <v>2019</v>
      </c>
      <c r="B227" s="30" t="s">
        <v>83</v>
      </c>
      <c r="C227" s="31">
        <v>1543</v>
      </c>
      <c r="D227" s="31">
        <v>2256</v>
      </c>
      <c r="E227" s="32">
        <v>0.68395390070921991</v>
      </c>
      <c r="F227" s="42" t="s">
        <v>131</v>
      </c>
    </row>
    <row r="228" spans="1:6" x14ac:dyDescent="0.25">
      <c r="A228" s="40">
        <v>2018</v>
      </c>
      <c r="B228" s="26" t="s">
        <v>83</v>
      </c>
      <c r="C228" s="31">
        <v>1677</v>
      </c>
      <c r="D228" s="31">
        <v>2572</v>
      </c>
      <c r="E228" s="33">
        <f>C228/D228</f>
        <v>0.65202177293934682</v>
      </c>
      <c r="F228" s="42" t="s">
        <v>131</v>
      </c>
    </row>
    <row r="229" spans="1:6" x14ac:dyDescent="0.25">
      <c r="A229" s="40">
        <v>2017</v>
      </c>
      <c r="B229" s="26" t="s">
        <v>83</v>
      </c>
      <c r="C229" s="31">
        <v>17730</v>
      </c>
      <c r="D229" s="31">
        <v>2725</v>
      </c>
      <c r="E229" s="33">
        <f>C229/D229</f>
        <v>6.5064220183486237</v>
      </c>
      <c r="F229" s="42" t="s">
        <v>131</v>
      </c>
    </row>
    <row r="230" spans="1:6" x14ac:dyDescent="0.25">
      <c r="A230" s="40">
        <v>2022</v>
      </c>
      <c r="B230" s="26" t="s">
        <v>118</v>
      </c>
      <c r="C230" s="27">
        <v>533</v>
      </c>
      <c r="D230" s="28">
        <v>1009</v>
      </c>
      <c r="E230" s="29">
        <v>0.52800000000000002</v>
      </c>
      <c r="F230" s="41" t="s">
        <v>131</v>
      </c>
    </row>
    <row r="231" spans="1:6" x14ac:dyDescent="0.25">
      <c r="A231" s="40">
        <v>2021</v>
      </c>
      <c r="B231" s="26" t="s">
        <v>118</v>
      </c>
      <c r="C231" s="27">
        <v>375</v>
      </c>
      <c r="D231" s="27">
        <v>787</v>
      </c>
      <c r="E231" s="29">
        <v>0.47599999999999998</v>
      </c>
      <c r="F231" s="41" t="s">
        <v>131</v>
      </c>
    </row>
    <row r="232" spans="1:6" x14ac:dyDescent="0.25">
      <c r="A232" s="40">
        <v>2017</v>
      </c>
      <c r="B232" s="26" t="s">
        <v>118</v>
      </c>
      <c r="C232" s="31">
        <v>1439</v>
      </c>
      <c r="D232" s="31">
        <v>2725</v>
      </c>
      <c r="E232" s="33">
        <f>C232/D232</f>
        <v>0.5280733944954128</v>
      </c>
      <c r="F232" s="42" t="s">
        <v>131</v>
      </c>
    </row>
    <row r="233" spans="1:6" x14ac:dyDescent="0.25">
      <c r="A233" s="40">
        <v>2020</v>
      </c>
      <c r="B233" s="26" t="s">
        <v>118</v>
      </c>
      <c r="C233" s="27">
        <v>574</v>
      </c>
      <c r="D233" s="28">
        <v>1293</v>
      </c>
      <c r="E233" s="29">
        <v>0.44400000000000001</v>
      </c>
      <c r="F233" s="41" t="s">
        <v>132</v>
      </c>
    </row>
    <row r="234" spans="1:6" x14ac:dyDescent="0.25">
      <c r="A234" s="40">
        <v>2019</v>
      </c>
      <c r="B234" s="30" t="s">
        <v>118</v>
      </c>
      <c r="C234" s="31">
        <v>302</v>
      </c>
      <c r="D234" s="31">
        <v>607</v>
      </c>
      <c r="E234" s="32">
        <v>0.49752883031301481</v>
      </c>
      <c r="F234" s="42" t="s">
        <v>132</v>
      </c>
    </row>
    <row r="235" spans="1:6" x14ac:dyDescent="0.25">
      <c r="A235" s="40">
        <v>2018</v>
      </c>
      <c r="B235" s="26" t="s">
        <v>118</v>
      </c>
      <c r="C235" s="31">
        <v>367</v>
      </c>
      <c r="D235" s="31">
        <v>799</v>
      </c>
      <c r="E235" s="33">
        <f>C235/D235</f>
        <v>0.4593241551939925</v>
      </c>
      <c r="F235" s="42" t="s">
        <v>132</v>
      </c>
    </row>
    <row r="236" spans="1:6" x14ac:dyDescent="0.25">
      <c r="A236" s="40">
        <v>2022</v>
      </c>
      <c r="B236" s="26" t="s">
        <v>102</v>
      </c>
      <c r="C236" s="28">
        <v>1826</v>
      </c>
      <c r="D236" s="28">
        <v>3108</v>
      </c>
      <c r="E236" s="29">
        <v>0.58799999999999997</v>
      </c>
      <c r="F236" s="41" t="s">
        <v>131</v>
      </c>
    </row>
    <row r="237" spans="1:6" x14ac:dyDescent="0.25">
      <c r="A237" s="40">
        <v>2020</v>
      </c>
      <c r="B237" s="26" t="s">
        <v>102</v>
      </c>
      <c r="C237" s="28">
        <v>2309</v>
      </c>
      <c r="D237" s="28">
        <v>4719</v>
      </c>
      <c r="E237" s="29">
        <v>0.48899999999999999</v>
      </c>
      <c r="F237" s="41" t="s">
        <v>131</v>
      </c>
    </row>
    <row r="238" spans="1:6" x14ac:dyDescent="0.25">
      <c r="A238" s="40">
        <v>2019</v>
      </c>
      <c r="B238" s="30" t="s">
        <v>102</v>
      </c>
      <c r="C238" s="31">
        <v>3878</v>
      </c>
      <c r="D238" s="31">
        <v>7060</v>
      </c>
      <c r="E238" s="32">
        <v>0.54929178470254958</v>
      </c>
      <c r="F238" s="42" t="s">
        <v>131</v>
      </c>
    </row>
    <row r="239" spans="1:6" x14ac:dyDescent="0.25">
      <c r="A239" s="40">
        <v>2018</v>
      </c>
      <c r="B239" s="26" t="s">
        <v>102</v>
      </c>
      <c r="C239" s="31">
        <v>4188</v>
      </c>
      <c r="D239" s="31">
        <v>7358</v>
      </c>
      <c r="E239" s="33">
        <f>C239/D239</f>
        <v>0.56917640663223701</v>
      </c>
      <c r="F239" s="42" t="s">
        <v>131</v>
      </c>
    </row>
    <row r="240" spans="1:6" x14ac:dyDescent="0.25">
      <c r="A240" s="40">
        <v>2017</v>
      </c>
      <c r="B240" s="26" t="s">
        <v>102</v>
      </c>
      <c r="C240" s="31">
        <v>6295</v>
      </c>
      <c r="D240" s="31">
        <v>107477</v>
      </c>
      <c r="E240" s="33">
        <f>C240/D240</f>
        <v>5.8570670934246394E-2</v>
      </c>
      <c r="F240" s="42" t="s">
        <v>131</v>
      </c>
    </row>
    <row r="241" spans="1:6" x14ac:dyDescent="0.25">
      <c r="A241" s="40">
        <v>2021</v>
      </c>
      <c r="B241" s="26" t="s">
        <v>102</v>
      </c>
      <c r="C241" s="27">
        <v>976</v>
      </c>
      <c r="D241" s="28">
        <v>2125</v>
      </c>
      <c r="E241" s="29">
        <v>0.45900000000000002</v>
      </c>
      <c r="F241" s="41" t="s">
        <v>132</v>
      </c>
    </row>
    <row r="242" spans="1:6" x14ac:dyDescent="0.25">
      <c r="A242" s="40">
        <v>2022</v>
      </c>
      <c r="B242" s="26" t="s">
        <v>92</v>
      </c>
      <c r="C242" s="27">
        <v>926</v>
      </c>
      <c r="D242" s="28">
        <v>1504</v>
      </c>
      <c r="E242" s="29">
        <v>0.61599999999999999</v>
      </c>
      <c r="F242" s="41" t="s">
        <v>131</v>
      </c>
    </row>
    <row r="243" spans="1:6" x14ac:dyDescent="0.25">
      <c r="A243" s="40">
        <v>2021</v>
      </c>
      <c r="B243" s="26" t="s">
        <v>92</v>
      </c>
      <c r="C243" s="27">
        <v>716</v>
      </c>
      <c r="D243" s="28">
        <v>1304</v>
      </c>
      <c r="E243" s="29">
        <v>0.54900000000000004</v>
      </c>
      <c r="F243" s="41" t="s">
        <v>131</v>
      </c>
    </row>
    <row r="244" spans="1:6" x14ac:dyDescent="0.25">
      <c r="A244" s="40">
        <v>2020</v>
      </c>
      <c r="B244" s="26" t="s">
        <v>92</v>
      </c>
      <c r="C244" s="28">
        <v>1291</v>
      </c>
      <c r="D244" s="28">
        <v>2435</v>
      </c>
      <c r="E244" s="29">
        <v>0.53</v>
      </c>
      <c r="F244" s="41" t="s">
        <v>131</v>
      </c>
    </row>
    <row r="245" spans="1:6" x14ac:dyDescent="0.25">
      <c r="A245" s="40">
        <v>2019</v>
      </c>
      <c r="B245" s="30" t="s">
        <v>92</v>
      </c>
      <c r="C245" s="31">
        <v>1839</v>
      </c>
      <c r="D245" s="31">
        <v>3074</v>
      </c>
      <c r="E245" s="32">
        <v>0.59824333116460637</v>
      </c>
      <c r="F245" s="42" t="s">
        <v>131</v>
      </c>
    </row>
    <row r="246" spans="1:6" x14ac:dyDescent="0.25">
      <c r="A246" s="40">
        <v>2018</v>
      </c>
      <c r="B246" s="26" t="s">
        <v>92</v>
      </c>
      <c r="C246" s="31">
        <v>2690</v>
      </c>
      <c r="D246" s="31">
        <v>4551</v>
      </c>
      <c r="E246" s="33">
        <f>C246/D246</f>
        <v>0.59107888376181061</v>
      </c>
      <c r="F246" s="42" t="s">
        <v>131</v>
      </c>
    </row>
    <row r="247" spans="1:6" x14ac:dyDescent="0.25">
      <c r="A247" s="40">
        <v>2017</v>
      </c>
      <c r="B247" s="26" t="s">
        <v>92</v>
      </c>
      <c r="C247" s="31">
        <v>3303</v>
      </c>
      <c r="D247" s="31">
        <v>5943</v>
      </c>
      <c r="E247" s="33">
        <f>C247/D247</f>
        <v>0.55577990913679964</v>
      </c>
      <c r="F247" s="42" t="s">
        <v>131</v>
      </c>
    </row>
    <row r="248" spans="1:6" x14ac:dyDescent="0.25">
      <c r="A248" s="40">
        <v>2022</v>
      </c>
      <c r="B248" s="26" t="s">
        <v>129</v>
      </c>
      <c r="C248" s="27">
        <v>13</v>
      </c>
      <c r="D248" s="27">
        <v>64</v>
      </c>
      <c r="E248" s="29">
        <v>0.20300000000000001</v>
      </c>
      <c r="F248" s="41" t="s">
        <v>132</v>
      </c>
    </row>
    <row r="249" spans="1:6" x14ac:dyDescent="0.25">
      <c r="A249" s="40">
        <v>2021</v>
      </c>
      <c r="B249" s="26" t="s">
        <v>129</v>
      </c>
      <c r="C249" s="27">
        <v>5</v>
      </c>
      <c r="D249" s="27">
        <v>25</v>
      </c>
      <c r="E249" s="29">
        <v>0.2</v>
      </c>
      <c r="F249" s="41" t="s">
        <v>132</v>
      </c>
    </row>
    <row r="250" spans="1:6" x14ac:dyDescent="0.25">
      <c r="A250" s="40">
        <v>2019</v>
      </c>
      <c r="B250" s="30" t="s">
        <v>129</v>
      </c>
      <c r="C250" s="37" t="s">
        <v>143</v>
      </c>
      <c r="D250" s="38" t="s">
        <v>143</v>
      </c>
      <c r="E250" s="39" t="s">
        <v>143</v>
      </c>
      <c r="F250" s="42"/>
    </row>
    <row r="251" spans="1:6" x14ac:dyDescent="0.25">
      <c r="A251" s="40">
        <v>2022</v>
      </c>
      <c r="B251" s="26" t="s">
        <v>107</v>
      </c>
      <c r="C251" s="27">
        <v>121</v>
      </c>
      <c r="D251" s="27">
        <v>210</v>
      </c>
      <c r="E251" s="29">
        <v>0.57599999999999996</v>
      </c>
      <c r="F251" s="41" t="s">
        <v>131</v>
      </c>
    </row>
    <row r="252" spans="1:6" x14ac:dyDescent="0.25">
      <c r="A252" s="40">
        <v>2021</v>
      </c>
      <c r="B252" s="26" t="s">
        <v>107</v>
      </c>
      <c r="C252" s="27">
        <v>85</v>
      </c>
      <c r="D252" s="27">
        <v>164</v>
      </c>
      <c r="E252" s="29">
        <v>0.51800000000000002</v>
      </c>
      <c r="F252" s="41" t="s">
        <v>131</v>
      </c>
    </row>
    <row r="253" spans="1:6" x14ac:dyDescent="0.25">
      <c r="A253" s="40">
        <v>2020</v>
      </c>
      <c r="B253" s="26" t="s">
        <v>107</v>
      </c>
      <c r="C253" s="27">
        <v>157</v>
      </c>
      <c r="D253" s="27">
        <v>258</v>
      </c>
      <c r="E253" s="29">
        <v>0.60899999999999999</v>
      </c>
      <c r="F253" s="41" t="s">
        <v>131</v>
      </c>
    </row>
    <row r="254" spans="1:6" x14ac:dyDescent="0.25">
      <c r="A254" s="40">
        <v>2019</v>
      </c>
      <c r="B254" s="30" t="s">
        <v>107</v>
      </c>
      <c r="C254" s="31">
        <v>279</v>
      </c>
      <c r="D254" s="31">
        <v>434</v>
      </c>
      <c r="E254" s="32">
        <v>0.6428571428571429</v>
      </c>
      <c r="F254" s="42" t="s">
        <v>131</v>
      </c>
    </row>
    <row r="255" spans="1:6" x14ac:dyDescent="0.25">
      <c r="A255" s="40">
        <v>2018</v>
      </c>
      <c r="B255" s="26" t="s">
        <v>107</v>
      </c>
      <c r="C255" s="31">
        <v>293</v>
      </c>
      <c r="D255" s="31">
        <v>501</v>
      </c>
      <c r="E255" s="33">
        <f>C255/D255</f>
        <v>0.58483033932135731</v>
      </c>
      <c r="F255" s="42" t="s">
        <v>131</v>
      </c>
    </row>
    <row r="256" spans="1:6" x14ac:dyDescent="0.25">
      <c r="A256" s="40">
        <v>2017</v>
      </c>
      <c r="B256" s="26" t="s">
        <v>107</v>
      </c>
      <c r="C256" s="31">
        <v>342</v>
      </c>
      <c r="D256" s="31">
        <v>536</v>
      </c>
      <c r="E256" s="33">
        <f>C256/D256</f>
        <v>0.63805970149253732</v>
      </c>
      <c r="F256" s="42" t="s">
        <v>131</v>
      </c>
    </row>
    <row r="257" spans="1:6" x14ac:dyDescent="0.25">
      <c r="A257" s="40">
        <v>2022</v>
      </c>
      <c r="B257" s="26" t="s">
        <v>90</v>
      </c>
      <c r="C257" s="27">
        <v>930</v>
      </c>
      <c r="D257" s="28">
        <v>1507</v>
      </c>
      <c r="E257" s="29">
        <v>0.61699999999999999</v>
      </c>
      <c r="F257" s="41" t="s">
        <v>131</v>
      </c>
    </row>
    <row r="258" spans="1:6" x14ac:dyDescent="0.25">
      <c r="A258" s="40">
        <v>2021</v>
      </c>
      <c r="B258" s="26" t="s">
        <v>90</v>
      </c>
      <c r="C258" s="27">
        <v>695</v>
      </c>
      <c r="D258" s="28">
        <v>1263</v>
      </c>
      <c r="E258" s="29">
        <v>0.55000000000000004</v>
      </c>
      <c r="F258" s="41" t="s">
        <v>131</v>
      </c>
    </row>
    <row r="259" spans="1:6" x14ac:dyDescent="0.25">
      <c r="A259" s="40">
        <v>2020</v>
      </c>
      <c r="B259" s="26" t="s">
        <v>90</v>
      </c>
      <c r="C259" s="27">
        <v>996</v>
      </c>
      <c r="D259" s="28">
        <v>1891</v>
      </c>
      <c r="E259" s="29">
        <v>0.52700000000000002</v>
      </c>
      <c r="F259" s="41" t="s">
        <v>131</v>
      </c>
    </row>
    <row r="260" spans="1:6" x14ac:dyDescent="0.25">
      <c r="A260" s="40">
        <v>2019</v>
      </c>
      <c r="B260" s="30" t="s">
        <v>90</v>
      </c>
      <c r="C260" s="31">
        <v>1847</v>
      </c>
      <c r="D260" s="31">
        <v>3259</v>
      </c>
      <c r="E260" s="32">
        <v>0.56673826327094201</v>
      </c>
      <c r="F260" s="42" t="s">
        <v>131</v>
      </c>
    </row>
    <row r="261" spans="1:6" x14ac:dyDescent="0.25">
      <c r="A261" s="40">
        <v>2018</v>
      </c>
      <c r="B261" s="26" t="s">
        <v>90</v>
      </c>
      <c r="C261" s="31">
        <v>2244</v>
      </c>
      <c r="D261" s="31">
        <v>3725</v>
      </c>
      <c r="E261" s="33">
        <f>C261/D261</f>
        <v>0.60241610738255036</v>
      </c>
      <c r="F261" s="42" t="s">
        <v>131</v>
      </c>
    </row>
    <row r="262" spans="1:6" x14ac:dyDescent="0.25">
      <c r="A262" s="40">
        <v>2017</v>
      </c>
      <c r="B262" s="26" t="s">
        <v>90</v>
      </c>
      <c r="C262" s="31">
        <v>4427</v>
      </c>
      <c r="D262" s="31">
        <v>77291</v>
      </c>
      <c r="E262" s="33">
        <f>C262/D262</f>
        <v>5.7277043899030933E-2</v>
      </c>
      <c r="F262" s="42" t="s">
        <v>131</v>
      </c>
    </row>
    <row r="263" spans="1:6" x14ac:dyDescent="0.25">
      <c r="A263" s="40">
        <v>2022</v>
      </c>
      <c r="B263" s="26" t="s">
        <v>82</v>
      </c>
      <c r="C263" s="27">
        <v>203</v>
      </c>
      <c r="D263" s="27">
        <v>310</v>
      </c>
      <c r="E263" s="29">
        <v>0.65500000000000003</v>
      </c>
      <c r="F263" s="41" t="s">
        <v>131</v>
      </c>
    </row>
    <row r="264" spans="1:6" x14ac:dyDescent="0.25">
      <c r="A264" s="40">
        <v>2021</v>
      </c>
      <c r="B264" s="26" t="s">
        <v>82</v>
      </c>
      <c r="C264" s="27">
        <v>122</v>
      </c>
      <c r="D264" s="27">
        <v>193</v>
      </c>
      <c r="E264" s="29">
        <v>0.63200000000000001</v>
      </c>
      <c r="F264" s="41" t="s">
        <v>131</v>
      </c>
    </row>
    <row r="265" spans="1:6" x14ac:dyDescent="0.25">
      <c r="A265" s="40">
        <v>2020</v>
      </c>
      <c r="B265" s="26" t="s">
        <v>82</v>
      </c>
      <c r="C265" s="27">
        <v>171</v>
      </c>
      <c r="D265" s="27">
        <v>309</v>
      </c>
      <c r="E265" s="29">
        <v>0.55300000000000005</v>
      </c>
      <c r="F265" s="41" t="s">
        <v>131</v>
      </c>
    </row>
    <row r="266" spans="1:6" x14ac:dyDescent="0.25">
      <c r="A266" s="40">
        <v>2019</v>
      </c>
      <c r="B266" s="30" t="s">
        <v>82</v>
      </c>
      <c r="C266" s="31">
        <v>295</v>
      </c>
      <c r="D266" s="31">
        <v>459</v>
      </c>
      <c r="E266" s="32">
        <v>0.64270152505446621</v>
      </c>
      <c r="F266" s="42" t="s">
        <v>131</v>
      </c>
    </row>
    <row r="267" spans="1:6" x14ac:dyDescent="0.25">
      <c r="A267" s="40">
        <v>2018</v>
      </c>
      <c r="B267" s="26" t="s">
        <v>82</v>
      </c>
      <c r="C267" s="31">
        <v>424</v>
      </c>
      <c r="D267" s="31">
        <v>686</v>
      </c>
      <c r="E267" s="33">
        <f>C267/D267</f>
        <v>0.61807580174927113</v>
      </c>
      <c r="F267" s="42" t="s">
        <v>131</v>
      </c>
    </row>
    <row r="268" spans="1:6" x14ac:dyDescent="0.25">
      <c r="A268" s="40">
        <v>2017</v>
      </c>
      <c r="B268" s="26" t="s">
        <v>82</v>
      </c>
      <c r="C268" s="31">
        <v>1273</v>
      </c>
      <c r="D268" s="31">
        <v>1802</v>
      </c>
      <c r="E268" s="33">
        <f>C268/D268</f>
        <v>0.70643729189789128</v>
      </c>
      <c r="F268" s="42" t="s">
        <v>131</v>
      </c>
    </row>
    <row r="269" spans="1:6" x14ac:dyDescent="0.25">
      <c r="A269" s="40">
        <v>2022</v>
      </c>
      <c r="B269" s="26" t="s">
        <v>94</v>
      </c>
      <c r="C269" s="27">
        <v>788</v>
      </c>
      <c r="D269" s="28">
        <v>1286</v>
      </c>
      <c r="E269" s="29">
        <v>0.61299999999999999</v>
      </c>
      <c r="F269" s="41" t="s">
        <v>131</v>
      </c>
    </row>
    <row r="270" spans="1:6" x14ac:dyDescent="0.25">
      <c r="A270" s="40">
        <v>2021</v>
      </c>
      <c r="B270" s="26" t="s">
        <v>94</v>
      </c>
      <c r="C270" s="27">
        <v>505</v>
      </c>
      <c r="D270" s="27">
        <v>961</v>
      </c>
      <c r="E270" s="29">
        <v>0.52500000000000002</v>
      </c>
      <c r="F270" s="41" t="s">
        <v>131</v>
      </c>
    </row>
    <row r="271" spans="1:6" x14ac:dyDescent="0.25">
      <c r="A271" s="40">
        <v>2020</v>
      </c>
      <c r="B271" s="26" t="s">
        <v>94</v>
      </c>
      <c r="C271" s="27">
        <v>692</v>
      </c>
      <c r="D271" s="28">
        <v>1297</v>
      </c>
      <c r="E271" s="29">
        <v>0.53400000000000003</v>
      </c>
      <c r="F271" s="41" t="s">
        <v>131</v>
      </c>
    </row>
    <row r="272" spans="1:6" x14ac:dyDescent="0.25">
      <c r="A272" s="40">
        <v>2019</v>
      </c>
      <c r="B272" s="30" t="s">
        <v>94</v>
      </c>
      <c r="C272" s="31">
        <v>1045</v>
      </c>
      <c r="D272" s="31">
        <v>1786</v>
      </c>
      <c r="E272" s="32">
        <v>0.58510638297872342</v>
      </c>
      <c r="F272" s="42" t="s">
        <v>131</v>
      </c>
    </row>
    <row r="273" spans="1:6" x14ac:dyDescent="0.25">
      <c r="A273" s="40">
        <v>2018</v>
      </c>
      <c r="B273" s="26" t="s">
        <v>94</v>
      </c>
      <c r="C273" s="31">
        <v>1482</v>
      </c>
      <c r="D273" s="31">
        <v>2437</v>
      </c>
      <c r="E273" s="33">
        <f>C273/D273</f>
        <v>0.60812474353713586</v>
      </c>
      <c r="F273" s="42" t="s">
        <v>131</v>
      </c>
    </row>
    <row r="274" spans="1:6" x14ac:dyDescent="0.25">
      <c r="A274" s="40">
        <v>2017</v>
      </c>
      <c r="B274" s="26" t="s">
        <v>94</v>
      </c>
      <c r="C274" s="31">
        <v>2668</v>
      </c>
      <c r="D274" s="31">
        <v>4205</v>
      </c>
      <c r="E274" s="33">
        <f>C274/D274</f>
        <v>0.6344827586206897</v>
      </c>
      <c r="F274" s="42" t="s">
        <v>131</v>
      </c>
    </row>
    <row r="275" spans="1:6" x14ac:dyDescent="0.25">
      <c r="A275" s="40">
        <v>2022</v>
      </c>
      <c r="B275" s="26" t="s">
        <v>104</v>
      </c>
      <c r="C275" s="28">
        <v>8977</v>
      </c>
      <c r="D275" s="28">
        <v>15374</v>
      </c>
      <c r="E275" s="29">
        <v>0.58399999999999996</v>
      </c>
      <c r="F275" s="41" t="s">
        <v>131</v>
      </c>
    </row>
    <row r="276" spans="1:6" x14ac:dyDescent="0.25">
      <c r="A276" s="40">
        <v>2021</v>
      </c>
      <c r="B276" s="26" t="s">
        <v>104</v>
      </c>
      <c r="C276" s="28">
        <v>10017</v>
      </c>
      <c r="D276" s="28">
        <v>19463</v>
      </c>
      <c r="E276" s="29">
        <v>0.51500000000000001</v>
      </c>
      <c r="F276" s="41" t="s">
        <v>131</v>
      </c>
    </row>
    <row r="277" spans="1:6" x14ac:dyDescent="0.25">
      <c r="A277" s="40">
        <v>2020</v>
      </c>
      <c r="B277" s="26" t="s">
        <v>104</v>
      </c>
      <c r="C277" s="28">
        <v>12455</v>
      </c>
      <c r="D277" s="28">
        <v>24916</v>
      </c>
      <c r="E277" s="29">
        <v>0.5</v>
      </c>
      <c r="F277" s="41" t="s">
        <v>131</v>
      </c>
    </row>
    <row r="278" spans="1:6" x14ac:dyDescent="0.25">
      <c r="A278" s="40">
        <v>2019</v>
      </c>
      <c r="B278" s="30" t="s">
        <v>104</v>
      </c>
      <c r="C278" s="31">
        <v>20470</v>
      </c>
      <c r="D278" s="31">
        <v>34539</v>
      </c>
      <c r="E278" s="32">
        <v>0.5926633660499725</v>
      </c>
      <c r="F278" s="42" t="s">
        <v>131</v>
      </c>
    </row>
    <row r="279" spans="1:6" x14ac:dyDescent="0.25">
      <c r="A279" s="40">
        <v>2018</v>
      </c>
      <c r="B279" s="26" t="s">
        <v>104</v>
      </c>
      <c r="C279" s="31">
        <v>23690</v>
      </c>
      <c r="D279" s="31">
        <v>40137</v>
      </c>
      <c r="E279" s="33">
        <f>C279/D279</f>
        <v>0.59022846749881652</v>
      </c>
      <c r="F279" s="42" t="s">
        <v>131</v>
      </c>
    </row>
    <row r="280" spans="1:6" x14ac:dyDescent="0.25">
      <c r="A280" s="40">
        <v>2017</v>
      </c>
      <c r="B280" s="26" t="s">
        <v>104</v>
      </c>
      <c r="C280" s="31">
        <v>28275</v>
      </c>
      <c r="D280" s="31">
        <v>48436</v>
      </c>
      <c r="E280" s="33">
        <f>C280/D280</f>
        <v>0.58376001321331239</v>
      </c>
      <c r="F280" s="42" t="s">
        <v>131</v>
      </c>
    </row>
    <row r="281" spans="1:6" x14ac:dyDescent="0.25">
      <c r="A281" s="40">
        <v>2022</v>
      </c>
      <c r="B281" s="26" t="s">
        <v>100</v>
      </c>
      <c r="C281" s="28">
        <v>1429</v>
      </c>
      <c r="D281" s="28">
        <v>2422</v>
      </c>
      <c r="E281" s="29">
        <v>0.59</v>
      </c>
      <c r="F281" s="41" t="s">
        <v>131</v>
      </c>
    </row>
    <row r="282" spans="1:6" x14ac:dyDescent="0.25">
      <c r="A282" s="40">
        <v>2021</v>
      </c>
      <c r="B282" s="26" t="s">
        <v>100</v>
      </c>
      <c r="C282" s="28">
        <v>11793</v>
      </c>
      <c r="D282" s="28">
        <v>20239</v>
      </c>
      <c r="E282" s="29">
        <v>0.58299999999999996</v>
      </c>
      <c r="F282" s="41" t="s">
        <v>131</v>
      </c>
    </row>
    <row r="283" spans="1:6" x14ac:dyDescent="0.25">
      <c r="A283" s="40">
        <v>2020</v>
      </c>
      <c r="B283" s="26" t="s">
        <v>100</v>
      </c>
      <c r="C283" s="28">
        <v>6170</v>
      </c>
      <c r="D283" s="28">
        <v>10489</v>
      </c>
      <c r="E283" s="29">
        <v>0.58799999999999997</v>
      </c>
      <c r="F283" s="41" t="s">
        <v>131</v>
      </c>
    </row>
    <row r="284" spans="1:6" x14ac:dyDescent="0.25">
      <c r="A284" s="40">
        <v>2019</v>
      </c>
      <c r="B284" s="30" t="s">
        <v>100</v>
      </c>
      <c r="C284" s="31">
        <v>933</v>
      </c>
      <c r="D284" s="31">
        <v>1476</v>
      </c>
      <c r="E284" s="32">
        <v>0.63211382113821135</v>
      </c>
      <c r="F284" s="42" t="s">
        <v>131</v>
      </c>
    </row>
    <row r="285" spans="1:6" x14ac:dyDescent="0.25">
      <c r="A285" s="40">
        <v>2018</v>
      </c>
      <c r="B285" s="26" t="s">
        <v>100</v>
      </c>
      <c r="C285" s="31">
        <v>1343</v>
      </c>
      <c r="D285" s="31">
        <v>2033</v>
      </c>
      <c r="E285" s="33">
        <f>C285/D285</f>
        <v>0.66060009837678313</v>
      </c>
      <c r="F285" s="42" t="s">
        <v>131</v>
      </c>
    </row>
    <row r="286" spans="1:6" x14ac:dyDescent="0.25">
      <c r="A286" s="40">
        <v>2017</v>
      </c>
      <c r="B286" s="26" t="s">
        <v>100</v>
      </c>
      <c r="C286" s="31">
        <v>1379</v>
      </c>
      <c r="D286" s="31">
        <v>2113</v>
      </c>
      <c r="E286" s="33">
        <f>C286/D286</f>
        <v>0.65262659725508754</v>
      </c>
      <c r="F286" s="42" t="s">
        <v>131</v>
      </c>
    </row>
    <row r="287" spans="1:6" x14ac:dyDescent="0.25">
      <c r="A287" s="40">
        <v>2022</v>
      </c>
      <c r="B287" s="26" t="s">
        <v>86</v>
      </c>
      <c r="C287" s="27">
        <v>92</v>
      </c>
      <c r="D287" s="27">
        <v>144</v>
      </c>
      <c r="E287" s="29">
        <v>0.63900000000000001</v>
      </c>
      <c r="F287" s="41" t="s">
        <v>131</v>
      </c>
    </row>
    <row r="288" spans="1:6" x14ac:dyDescent="0.25">
      <c r="A288" s="40">
        <v>2021</v>
      </c>
      <c r="B288" s="26" t="s">
        <v>86</v>
      </c>
      <c r="C288" s="27">
        <v>62</v>
      </c>
      <c r="D288" s="27">
        <v>131</v>
      </c>
      <c r="E288" s="29">
        <v>0.47299999999999998</v>
      </c>
      <c r="F288" s="41" t="s">
        <v>131</v>
      </c>
    </row>
    <row r="289" spans="1:6" x14ac:dyDescent="0.25">
      <c r="A289" s="40">
        <v>2020</v>
      </c>
      <c r="B289" s="26" t="s">
        <v>86</v>
      </c>
      <c r="C289" s="27">
        <v>127</v>
      </c>
      <c r="D289" s="27">
        <v>250</v>
      </c>
      <c r="E289" s="29">
        <v>0.50800000000000001</v>
      </c>
      <c r="F289" s="41" t="s">
        <v>131</v>
      </c>
    </row>
    <row r="290" spans="1:6" x14ac:dyDescent="0.25">
      <c r="A290" s="40">
        <v>2019</v>
      </c>
      <c r="B290" s="30" t="s">
        <v>86</v>
      </c>
      <c r="C290" s="31">
        <v>212</v>
      </c>
      <c r="D290" s="31">
        <v>332</v>
      </c>
      <c r="E290" s="32">
        <v>0.63855421686746983</v>
      </c>
      <c r="F290" s="42" t="s">
        <v>131</v>
      </c>
    </row>
    <row r="291" spans="1:6" x14ac:dyDescent="0.25">
      <c r="A291" s="40">
        <v>2018</v>
      </c>
      <c r="B291" s="26" t="s">
        <v>86</v>
      </c>
      <c r="C291" s="31">
        <v>240</v>
      </c>
      <c r="D291" s="31">
        <v>366</v>
      </c>
      <c r="E291" s="33">
        <f>C291/D291</f>
        <v>0.65573770491803274</v>
      </c>
      <c r="F291" s="42" t="s">
        <v>131</v>
      </c>
    </row>
    <row r="292" spans="1:6" x14ac:dyDescent="0.25">
      <c r="A292" s="40">
        <v>2017</v>
      </c>
      <c r="B292" s="26" t="s">
        <v>86</v>
      </c>
      <c r="C292" s="31">
        <v>2603</v>
      </c>
      <c r="D292" s="31">
        <v>547</v>
      </c>
      <c r="E292" s="33">
        <f>C292/D292</f>
        <v>4.7586837294332724</v>
      </c>
      <c r="F292" s="42" t="s">
        <v>131</v>
      </c>
    </row>
    <row r="293" spans="1:6" x14ac:dyDescent="0.25">
      <c r="A293" s="40">
        <v>2022</v>
      </c>
      <c r="B293" s="26" t="s">
        <v>88</v>
      </c>
      <c r="C293" s="27">
        <v>19</v>
      </c>
      <c r="D293" s="27">
        <v>30</v>
      </c>
      <c r="E293" s="29">
        <v>0.63300000000000001</v>
      </c>
      <c r="F293" s="41" t="s">
        <v>131</v>
      </c>
    </row>
    <row r="294" spans="1:6" x14ac:dyDescent="0.25">
      <c r="A294" s="40">
        <v>2020</v>
      </c>
      <c r="B294" s="26" t="s">
        <v>88</v>
      </c>
      <c r="C294" s="27">
        <v>6</v>
      </c>
      <c r="D294" s="27">
        <v>12</v>
      </c>
      <c r="E294" s="29">
        <v>0.5</v>
      </c>
      <c r="F294" s="41" t="s">
        <v>131</v>
      </c>
    </row>
    <row r="295" spans="1:6" x14ac:dyDescent="0.25">
      <c r="A295" s="40">
        <v>2021</v>
      </c>
      <c r="B295" s="26" t="s">
        <v>88</v>
      </c>
      <c r="C295" s="27">
        <v>15</v>
      </c>
      <c r="D295" s="27">
        <v>57</v>
      </c>
      <c r="E295" s="29">
        <v>0.26300000000000001</v>
      </c>
      <c r="F295" s="41" t="s">
        <v>132</v>
      </c>
    </row>
    <row r="296" spans="1:6" x14ac:dyDescent="0.25">
      <c r="A296" s="40">
        <v>2019</v>
      </c>
      <c r="B296" s="30" t="s">
        <v>88</v>
      </c>
      <c r="C296" s="31">
        <v>5</v>
      </c>
      <c r="D296" s="31">
        <v>18</v>
      </c>
      <c r="E296" s="32">
        <v>0.27777777777777779</v>
      </c>
      <c r="F296" s="42" t="s">
        <v>132</v>
      </c>
    </row>
    <row r="297" spans="1:6" x14ac:dyDescent="0.25">
      <c r="A297" s="40">
        <v>2018</v>
      </c>
      <c r="B297" s="26" t="s">
        <v>88</v>
      </c>
      <c r="C297" s="31">
        <v>9</v>
      </c>
      <c r="D297" s="31">
        <v>20</v>
      </c>
      <c r="E297" s="33">
        <f>C297/D297</f>
        <v>0.45</v>
      </c>
      <c r="F297" s="42" t="s">
        <v>132</v>
      </c>
    </row>
    <row r="298" spans="1:6" x14ac:dyDescent="0.25">
      <c r="A298" s="40">
        <v>2017</v>
      </c>
      <c r="B298" s="26" t="s">
        <v>88</v>
      </c>
      <c r="C298" s="31">
        <v>24</v>
      </c>
      <c r="D298" s="31">
        <v>72</v>
      </c>
      <c r="E298" s="33">
        <f>C298/D298</f>
        <v>0.33333333333333331</v>
      </c>
      <c r="F298" s="42" t="s">
        <v>132</v>
      </c>
    </row>
    <row r="299" spans="1:6" x14ac:dyDescent="0.25">
      <c r="A299" s="40">
        <v>2022</v>
      </c>
      <c r="B299" s="26" t="s">
        <v>98</v>
      </c>
      <c r="C299" s="27">
        <v>863</v>
      </c>
      <c r="D299" s="28">
        <v>1435</v>
      </c>
      <c r="E299" s="29">
        <v>0.60099999999999998</v>
      </c>
      <c r="F299" s="41" t="s">
        <v>131</v>
      </c>
    </row>
    <row r="300" spans="1:6" x14ac:dyDescent="0.25">
      <c r="A300" s="40">
        <v>2021</v>
      </c>
      <c r="B300" s="26" t="s">
        <v>98</v>
      </c>
      <c r="C300" s="27">
        <v>780</v>
      </c>
      <c r="D300" s="28">
        <v>1418</v>
      </c>
      <c r="E300" s="29">
        <v>0.55000000000000004</v>
      </c>
      <c r="F300" s="41" t="s">
        <v>131</v>
      </c>
    </row>
    <row r="301" spans="1:6" x14ac:dyDescent="0.25">
      <c r="A301" s="40">
        <v>2020</v>
      </c>
      <c r="B301" s="26" t="s">
        <v>98</v>
      </c>
      <c r="C301" s="28">
        <v>1334</v>
      </c>
      <c r="D301" s="28">
        <v>2352</v>
      </c>
      <c r="E301" s="29">
        <v>0.56699999999999995</v>
      </c>
      <c r="F301" s="41" t="s">
        <v>131</v>
      </c>
    </row>
    <row r="302" spans="1:6" x14ac:dyDescent="0.25">
      <c r="A302" s="40">
        <v>2019</v>
      </c>
      <c r="B302" s="30" t="s">
        <v>98</v>
      </c>
      <c r="C302" s="31">
        <v>2226</v>
      </c>
      <c r="D302" s="31">
        <v>3585</v>
      </c>
      <c r="E302" s="32">
        <v>0.62092050209205019</v>
      </c>
      <c r="F302" s="42" t="s">
        <v>131</v>
      </c>
    </row>
    <row r="303" spans="1:6" x14ac:dyDescent="0.25">
      <c r="A303" s="40">
        <v>2018</v>
      </c>
      <c r="B303" s="26" t="s">
        <v>98</v>
      </c>
      <c r="C303" s="31">
        <v>2009</v>
      </c>
      <c r="D303" s="31">
        <v>3233</v>
      </c>
      <c r="E303" s="33">
        <f>C303/D303</f>
        <v>0.62140426848128671</v>
      </c>
      <c r="F303" s="42" t="s">
        <v>131</v>
      </c>
    </row>
    <row r="304" spans="1:6" x14ac:dyDescent="0.25">
      <c r="A304" s="40">
        <v>2017</v>
      </c>
      <c r="B304" s="26" t="s">
        <v>98</v>
      </c>
      <c r="C304" s="31">
        <v>316</v>
      </c>
      <c r="D304" s="31">
        <v>4055</v>
      </c>
      <c r="E304" s="33">
        <f>C304/D304</f>
        <v>7.7928483353884095E-2</v>
      </c>
      <c r="F304" s="42" t="s">
        <v>131</v>
      </c>
    </row>
    <row r="305" spans="1:6" x14ac:dyDescent="0.25">
      <c r="A305" s="40">
        <v>2022</v>
      </c>
      <c r="B305" s="26" t="s">
        <v>119</v>
      </c>
      <c r="C305" s="28">
        <v>1611</v>
      </c>
      <c r="D305" s="28">
        <v>3057</v>
      </c>
      <c r="E305" s="29">
        <v>0.52700000000000002</v>
      </c>
      <c r="F305" s="41" t="s">
        <v>131</v>
      </c>
    </row>
    <row r="306" spans="1:6" x14ac:dyDescent="0.25">
      <c r="A306" s="40">
        <v>2019</v>
      </c>
      <c r="B306" s="30" t="s">
        <v>119</v>
      </c>
      <c r="C306" s="31">
        <v>3093</v>
      </c>
      <c r="D306" s="31">
        <v>5684</v>
      </c>
      <c r="E306" s="32">
        <v>0.54415904292751582</v>
      </c>
      <c r="F306" s="42" t="s">
        <v>131</v>
      </c>
    </row>
    <row r="307" spans="1:6" x14ac:dyDescent="0.25">
      <c r="A307" s="40">
        <v>2018</v>
      </c>
      <c r="B307" s="26" t="s">
        <v>119</v>
      </c>
      <c r="C307" s="31">
        <v>3414</v>
      </c>
      <c r="D307" s="31">
        <v>5947</v>
      </c>
      <c r="E307" s="33">
        <f>C307/D307</f>
        <v>0.57407096014797376</v>
      </c>
      <c r="F307" s="42" t="s">
        <v>131</v>
      </c>
    </row>
    <row r="308" spans="1:6" x14ac:dyDescent="0.25">
      <c r="A308" s="40">
        <v>2017</v>
      </c>
      <c r="B308" s="26" t="s">
        <v>119</v>
      </c>
      <c r="C308" s="31">
        <v>3195</v>
      </c>
      <c r="D308" s="31">
        <v>6000</v>
      </c>
      <c r="E308" s="33">
        <f>C308/D308</f>
        <v>0.53249999999999997</v>
      </c>
      <c r="F308" s="42" t="s">
        <v>131</v>
      </c>
    </row>
    <row r="309" spans="1:6" x14ac:dyDescent="0.25">
      <c r="A309" s="40">
        <v>2021</v>
      </c>
      <c r="B309" s="26" t="s">
        <v>119</v>
      </c>
      <c r="C309" s="28">
        <v>1142</v>
      </c>
      <c r="D309" s="28">
        <v>2469</v>
      </c>
      <c r="E309" s="29">
        <v>0.46300000000000002</v>
      </c>
      <c r="F309" s="41" t="s">
        <v>132</v>
      </c>
    </row>
    <row r="310" spans="1:6" x14ac:dyDescent="0.25">
      <c r="A310" s="40">
        <v>2020</v>
      </c>
      <c r="B310" s="26" t="s">
        <v>119</v>
      </c>
      <c r="C310" s="28">
        <v>1639</v>
      </c>
      <c r="D310" s="28">
        <v>3740</v>
      </c>
      <c r="E310" s="29">
        <v>0.438</v>
      </c>
      <c r="F310" s="41" t="s">
        <v>132</v>
      </c>
    </row>
    <row r="311" spans="1:6" x14ac:dyDescent="0.25">
      <c r="A311" s="40">
        <v>2021</v>
      </c>
      <c r="B311" s="26" t="s">
        <v>120</v>
      </c>
      <c r="C311" s="27">
        <v>286</v>
      </c>
      <c r="D311" s="27">
        <v>489</v>
      </c>
      <c r="E311" s="29">
        <v>0.58499999999999996</v>
      </c>
      <c r="F311" s="41" t="s">
        <v>131</v>
      </c>
    </row>
    <row r="312" spans="1:6" x14ac:dyDescent="0.25">
      <c r="A312" s="40">
        <v>2020</v>
      </c>
      <c r="B312" s="26" t="s">
        <v>120</v>
      </c>
      <c r="C312" s="27">
        <v>570</v>
      </c>
      <c r="D312" s="28">
        <v>1172</v>
      </c>
      <c r="E312" s="29">
        <v>0.48599999999999999</v>
      </c>
      <c r="F312" s="41" t="s">
        <v>131</v>
      </c>
    </row>
    <row r="313" spans="1:6" x14ac:dyDescent="0.25">
      <c r="A313" s="40">
        <v>2019</v>
      </c>
      <c r="B313" s="30" t="s">
        <v>120</v>
      </c>
      <c r="C313" s="31">
        <v>61</v>
      </c>
      <c r="D313" s="31">
        <v>98</v>
      </c>
      <c r="E313" s="32">
        <v>0.62244897959183676</v>
      </c>
      <c r="F313" s="42" t="s">
        <v>131</v>
      </c>
    </row>
    <row r="314" spans="1:6" x14ac:dyDescent="0.25">
      <c r="A314" s="40">
        <v>2017</v>
      </c>
      <c r="B314" s="26" t="s">
        <v>120</v>
      </c>
      <c r="C314" s="31">
        <v>1083</v>
      </c>
      <c r="D314" s="31">
        <v>2534</v>
      </c>
      <c r="E314" s="33">
        <f>C314/D314</f>
        <v>0.42738752959747434</v>
      </c>
      <c r="F314" s="42" t="s">
        <v>131</v>
      </c>
    </row>
    <row r="315" spans="1:6" x14ac:dyDescent="0.25">
      <c r="A315" s="40">
        <v>2022</v>
      </c>
      <c r="B315" s="26" t="s">
        <v>120</v>
      </c>
      <c r="C315" s="27">
        <v>388</v>
      </c>
      <c r="D315" s="27">
        <v>747</v>
      </c>
      <c r="E315" s="29">
        <v>0.51900000000000002</v>
      </c>
      <c r="F315" s="41" t="s">
        <v>132</v>
      </c>
    </row>
    <row r="316" spans="1:6" x14ac:dyDescent="0.25">
      <c r="A316" s="40">
        <v>2018</v>
      </c>
      <c r="B316" s="26" t="s">
        <v>120</v>
      </c>
      <c r="C316" s="31">
        <v>58</v>
      </c>
      <c r="D316" s="31">
        <v>124</v>
      </c>
      <c r="E316" s="33">
        <f>C316/D316</f>
        <v>0.46774193548387094</v>
      </c>
      <c r="F316" s="42" t="s">
        <v>132</v>
      </c>
    </row>
    <row r="317" spans="1:6" x14ac:dyDescent="0.25">
      <c r="A317" s="40">
        <v>2022</v>
      </c>
      <c r="B317" s="26" t="s">
        <v>79</v>
      </c>
      <c r="C317" s="27">
        <v>694</v>
      </c>
      <c r="D317" s="28">
        <v>1022</v>
      </c>
      <c r="E317" s="29">
        <v>0.67900000000000005</v>
      </c>
      <c r="F317" s="41" t="s">
        <v>131</v>
      </c>
    </row>
    <row r="318" spans="1:6" x14ac:dyDescent="0.25">
      <c r="A318" s="40">
        <v>2021</v>
      </c>
      <c r="B318" s="26" t="s">
        <v>79</v>
      </c>
      <c r="C318" s="27">
        <v>575</v>
      </c>
      <c r="D318" s="27">
        <v>979</v>
      </c>
      <c r="E318" s="29">
        <v>0.58699999999999997</v>
      </c>
      <c r="F318" s="41" t="s">
        <v>131</v>
      </c>
    </row>
    <row r="319" spans="1:6" x14ac:dyDescent="0.25">
      <c r="A319" s="40">
        <v>2020</v>
      </c>
      <c r="B319" s="26" t="s">
        <v>79</v>
      </c>
      <c r="C319" s="27">
        <v>900</v>
      </c>
      <c r="D319" s="28">
        <v>1606</v>
      </c>
      <c r="E319" s="29">
        <v>0.56000000000000005</v>
      </c>
      <c r="F319" s="41" t="s">
        <v>131</v>
      </c>
    </row>
    <row r="320" spans="1:6" x14ac:dyDescent="0.25">
      <c r="A320" s="40">
        <v>2019</v>
      </c>
      <c r="B320" s="30" t="s">
        <v>79</v>
      </c>
      <c r="C320" s="31">
        <v>1157</v>
      </c>
      <c r="D320" s="31">
        <v>1845</v>
      </c>
      <c r="E320" s="32">
        <v>0.62710027100271004</v>
      </c>
      <c r="F320" s="42" t="s">
        <v>131</v>
      </c>
    </row>
    <row r="321" spans="1:6" x14ac:dyDescent="0.25">
      <c r="A321" s="40">
        <v>2018</v>
      </c>
      <c r="B321" s="26" t="s">
        <v>79</v>
      </c>
      <c r="C321" s="31">
        <v>1225</v>
      </c>
      <c r="D321" s="31">
        <v>1951</v>
      </c>
      <c r="E321" s="33">
        <f>C321/D321</f>
        <v>0.62788313685289598</v>
      </c>
      <c r="F321" s="42" t="s">
        <v>131</v>
      </c>
    </row>
    <row r="322" spans="1:6" x14ac:dyDescent="0.25">
      <c r="A322" s="40">
        <v>2017</v>
      </c>
      <c r="B322" s="26" t="s">
        <v>79</v>
      </c>
      <c r="C322" s="31">
        <v>1430</v>
      </c>
      <c r="D322" s="31">
        <v>1700</v>
      </c>
      <c r="E322" s="33">
        <f>C322/D322</f>
        <v>0.8411764705882353</v>
      </c>
      <c r="F322" s="42" t="s">
        <v>131</v>
      </c>
    </row>
    <row r="323" spans="1:6" x14ac:dyDescent="0.25">
      <c r="A323" s="40">
        <v>2022</v>
      </c>
      <c r="B323" s="26" t="s">
        <v>81</v>
      </c>
      <c r="C323" s="27">
        <v>140</v>
      </c>
      <c r="D323" s="27">
        <v>209</v>
      </c>
      <c r="E323" s="29">
        <v>0.67</v>
      </c>
      <c r="F323" s="41" t="s">
        <v>131</v>
      </c>
    </row>
    <row r="324" spans="1:6" x14ac:dyDescent="0.25">
      <c r="A324" s="40">
        <v>2021</v>
      </c>
      <c r="B324" s="26" t="s">
        <v>81</v>
      </c>
      <c r="C324" s="27">
        <v>174</v>
      </c>
      <c r="D324" s="27">
        <v>330</v>
      </c>
      <c r="E324" s="29">
        <v>0.52700000000000002</v>
      </c>
      <c r="F324" s="41" t="s">
        <v>131</v>
      </c>
    </row>
    <row r="325" spans="1:6" x14ac:dyDescent="0.25">
      <c r="A325" s="40">
        <v>2020</v>
      </c>
      <c r="B325" s="26" t="s">
        <v>81</v>
      </c>
      <c r="C325" s="27">
        <v>306</v>
      </c>
      <c r="D325" s="27">
        <v>557</v>
      </c>
      <c r="E325" s="29">
        <v>0.54900000000000004</v>
      </c>
      <c r="F325" s="41" t="s">
        <v>131</v>
      </c>
    </row>
    <row r="326" spans="1:6" x14ac:dyDescent="0.25">
      <c r="A326" s="40">
        <v>2019</v>
      </c>
      <c r="B326" s="30" t="s">
        <v>81</v>
      </c>
      <c r="C326" s="31">
        <v>251</v>
      </c>
      <c r="D326" s="31">
        <v>462</v>
      </c>
      <c r="E326" s="32">
        <v>0.54329004329004327</v>
      </c>
      <c r="F326" s="42" t="s">
        <v>131</v>
      </c>
    </row>
    <row r="327" spans="1:6" x14ac:dyDescent="0.25">
      <c r="A327" s="40">
        <v>2018</v>
      </c>
      <c r="B327" s="26" t="s">
        <v>81</v>
      </c>
      <c r="C327" s="31">
        <v>383</v>
      </c>
      <c r="D327" s="31">
        <v>641</v>
      </c>
      <c r="E327" s="33">
        <f>C327/D327</f>
        <v>0.5975039001560063</v>
      </c>
      <c r="F327" s="42" t="s">
        <v>131</v>
      </c>
    </row>
    <row r="328" spans="1:6" x14ac:dyDescent="0.25">
      <c r="A328" s="49">
        <v>2017</v>
      </c>
      <c r="B328" s="50" t="s">
        <v>81</v>
      </c>
      <c r="C328" s="51">
        <v>970</v>
      </c>
      <c r="D328" s="51">
        <v>1606</v>
      </c>
      <c r="E328" s="52">
        <f>C328/D328</f>
        <v>0.60398505603985053</v>
      </c>
      <c r="F328" s="53" t="s">
        <v>131</v>
      </c>
    </row>
  </sheetData>
  <hyperlinks>
    <hyperlink ref="C1" location="_edn1" display="_edn1" xr:uid="{7A0D27FD-0AED-4147-8735-F707BD25FA77}"/>
    <hyperlink ref="D1" location="_edn2" display="_edn2" xr:uid="{23334217-AC1E-4337-90FB-F64C4C8F5454}"/>
  </hyperlink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B5AF-1634-4663-9173-D2394B2A27FD}">
  <dimension ref="A1:K58"/>
  <sheetViews>
    <sheetView workbookViewId="0">
      <selection activeCell="E16" sqref="E16"/>
    </sheetView>
  </sheetViews>
  <sheetFormatPr defaultRowHeight="15" x14ac:dyDescent="0.25"/>
  <cols>
    <col min="1" max="1" width="17.28515625" bestFit="1" customWidth="1"/>
  </cols>
  <sheetData>
    <row r="1" spans="1:11" ht="18.75" x14ac:dyDescent="0.3">
      <c r="A1" s="22" t="s">
        <v>1</v>
      </c>
      <c r="B1" s="22" t="s">
        <v>61</v>
      </c>
      <c r="C1" s="23" t="s">
        <v>62</v>
      </c>
      <c r="D1" s="24" t="s">
        <v>63</v>
      </c>
      <c r="E1" s="23" t="s">
        <v>64</v>
      </c>
      <c r="F1" s="23" t="s">
        <v>65</v>
      </c>
      <c r="G1" s="23" t="s">
        <v>66</v>
      </c>
      <c r="H1" s="23" t="s">
        <v>67</v>
      </c>
      <c r="I1" s="23" t="s">
        <v>68</v>
      </c>
      <c r="J1" s="23" t="s">
        <v>69</v>
      </c>
      <c r="K1" s="23" t="s">
        <v>133</v>
      </c>
    </row>
    <row r="2" spans="1:11" x14ac:dyDescent="0.25">
      <c r="A2" t="s">
        <v>4</v>
      </c>
      <c r="B2" t="s">
        <v>131</v>
      </c>
      <c r="C2" t="s">
        <v>131</v>
      </c>
      <c r="D2" t="s">
        <v>131</v>
      </c>
      <c r="E2" t="s">
        <v>131</v>
      </c>
      <c r="F2" t="s">
        <v>131</v>
      </c>
      <c r="G2" t="s">
        <v>131</v>
      </c>
      <c r="H2" t="s">
        <v>131</v>
      </c>
      <c r="I2" t="s">
        <v>131</v>
      </c>
      <c r="J2" t="s">
        <v>132</v>
      </c>
      <c r="K2" t="s">
        <v>131</v>
      </c>
    </row>
    <row r="3" spans="1:11" x14ac:dyDescent="0.25">
      <c r="A3" t="s">
        <v>5</v>
      </c>
      <c r="B3" t="s">
        <v>131</v>
      </c>
      <c r="C3" t="s">
        <v>131</v>
      </c>
      <c r="D3" t="s">
        <v>131</v>
      </c>
      <c r="E3" t="s">
        <v>131</v>
      </c>
      <c r="F3" t="s">
        <v>131</v>
      </c>
      <c r="G3" t="s">
        <v>131</v>
      </c>
      <c r="H3" t="s">
        <v>131</v>
      </c>
      <c r="I3" t="s">
        <v>131</v>
      </c>
      <c r="J3" t="s">
        <v>131</v>
      </c>
      <c r="K3" t="s">
        <v>131</v>
      </c>
    </row>
    <row r="4" spans="1:11" x14ac:dyDescent="0.25">
      <c r="A4" t="s">
        <v>6</v>
      </c>
      <c r="B4" t="s">
        <v>131</v>
      </c>
      <c r="C4" t="s">
        <v>131</v>
      </c>
      <c r="D4" t="s">
        <v>131</v>
      </c>
      <c r="E4" t="s">
        <v>131</v>
      </c>
      <c r="F4" t="s">
        <v>131</v>
      </c>
      <c r="G4" t="s">
        <v>131</v>
      </c>
      <c r="H4" t="s">
        <v>131</v>
      </c>
      <c r="I4" t="s">
        <v>131</v>
      </c>
      <c r="J4" t="s">
        <v>131</v>
      </c>
      <c r="K4" t="s">
        <v>131</v>
      </c>
    </row>
    <row r="5" spans="1:11" x14ac:dyDescent="0.25">
      <c r="A5" t="s">
        <v>7</v>
      </c>
      <c r="B5" t="s">
        <v>131</v>
      </c>
      <c r="C5" t="s">
        <v>131</v>
      </c>
      <c r="D5" t="s">
        <v>131</v>
      </c>
      <c r="E5" t="s">
        <v>131</v>
      </c>
      <c r="F5" t="s">
        <v>131</v>
      </c>
      <c r="G5" t="s">
        <v>131</v>
      </c>
      <c r="H5" t="s">
        <v>131</v>
      </c>
      <c r="I5" t="s">
        <v>131</v>
      </c>
      <c r="J5" t="s">
        <v>131</v>
      </c>
      <c r="K5" t="s">
        <v>131</v>
      </c>
    </row>
    <row r="6" spans="1:11" x14ac:dyDescent="0.25">
      <c r="A6" t="s">
        <v>8</v>
      </c>
      <c r="B6" t="s">
        <v>132</v>
      </c>
      <c r="C6" t="s">
        <v>132</v>
      </c>
      <c r="D6" t="s">
        <v>132</v>
      </c>
      <c r="E6" t="s">
        <v>132</v>
      </c>
      <c r="F6" t="s">
        <v>132</v>
      </c>
      <c r="G6" t="s">
        <v>132</v>
      </c>
      <c r="H6" t="s">
        <v>132</v>
      </c>
      <c r="I6" t="s">
        <v>132</v>
      </c>
      <c r="J6" t="s">
        <v>132</v>
      </c>
      <c r="K6" t="s">
        <v>132</v>
      </c>
    </row>
    <row r="7" spans="1:11" x14ac:dyDescent="0.25">
      <c r="A7" t="s">
        <v>9</v>
      </c>
      <c r="B7" t="s">
        <v>132</v>
      </c>
      <c r="C7" t="s">
        <v>132</v>
      </c>
      <c r="D7" t="s">
        <v>132</v>
      </c>
      <c r="E7" t="s">
        <v>131</v>
      </c>
      <c r="F7" t="s">
        <v>131</v>
      </c>
      <c r="G7" t="s">
        <v>131</v>
      </c>
      <c r="H7" t="s">
        <v>131</v>
      </c>
      <c r="I7" t="s">
        <v>131</v>
      </c>
      <c r="J7" t="s">
        <v>132</v>
      </c>
      <c r="K7" t="s">
        <v>131</v>
      </c>
    </row>
    <row r="8" spans="1:11" x14ac:dyDescent="0.25">
      <c r="A8" t="s">
        <v>10</v>
      </c>
      <c r="B8" t="s">
        <v>132</v>
      </c>
      <c r="C8" t="s">
        <v>132</v>
      </c>
      <c r="D8" t="s">
        <v>132</v>
      </c>
      <c r="E8" t="s">
        <v>132</v>
      </c>
      <c r="F8" t="s">
        <v>132</v>
      </c>
      <c r="G8" t="s">
        <v>131</v>
      </c>
      <c r="H8" t="s">
        <v>132</v>
      </c>
      <c r="I8" t="s">
        <v>132</v>
      </c>
      <c r="J8" t="s">
        <v>132</v>
      </c>
      <c r="K8" t="s">
        <v>131</v>
      </c>
    </row>
    <row r="9" spans="1:11" x14ac:dyDescent="0.25">
      <c r="A9" t="s">
        <v>11</v>
      </c>
      <c r="B9" t="s">
        <v>131</v>
      </c>
      <c r="C9" t="s">
        <v>132</v>
      </c>
      <c r="D9" t="s">
        <v>132</v>
      </c>
      <c r="E9" t="s">
        <v>132</v>
      </c>
      <c r="F9" t="s">
        <v>132</v>
      </c>
      <c r="G9" t="s">
        <v>132</v>
      </c>
      <c r="H9" t="s">
        <v>132</v>
      </c>
      <c r="I9" t="s">
        <v>131</v>
      </c>
      <c r="J9" t="s">
        <v>132</v>
      </c>
      <c r="K9" t="s">
        <v>132</v>
      </c>
    </row>
    <row r="10" spans="1:11" x14ac:dyDescent="0.25">
      <c r="A10" t="s">
        <v>12</v>
      </c>
      <c r="B10" t="s">
        <v>131</v>
      </c>
      <c r="C10" t="s">
        <v>131</v>
      </c>
      <c r="D10" t="s">
        <v>131</v>
      </c>
      <c r="E10" t="s">
        <v>131</v>
      </c>
      <c r="F10" t="s">
        <v>131</v>
      </c>
      <c r="G10" t="s">
        <v>131</v>
      </c>
      <c r="H10" t="s">
        <v>131</v>
      </c>
      <c r="I10" t="s">
        <v>131</v>
      </c>
      <c r="J10" t="s">
        <v>132</v>
      </c>
      <c r="K10" t="s">
        <v>131</v>
      </c>
    </row>
    <row r="11" spans="1:11" x14ac:dyDescent="0.25">
      <c r="A11" t="s">
        <v>13</v>
      </c>
      <c r="B11" t="s">
        <v>131</v>
      </c>
      <c r="C11" t="s">
        <v>131</v>
      </c>
      <c r="D11" t="s">
        <v>131</v>
      </c>
      <c r="E11" t="s">
        <v>131</v>
      </c>
      <c r="F11" t="s">
        <v>131</v>
      </c>
      <c r="G11" t="s">
        <v>131</v>
      </c>
      <c r="H11" t="s">
        <v>131</v>
      </c>
      <c r="I11" t="s">
        <v>131</v>
      </c>
      <c r="J11" t="s">
        <v>131</v>
      </c>
      <c r="K11" t="s">
        <v>131</v>
      </c>
    </row>
    <row r="12" spans="1:11" x14ac:dyDescent="0.25">
      <c r="A12" t="s">
        <v>14</v>
      </c>
      <c r="B12" t="s">
        <v>131</v>
      </c>
      <c r="C12" t="s">
        <v>131</v>
      </c>
      <c r="D12" t="s">
        <v>131</v>
      </c>
      <c r="E12" t="s">
        <v>131</v>
      </c>
      <c r="F12" t="s">
        <v>131</v>
      </c>
      <c r="G12" t="s">
        <v>131</v>
      </c>
      <c r="H12" t="s">
        <v>131</v>
      </c>
      <c r="I12" t="s">
        <v>131</v>
      </c>
      <c r="J12" t="s">
        <v>131</v>
      </c>
      <c r="K12" t="s">
        <v>131</v>
      </c>
    </row>
    <row r="13" spans="1:11" x14ac:dyDescent="0.25">
      <c r="A13" t="s">
        <v>15</v>
      </c>
      <c r="B13" t="s">
        <v>131</v>
      </c>
      <c r="C13" t="s">
        <v>131</v>
      </c>
      <c r="D13" t="s">
        <v>131</v>
      </c>
      <c r="E13" t="s">
        <v>131</v>
      </c>
      <c r="F13" t="s">
        <v>132</v>
      </c>
      <c r="G13" t="s">
        <v>132</v>
      </c>
      <c r="H13" t="s">
        <v>132</v>
      </c>
      <c r="I13" t="s">
        <v>132</v>
      </c>
      <c r="J13" t="s">
        <v>131</v>
      </c>
      <c r="K13" t="s">
        <v>132</v>
      </c>
    </row>
    <row r="14" spans="1:11" x14ac:dyDescent="0.25">
      <c r="A14" t="s">
        <v>16</v>
      </c>
      <c r="B14" t="s">
        <v>132</v>
      </c>
      <c r="C14" t="s">
        <v>132</v>
      </c>
      <c r="D14" t="s">
        <v>132</v>
      </c>
      <c r="E14" t="s">
        <v>132</v>
      </c>
      <c r="F14" t="s">
        <v>132</v>
      </c>
      <c r="G14" t="s">
        <v>132</v>
      </c>
      <c r="H14" t="s">
        <v>132</v>
      </c>
      <c r="I14" t="s">
        <v>132</v>
      </c>
      <c r="J14" t="s">
        <v>132</v>
      </c>
      <c r="K14" t="s">
        <v>132</v>
      </c>
    </row>
    <row r="15" spans="1:11" x14ac:dyDescent="0.25">
      <c r="A15" t="s">
        <v>17</v>
      </c>
      <c r="B15" t="s">
        <v>131</v>
      </c>
      <c r="C15" t="s">
        <v>131</v>
      </c>
      <c r="D15" t="s">
        <v>131</v>
      </c>
      <c r="E15" t="s">
        <v>131</v>
      </c>
      <c r="F15" t="s">
        <v>131</v>
      </c>
      <c r="G15" t="s">
        <v>131</v>
      </c>
      <c r="H15" t="s">
        <v>131</v>
      </c>
      <c r="I15" t="s">
        <v>131</v>
      </c>
      <c r="J15" t="s">
        <v>131</v>
      </c>
      <c r="K15" t="s">
        <v>131</v>
      </c>
    </row>
    <row r="16" spans="1:11" x14ac:dyDescent="0.25">
      <c r="A16" t="s">
        <v>18</v>
      </c>
      <c r="B16" t="s">
        <v>131</v>
      </c>
      <c r="C16" t="s">
        <v>131</v>
      </c>
      <c r="D16" t="s">
        <v>131</v>
      </c>
      <c r="E16" t="s">
        <v>131</v>
      </c>
      <c r="F16" t="s">
        <v>131</v>
      </c>
      <c r="G16" t="s">
        <v>131</v>
      </c>
      <c r="H16" t="s">
        <v>131</v>
      </c>
      <c r="I16" t="s">
        <v>131</v>
      </c>
      <c r="J16" t="s">
        <v>131</v>
      </c>
      <c r="K16" t="s">
        <v>131</v>
      </c>
    </row>
    <row r="17" spans="1:11" x14ac:dyDescent="0.25">
      <c r="A17" t="s">
        <v>19</v>
      </c>
      <c r="B17" t="s">
        <v>131</v>
      </c>
      <c r="C17" t="s">
        <v>131</v>
      </c>
      <c r="D17" t="s">
        <v>131</v>
      </c>
      <c r="E17" t="s">
        <v>131</v>
      </c>
      <c r="F17" t="s">
        <v>131</v>
      </c>
      <c r="G17" t="s">
        <v>131</v>
      </c>
      <c r="H17" t="s">
        <v>131</v>
      </c>
      <c r="I17" t="s">
        <v>131</v>
      </c>
      <c r="J17" t="s">
        <v>131</v>
      </c>
      <c r="K17" t="s">
        <v>131</v>
      </c>
    </row>
    <row r="18" spans="1:11" x14ac:dyDescent="0.25">
      <c r="A18" t="s">
        <v>20</v>
      </c>
      <c r="B18" t="s">
        <v>131</v>
      </c>
      <c r="C18" t="s">
        <v>131</v>
      </c>
      <c r="D18" t="s">
        <v>131</v>
      </c>
      <c r="E18" t="s">
        <v>131</v>
      </c>
      <c r="F18" t="s">
        <v>131</v>
      </c>
      <c r="G18" t="s">
        <v>131</v>
      </c>
      <c r="H18" t="s">
        <v>131</v>
      </c>
      <c r="I18" t="s">
        <v>131</v>
      </c>
      <c r="J18" t="s">
        <v>131</v>
      </c>
      <c r="K18" t="s">
        <v>131</v>
      </c>
    </row>
    <row r="19" spans="1:11" x14ac:dyDescent="0.25">
      <c r="A19" t="s">
        <v>21</v>
      </c>
      <c r="B19" t="s">
        <v>131</v>
      </c>
      <c r="C19" t="s">
        <v>131</v>
      </c>
      <c r="D19" t="s">
        <v>131</v>
      </c>
      <c r="E19" t="s">
        <v>131</v>
      </c>
      <c r="F19" t="s">
        <v>131</v>
      </c>
      <c r="G19" t="s">
        <v>131</v>
      </c>
      <c r="H19" t="s">
        <v>131</v>
      </c>
      <c r="I19" t="s">
        <v>131</v>
      </c>
      <c r="J19" t="s">
        <v>131</v>
      </c>
      <c r="K19" t="s">
        <v>131</v>
      </c>
    </row>
    <row r="20" spans="1:11" x14ac:dyDescent="0.25">
      <c r="A20" t="s">
        <v>22</v>
      </c>
      <c r="B20" t="s">
        <v>131</v>
      </c>
      <c r="C20" t="s">
        <v>131</v>
      </c>
      <c r="D20" t="s">
        <v>131</v>
      </c>
      <c r="E20" t="s">
        <v>132</v>
      </c>
      <c r="F20" t="s">
        <v>131</v>
      </c>
      <c r="G20" t="s">
        <v>132</v>
      </c>
      <c r="H20" t="s">
        <v>132</v>
      </c>
      <c r="I20" t="s">
        <v>131</v>
      </c>
      <c r="J20" t="s">
        <v>131</v>
      </c>
      <c r="K20" t="s">
        <v>132</v>
      </c>
    </row>
    <row r="21" spans="1:11" x14ac:dyDescent="0.25">
      <c r="A21" t="s">
        <v>23</v>
      </c>
      <c r="B21" t="s">
        <v>131</v>
      </c>
      <c r="C21" t="s">
        <v>131</v>
      </c>
      <c r="D21" t="s">
        <v>131</v>
      </c>
      <c r="E21" t="s">
        <v>132</v>
      </c>
      <c r="F21" t="s">
        <v>131</v>
      </c>
      <c r="G21" t="s">
        <v>131</v>
      </c>
      <c r="H21" t="s">
        <v>132</v>
      </c>
      <c r="I21" t="s">
        <v>132</v>
      </c>
      <c r="J21" t="s">
        <v>131</v>
      </c>
      <c r="K21" t="s">
        <v>131</v>
      </c>
    </row>
    <row r="22" spans="1:11" x14ac:dyDescent="0.25">
      <c r="A22" t="s">
        <v>24</v>
      </c>
      <c r="B22" t="s">
        <v>131</v>
      </c>
      <c r="C22" t="s">
        <v>131</v>
      </c>
      <c r="D22" t="s">
        <v>131</v>
      </c>
      <c r="E22" t="s">
        <v>131</v>
      </c>
      <c r="F22" t="s">
        <v>131</v>
      </c>
      <c r="G22" t="s">
        <v>131</v>
      </c>
      <c r="H22" t="s">
        <v>131</v>
      </c>
      <c r="I22" t="s">
        <v>132</v>
      </c>
      <c r="J22" t="s">
        <v>131</v>
      </c>
      <c r="K22" t="s">
        <v>131</v>
      </c>
    </row>
    <row r="23" spans="1:11" x14ac:dyDescent="0.25">
      <c r="A23" t="s">
        <v>25</v>
      </c>
      <c r="B23" t="s">
        <v>131</v>
      </c>
      <c r="C23" t="s">
        <v>131</v>
      </c>
      <c r="D23" t="s">
        <v>131</v>
      </c>
      <c r="E23" t="s">
        <v>131</v>
      </c>
      <c r="F23" t="s">
        <v>131</v>
      </c>
      <c r="G23" t="s">
        <v>131</v>
      </c>
      <c r="H23" t="s">
        <v>131</v>
      </c>
      <c r="I23" t="s">
        <v>132</v>
      </c>
      <c r="J23" t="s">
        <v>131</v>
      </c>
      <c r="K23" t="s">
        <v>132</v>
      </c>
    </row>
    <row r="24" spans="1:11" x14ac:dyDescent="0.25">
      <c r="A24" t="s">
        <v>26</v>
      </c>
      <c r="B24" t="s">
        <v>132</v>
      </c>
      <c r="C24" t="s">
        <v>132</v>
      </c>
      <c r="D24" t="s">
        <v>131</v>
      </c>
      <c r="E24" t="s">
        <v>131</v>
      </c>
      <c r="F24" t="s">
        <v>132</v>
      </c>
      <c r="G24" t="s">
        <v>132</v>
      </c>
      <c r="H24" t="s">
        <v>131</v>
      </c>
      <c r="I24" t="s">
        <v>131</v>
      </c>
      <c r="J24" t="s">
        <v>131</v>
      </c>
      <c r="K24" t="s">
        <v>131</v>
      </c>
    </row>
    <row r="25" spans="1:11" x14ac:dyDescent="0.25">
      <c r="A25" t="s">
        <v>27</v>
      </c>
      <c r="B25" t="s">
        <v>132</v>
      </c>
      <c r="C25" t="s">
        <v>132</v>
      </c>
      <c r="D25" t="s">
        <v>131</v>
      </c>
      <c r="E25" t="s">
        <v>131</v>
      </c>
      <c r="F25" t="s">
        <v>131</v>
      </c>
      <c r="G25" t="s">
        <v>131</v>
      </c>
      <c r="H25" t="s">
        <v>131</v>
      </c>
      <c r="I25" t="s">
        <v>131</v>
      </c>
      <c r="J25" t="s">
        <v>131</v>
      </c>
      <c r="K25" t="s">
        <v>131</v>
      </c>
    </row>
    <row r="26" spans="1:11" x14ac:dyDescent="0.25">
      <c r="A26" t="s">
        <v>28</v>
      </c>
      <c r="B26" t="s">
        <v>131</v>
      </c>
      <c r="C26" t="s">
        <v>131</v>
      </c>
      <c r="D26" t="s">
        <v>131</v>
      </c>
      <c r="E26" t="s">
        <v>131</v>
      </c>
      <c r="F26" t="s">
        <v>131</v>
      </c>
      <c r="G26" t="s">
        <v>131</v>
      </c>
      <c r="H26" t="s">
        <v>131</v>
      </c>
      <c r="I26" t="s">
        <v>131</v>
      </c>
      <c r="J26" t="s">
        <v>131</v>
      </c>
      <c r="K26" t="s">
        <v>131</v>
      </c>
    </row>
    <row r="27" spans="1:11" x14ac:dyDescent="0.25">
      <c r="A27" t="s">
        <v>29</v>
      </c>
      <c r="B27" t="s">
        <v>131</v>
      </c>
      <c r="C27" t="s">
        <v>131</v>
      </c>
      <c r="D27" t="s">
        <v>131</v>
      </c>
      <c r="E27" t="s">
        <v>131</v>
      </c>
      <c r="F27" t="s">
        <v>131</v>
      </c>
      <c r="G27" t="s">
        <v>131</v>
      </c>
      <c r="H27" t="s">
        <v>131</v>
      </c>
      <c r="I27" t="s">
        <v>131</v>
      </c>
      <c r="J27" t="s">
        <v>131</v>
      </c>
      <c r="K27" t="s">
        <v>131</v>
      </c>
    </row>
    <row r="28" spans="1:11" x14ac:dyDescent="0.25">
      <c r="A28" t="s">
        <v>30</v>
      </c>
      <c r="B28" t="s">
        <v>131</v>
      </c>
      <c r="C28" t="s">
        <v>131</v>
      </c>
      <c r="D28" t="s">
        <v>131</v>
      </c>
      <c r="E28" t="s">
        <v>131</v>
      </c>
      <c r="F28" t="s">
        <v>131</v>
      </c>
      <c r="G28" t="s">
        <v>131</v>
      </c>
      <c r="H28" t="s">
        <v>131</v>
      </c>
      <c r="I28" t="s">
        <v>131</v>
      </c>
      <c r="J28" t="s">
        <v>131</v>
      </c>
      <c r="K28" t="s">
        <v>131</v>
      </c>
    </row>
    <row r="29" spans="1:11" x14ac:dyDescent="0.25">
      <c r="A29" t="s">
        <v>31</v>
      </c>
      <c r="B29" t="s">
        <v>131</v>
      </c>
      <c r="C29" t="s">
        <v>131</v>
      </c>
      <c r="D29" t="s">
        <v>131</v>
      </c>
      <c r="E29" t="s">
        <v>131</v>
      </c>
      <c r="F29" t="s">
        <v>131</v>
      </c>
      <c r="G29" t="s">
        <v>131</v>
      </c>
      <c r="H29" t="s">
        <v>131</v>
      </c>
      <c r="I29" t="s">
        <v>131</v>
      </c>
      <c r="J29" t="s">
        <v>131</v>
      </c>
      <c r="K29" t="s">
        <v>131</v>
      </c>
    </row>
    <row r="30" spans="1:11" x14ac:dyDescent="0.25">
      <c r="A30" t="s">
        <v>32</v>
      </c>
      <c r="B30" t="s">
        <v>131</v>
      </c>
      <c r="C30" t="s">
        <v>131</v>
      </c>
      <c r="D30" t="s">
        <v>131</v>
      </c>
      <c r="E30" t="s">
        <v>131</v>
      </c>
      <c r="F30" t="s">
        <v>131</v>
      </c>
      <c r="G30" t="s">
        <v>131</v>
      </c>
      <c r="H30" t="s">
        <v>131</v>
      </c>
      <c r="I30" t="s">
        <v>131</v>
      </c>
      <c r="J30" t="s">
        <v>131</v>
      </c>
      <c r="K30" t="s">
        <v>131</v>
      </c>
    </row>
    <row r="31" spans="1:11" x14ac:dyDescent="0.25">
      <c r="A31" t="s">
        <v>33</v>
      </c>
      <c r="B31" t="s">
        <v>131</v>
      </c>
      <c r="C31" t="s">
        <v>131</v>
      </c>
      <c r="D31" t="s">
        <v>131</v>
      </c>
      <c r="E31" t="s">
        <v>131</v>
      </c>
      <c r="F31" t="s">
        <v>131</v>
      </c>
      <c r="G31" t="s">
        <v>131</v>
      </c>
      <c r="H31" t="s">
        <v>131</v>
      </c>
      <c r="I31" t="s">
        <v>131</v>
      </c>
      <c r="J31" t="s">
        <v>131</v>
      </c>
      <c r="K31" t="s">
        <v>131</v>
      </c>
    </row>
    <row r="32" spans="1:11" x14ac:dyDescent="0.25">
      <c r="A32" t="s">
        <v>34</v>
      </c>
      <c r="B32" t="s">
        <v>131</v>
      </c>
      <c r="C32" t="s">
        <v>131</v>
      </c>
      <c r="D32" t="s">
        <v>131</v>
      </c>
      <c r="E32" t="s">
        <v>131</v>
      </c>
      <c r="F32" t="s">
        <v>131</v>
      </c>
      <c r="G32" t="s">
        <v>131</v>
      </c>
      <c r="H32" t="s">
        <v>131</v>
      </c>
      <c r="I32" t="s">
        <v>131</v>
      </c>
      <c r="J32" t="s">
        <v>132</v>
      </c>
      <c r="K32" t="s">
        <v>131</v>
      </c>
    </row>
    <row r="33" spans="1:11" x14ac:dyDescent="0.25">
      <c r="A33" t="s">
        <v>35</v>
      </c>
      <c r="B33" t="s">
        <v>132</v>
      </c>
      <c r="C33" t="s">
        <v>132</v>
      </c>
      <c r="D33" t="s">
        <v>131</v>
      </c>
      <c r="E33" t="s">
        <v>131</v>
      </c>
      <c r="F33" t="s">
        <v>132</v>
      </c>
      <c r="G33" t="s">
        <v>132</v>
      </c>
      <c r="H33" t="s">
        <v>132</v>
      </c>
      <c r="I33" t="s">
        <v>132</v>
      </c>
      <c r="J33" t="s">
        <v>132</v>
      </c>
      <c r="K33" t="s">
        <v>132</v>
      </c>
    </row>
    <row r="34" spans="1:11" x14ac:dyDescent="0.25">
      <c r="A34" t="s">
        <v>36</v>
      </c>
      <c r="B34" t="s">
        <v>132</v>
      </c>
      <c r="C34" t="s">
        <v>132</v>
      </c>
      <c r="D34" t="s">
        <v>132</v>
      </c>
      <c r="E34" t="s">
        <v>132</v>
      </c>
      <c r="F34" t="s">
        <v>132</v>
      </c>
      <c r="G34" t="s">
        <v>132</v>
      </c>
      <c r="H34" t="s">
        <v>132</v>
      </c>
      <c r="I34" t="s">
        <v>132</v>
      </c>
      <c r="J34" t="s">
        <v>132</v>
      </c>
      <c r="K34" t="s">
        <v>132</v>
      </c>
    </row>
    <row r="35" spans="1:11" x14ac:dyDescent="0.25">
      <c r="A35" t="s">
        <v>37</v>
      </c>
      <c r="B35" t="s">
        <v>131</v>
      </c>
      <c r="C35" t="s">
        <v>131</v>
      </c>
      <c r="D35" t="s">
        <v>131</v>
      </c>
      <c r="E35" t="s">
        <v>131</v>
      </c>
      <c r="F35" t="s">
        <v>131</v>
      </c>
      <c r="G35" t="s">
        <v>131</v>
      </c>
      <c r="H35" t="s">
        <v>131</v>
      </c>
      <c r="I35" t="s">
        <v>131</v>
      </c>
      <c r="J35" t="s">
        <v>131</v>
      </c>
      <c r="K35" t="s">
        <v>131</v>
      </c>
    </row>
    <row r="36" spans="1:11" x14ac:dyDescent="0.25">
      <c r="A36" t="s">
        <v>38</v>
      </c>
      <c r="B36" t="s">
        <v>131</v>
      </c>
      <c r="C36" t="s">
        <v>131</v>
      </c>
      <c r="D36" t="s">
        <v>131</v>
      </c>
      <c r="E36" t="s">
        <v>131</v>
      </c>
      <c r="F36" t="s">
        <v>131</v>
      </c>
      <c r="G36" t="s">
        <v>131</v>
      </c>
      <c r="H36" t="s">
        <v>131</v>
      </c>
      <c r="I36" t="s">
        <v>131</v>
      </c>
      <c r="J36" t="s">
        <v>131</v>
      </c>
      <c r="K36" t="s">
        <v>131</v>
      </c>
    </row>
    <row r="37" spans="1:11" x14ac:dyDescent="0.25">
      <c r="A37" t="s">
        <v>39</v>
      </c>
      <c r="B37" t="s">
        <v>131</v>
      </c>
      <c r="C37" t="s">
        <v>131</v>
      </c>
      <c r="D37" t="s">
        <v>131</v>
      </c>
      <c r="E37" t="s">
        <v>131</v>
      </c>
      <c r="F37" t="s">
        <v>131</v>
      </c>
      <c r="G37" t="s">
        <v>131</v>
      </c>
      <c r="H37" t="s">
        <v>131</v>
      </c>
      <c r="I37" t="s">
        <v>131</v>
      </c>
      <c r="J37" t="s">
        <v>131</v>
      </c>
      <c r="K37" t="s">
        <v>131</v>
      </c>
    </row>
    <row r="38" spans="1:11" x14ac:dyDescent="0.25">
      <c r="A38" t="s">
        <v>40</v>
      </c>
      <c r="B38" t="s">
        <v>131</v>
      </c>
      <c r="C38" t="s">
        <v>131</v>
      </c>
      <c r="D38" t="s">
        <v>131</v>
      </c>
      <c r="E38" t="s">
        <v>131</v>
      </c>
      <c r="F38" t="s">
        <v>131</v>
      </c>
      <c r="G38" t="s">
        <v>131</v>
      </c>
      <c r="H38" t="s">
        <v>131</v>
      </c>
      <c r="I38" t="s">
        <v>131</v>
      </c>
      <c r="J38" t="s">
        <v>131</v>
      </c>
      <c r="K38" t="s">
        <v>131</v>
      </c>
    </row>
    <row r="39" spans="1:11" x14ac:dyDescent="0.25">
      <c r="A39" t="s">
        <v>41</v>
      </c>
      <c r="B39" t="s">
        <v>131</v>
      </c>
      <c r="C39" t="s">
        <v>131</v>
      </c>
      <c r="D39" t="s">
        <v>131</v>
      </c>
      <c r="E39" t="s">
        <v>131</v>
      </c>
      <c r="F39" t="s">
        <v>131</v>
      </c>
      <c r="G39" t="s">
        <v>132</v>
      </c>
      <c r="H39" t="s">
        <v>132</v>
      </c>
      <c r="I39" t="s">
        <v>132</v>
      </c>
      <c r="J39" t="s">
        <v>131</v>
      </c>
      <c r="K39" t="s">
        <v>131</v>
      </c>
    </row>
    <row r="40" spans="1:11" x14ac:dyDescent="0.25">
      <c r="A40" t="s">
        <v>42</v>
      </c>
      <c r="B40" t="s">
        <v>131</v>
      </c>
      <c r="C40" t="s">
        <v>131</v>
      </c>
      <c r="D40" t="s">
        <v>131</v>
      </c>
      <c r="E40" t="s">
        <v>131</v>
      </c>
      <c r="F40" t="s">
        <v>131</v>
      </c>
      <c r="G40" t="s">
        <v>131</v>
      </c>
      <c r="H40" t="s">
        <v>131</v>
      </c>
      <c r="I40" t="s">
        <v>131</v>
      </c>
      <c r="J40" t="s">
        <v>132</v>
      </c>
      <c r="K40" t="s">
        <v>131</v>
      </c>
    </row>
    <row r="41" spans="1:11" x14ac:dyDescent="0.25">
      <c r="A41" t="s">
        <v>43</v>
      </c>
      <c r="B41" t="s">
        <v>131</v>
      </c>
      <c r="C41" t="s">
        <v>131</v>
      </c>
      <c r="D41" t="s">
        <v>131</v>
      </c>
      <c r="E41" t="s">
        <v>131</v>
      </c>
      <c r="F41" t="s">
        <v>131</v>
      </c>
      <c r="G41" t="s">
        <v>131</v>
      </c>
      <c r="H41" t="s">
        <v>131</v>
      </c>
      <c r="I41" t="s">
        <v>131</v>
      </c>
      <c r="J41" t="s">
        <v>131</v>
      </c>
      <c r="K41" t="s">
        <v>131</v>
      </c>
    </row>
    <row r="42" spans="1:11" x14ac:dyDescent="0.25">
      <c r="A42" t="s">
        <v>44</v>
      </c>
      <c r="B42" t="s">
        <v>132</v>
      </c>
      <c r="C42" t="s">
        <v>132</v>
      </c>
      <c r="D42" t="s">
        <v>132</v>
      </c>
      <c r="E42" t="s">
        <v>132</v>
      </c>
      <c r="F42" t="s">
        <v>131</v>
      </c>
      <c r="G42" t="s">
        <v>131</v>
      </c>
      <c r="H42" t="s">
        <v>131</v>
      </c>
      <c r="I42" t="s">
        <v>131</v>
      </c>
      <c r="J42" t="s">
        <v>132</v>
      </c>
      <c r="K42" t="s">
        <v>132</v>
      </c>
    </row>
    <row r="43" spans="1:11" x14ac:dyDescent="0.25">
      <c r="A43" t="s">
        <v>45</v>
      </c>
      <c r="B43" t="s">
        <v>131</v>
      </c>
      <c r="C43" t="s">
        <v>131</v>
      </c>
      <c r="D43" t="s">
        <v>131</v>
      </c>
      <c r="E43" t="s">
        <v>131</v>
      </c>
      <c r="F43" t="s">
        <v>131</v>
      </c>
      <c r="G43" t="s">
        <v>131</v>
      </c>
      <c r="H43" t="s">
        <v>131</v>
      </c>
      <c r="I43" t="s">
        <v>131</v>
      </c>
      <c r="J43" t="s">
        <v>131</v>
      </c>
      <c r="K43" t="s">
        <v>131</v>
      </c>
    </row>
    <row r="44" spans="1:11" x14ac:dyDescent="0.25">
      <c r="A44" t="s">
        <v>46</v>
      </c>
      <c r="B44" t="s">
        <v>131</v>
      </c>
      <c r="C44" t="s">
        <v>131</v>
      </c>
      <c r="D44" t="s">
        <v>131</v>
      </c>
      <c r="E44" t="s">
        <v>131</v>
      </c>
      <c r="F44" t="s">
        <v>131</v>
      </c>
      <c r="G44" t="s">
        <v>131</v>
      </c>
      <c r="H44" t="s">
        <v>131</v>
      </c>
      <c r="I44" t="s">
        <v>131</v>
      </c>
      <c r="J44" t="s">
        <v>131</v>
      </c>
      <c r="K44" t="s">
        <v>131</v>
      </c>
    </row>
    <row r="45" spans="1:11" x14ac:dyDescent="0.25">
      <c r="A45" t="s">
        <v>47</v>
      </c>
      <c r="B45" t="s">
        <v>131</v>
      </c>
      <c r="C45" t="s">
        <v>131</v>
      </c>
      <c r="D45" t="s">
        <v>131</v>
      </c>
      <c r="E45" t="s">
        <v>131</v>
      </c>
      <c r="F45" t="s">
        <v>131</v>
      </c>
      <c r="G45" t="s">
        <v>131</v>
      </c>
      <c r="H45" t="s">
        <v>131</v>
      </c>
      <c r="I45" t="s">
        <v>131</v>
      </c>
      <c r="J45" t="s">
        <v>131</v>
      </c>
      <c r="K45" t="s">
        <v>131</v>
      </c>
    </row>
    <row r="46" spans="1:11" x14ac:dyDescent="0.25">
      <c r="A46" t="s">
        <v>48</v>
      </c>
      <c r="B46" t="s">
        <v>131</v>
      </c>
      <c r="C46" t="s">
        <v>131</v>
      </c>
      <c r="D46" t="s">
        <v>131</v>
      </c>
      <c r="E46" t="s">
        <v>131</v>
      </c>
      <c r="F46" t="s">
        <v>131</v>
      </c>
      <c r="G46" t="s">
        <v>131</v>
      </c>
      <c r="H46" t="s">
        <v>131</v>
      </c>
      <c r="I46" t="s">
        <v>131</v>
      </c>
      <c r="J46" t="s">
        <v>131</v>
      </c>
      <c r="K46" t="s">
        <v>131</v>
      </c>
    </row>
    <row r="47" spans="1:11" x14ac:dyDescent="0.25">
      <c r="A47" t="s">
        <v>49</v>
      </c>
      <c r="B47" t="s">
        <v>131</v>
      </c>
      <c r="C47" t="s">
        <v>131</v>
      </c>
      <c r="D47" t="s">
        <v>131</v>
      </c>
      <c r="E47" t="s">
        <v>131</v>
      </c>
      <c r="F47" t="s">
        <v>131</v>
      </c>
      <c r="G47" t="s">
        <v>131</v>
      </c>
      <c r="H47" t="s">
        <v>131</v>
      </c>
      <c r="I47" t="s">
        <v>131</v>
      </c>
      <c r="J47" t="s">
        <v>131</v>
      </c>
      <c r="K47" t="s">
        <v>131</v>
      </c>
    </row>
    <row r="48" spans="1:11" x14ac:dyDescent="0.25">
      <c r="A48" t="s">
        <v>50</v>
      </c>
      <c r="B48" t="s">
        <v>131</v>
      </c>
      <c r="C48" t="s">
        <v>131</v>
      </c>
      <c r="D48" t="s">
        <v>131</v>
      </c>
      <c r="E48" t="s">
        <v>131</v>
      </c>
      <c r="F48" t="s">
        <v>131</v>
      </c>
      <c r="G48" t="s">
        <v>131</v>
      </c>
      <c r="H48" t="s">
        <v>131</v>
      </c>
      <c r="I48" t="s">
        <v>131</v>
      </c>
      <c r="J48" t="s">
        <v>131</v>
      </c>
      <c r="K48" t="s">
        <v>131</v>
      </c>
    </row>
    <row r="49" spans="1:11" x14ac:dyDescent="0.25">
      <c r="A49" t="s">
        <v>51</v>
      </c>
      <c r="B49" t="s">
        <v>131</v>
      </c>
      <c r="C49" t="s">
        <v>131</v>
      </c>
      <c r="D49" t="s">
        <v>131</v>
      </c>
      <c r="E49" t="s">
        <v>131</v>
      </c>
      <c r="F49" t="s">
        <v>131</v>
      </c>
      <c r="G49" t="s">
        <v>131</v>
      </c>
      <c r="H49" t="s">
        <v>131</v>
      </c>
      <c r="I49" t="s">
        <v>131</v>
      </c>
      <c r="J49" t="s">
        <v>131</v>
      </c>
      <c r="K49" t="s">
        <v>131</v>
      </c>
    </row>
    <row r="50" spans="1:11" x14ac:dyDescent="0.25">
      <c r="A50" t="s">
        <v>52</v>
      </c>
      <c r="B50" t="s">
        <v>132</v>
      </c>
      <c r="C50" t="s">
        <v>132</v>
      </c>
      <c r="D50" t="s">
        <v>132</v>
      </c>
      <c r="E50" t="s">
        <v>132</v>
      </c>
      <c r="F50" t="s">
        <v>132</v>
      </c>
      <c r="G50" t="s">
        <v>132</v>
      </c>
      <c r="H50" t="s">
        <v>132</v>
      </c>
      <c r="I50" t="s">
        <v>131</v>
      </c>
      <c r="J50" t="s">
        <v>132</v>
      </c>
      <c r="K50" t="s">
        <v>131</v>
      </c>
    </row>
    <row r="51" spans="1:11" x14ac:dyDescent="0.25">
      <c r="A51" t="s">
        <v>53</v>
      </c>
      <c r="B51" t="s">
        <v>131</v>
      </c>
      <c r="C51" t="s">
        <v>131</v>
      </c>
      <c r="D51" t="s">
        <v>131</v>
      </c>
      <c r="E51" t="s">
        <v>131</v>
      </c>
      <c r="F51" t="s">
        <v>131</v>
      </c>
      <c r="G51" t="s">
        <v>131</v>
      </c>
      <c r="H51" t="s">
        <v>131</v>
      </c>
      <c r="I51" t="s">
        <v>131</v>
      </c>
      <c r="J51" t="s">
        <v>131</v>
      </c>
      <c r="K51" t="s">
        <v>131</v>
      </c>
    </row>
    <row r="52" spans="1:11" x14ac:dyDescent="0.25">
      <c r="A52" t="s">
        <v>54</v>
      </c>
      <c r="B52" t="s">
        <v>131</v>
      </c>
      <c r="C52" t="s">
        <v>131</v>
      </c>
      <c r="D52" t="s">
        <v>131</v>
      </c>
      <c r="E52" t="s">
        <v>131</v>
      </c>
      <c r="F52" t="s">
        <v>131</v>
      </c>
      <c r="G52" t="s">
        <v>131</v>
      </c>
      <c r="H52" t="s">
        <v>131</v>
      </c>
      <c r="I52" t="s">
        <v>132</v>
      </c>
      <c r="J52" t="s">
        <v>132</v>
      </c>
      <c r="K52" t="s">
        <v>131</v>
      </c>
    </row>
    <row r="53" spans="1:11" x14ac:dyDescent="0.25">
      <c r="A53" t="s">
        <v>55</v>
      </c>
      <c r="B53" t="s">
        <v>131</v>
      </c>
      <c r="C53" t="s">
        <v>131</v>
      </c>
      <c r="D53" t="s">
        <v>131</v>
      </c>
      <c r="E53" t="s">
        <v>131</v>
      </c>
      <c r="F53" t="s">
        <v>131</v>
      </c>
      <c r="G53" t="s">
        <v>132</v>
      </c>
      <c r="H53" t="s">
        <v>131</v>
      </c>
      <c r="I53" t="s">
        <v>131</v>
      </c>
      <c r="J53" t="s">
        <v>131</v>
      </c>
      <c r="K53" t="s">
        <v>132</v>
      </c>
    </row>
    <row r="54" spans="1:11" x14ac:dyDescent="0.25">
      <c r="A54" t="s">
        <v>56</v>
      </c>
      <c r="B54" t="s">
        <v>131</v>
      </c>
      <c r="C54" t="s">
        <v>131</v>
      </c>
      <c r="D54" t="s">
        <v>131</v>
      </c>
      <c r="E54" t="s">
        <v>131</v>
      </c>
      <c r="F54" t="s">
        <v>131</v>
      </c>
      <c r="G54" t="s">
        <v>131</v>
      </c>
      <c r="H54" t="s">
        <v>131</v>
      </c>
      <c r="I54" t="s">
        <v>131</v>
      </c>
      <c r="J54" t="s">
        <v>131</v>
      </c>
      <c r="K54" t="s">
        <v>131</v>
      </c>
    </row>
    <row r="55" spans="1:11" x14ac:dyDescent="0.25">
      <c r="A55" t="s">
        <v>57</v>
      </c>
      <c r="B55" t="s">
        <v>131</v>
      </c>
      <c r="C55" t="s">
        <v>131</v>
      </c>
      <c r="D55" t="s">
        <v>131</v>
      </c>
      <c r="E55" t="s">
        <v>131</v>
      </c>
      <c r="F55" t="s">
        <v>131</v>
      </c>
      <c r="G55" t="s">
        <v>131</v>
      </c>
      <c r="H55" t="s">
        <v>131</v>
      </c>
      <c r="I55" t="s">
        <v>131</v>
      </c>
      <c r="J55" t="s">
        <v>131</v>
      </c>
      <c r="K55" t="s">
        <v>131</v>
      </c>
    </row>
    <row r="57" spans="1:11" x14ac:dyDescent="0.25">
      <c r="B57">
        <f>COUNTIF(Table1[2012],"Yes")</f>
        <v>44</v>
      </c>
      <c r="C57">
        <f>COUNTIF(Table1[2013],"Yes")</f>
        <v>43</v>
      </c>
      <c r="D57">
        <f>COUNTIF(Table1[2014],"Yes")</f>
        <v>46</v>
      </c>
      <c r="E57">
        <f>COUNTIF(Table1[2015],"Yes")</f>
        <v>45</v>
      </c>
      <c r="F57">
        <f>COUNTIF(Table1[2017],"Yes")</f>
        <v>45</v>
      </c>
      <c r="G57">
        <f>COUNTIF(Table1[2018],"Yes")</f>
        <v>43</v>
      </c>
      <c r="H57">
        <f>COUNTIF(Table1[2019],"Yes")</f>
        <v>43</v>
      </c>
      <c r="I57">
        <f>COUNTIF(Table1[2020],"Yes")</f>
        <v>43</v>
      </c>
      <c r="J57">
        <f>COUNTIF(Table1[2021],"Yes")</f>
        <v>40</v>
      </c>
    </row>
    <row r="58" spans="1:11" x14ac:dyDescent="0.25">
      <c r="B58">
        <f>COUNTIF(Table1[2012],"No")</f>
        <v>10</v>
      </c>
      <c r="C58">
        <f>COUNTIF(Table1[2013],"No")</f>
        <v>11</v>
      </c>
      <c r="D58">
        <f>COUNTIF(Table1[2014],"No")</f>
        <v>8</v>
      </c>
      <c r="E58">
        <f>COUNTIF(Table1[2015],"No")</f>
        <v>9</v>
      </c>
      <c r="F58">
        <f>COUNTIF(Table1[2017],"No")</f>
        <v>9</v>
      </c>
      <c r="G58">
        <f>COUNTIF(Table1[2018],"No")</f>
        <v>11</v>
      </c>
      <c r="H58">
        <f>COUNTIF(Table1[2019],"No")</f>
        <v>11</v>
      </c>
      <c r="I58">
        <f>COUNTIF(Table1[2020],"No")</f>
        <v>11</v>
      </c>
      <c r="J58">
        <f>COUNTIF(Table1[2021],"No")</f>
        <v>14</v>
      </c>
    </row>
  </sheetData>
  <dataConsolidate/>
  <phoneticPr fontId="3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1E18-ABC6-40F8-B657-BCD709D083D1}">
  <dimension ref="A1:C11"/>
  <sheetViews>
    <sheetView workbookViewId="0">
      <selection activeCell="N24" sqref="N24"/>
    </sheetView>
  </sheetViews>
  <sheetFormatPr defaultRowHeight="15" x14ac:dyDescent="0.25"/>
  <cols>
    <col min="1" max="1" width="18.7109375" customWidth="1"/>
  </cols>
  <sheetData>
    <row r="1" spans="1:3" x14ac:dyDescent="0.25">
      <c r="A1" t="s">
        <v>75</v>
      </c>
      <c r="B1" t="s">
        <v>60</v>
      </c>
      <c r="C1" t="s">
        <v>73</v>
      </c>
    </row>
    <row r="2" spans="1:3" ht="15.75" x14ac:dyDescent="0.25">
      <c r="A2" s="8" t="s">
        <v>61</v>
      </c>
      <c r="B2">
        <v>44</v>
      </c>
      <c r="C2">
        <v>10</v>
      </c>
    </row>
    <row r="3" spans="1:3" ht="15.75" x14ac:dyDescent="0.25">
      <c r="A3" s="9" t="s">
        <v>62</v>
      </c>
      <c r="B3">
        <v>43</v>
      </c>
      <c r="C3">
        <v>11</v>
      </c>
    </row>
    <row r="4" spans="1:3" ht="15.75" x14ac:dyDescent="0.25">
      <c r="A4" s="10" t="s">
        <v>63</v>
      </c>
      <c r="B4">
        <v>46</v>
      </c>
      <c r="C4">
        <v>8</v>
      </c>
    </row>
    <row r="5" spans="1:3" ht="15.75" x14ac:dyDescent="0.25">
      <c r="A5" s="9" t="s">
        <v>64</v>
      </c>
      <c r="B5">
        <v>45</v>
      </c>
      <c r="C5">
        <v>9</v>
      </c>
    </row>
    <row r="6" spans="1:3" ht="15.75" x14ac:dyDescent="0.25">
      <c r="A6" s="9" t="s">
        <v>65</v>
      </c>
      <c r="B6">
        <v>45</v>
      </c>
      <c r="C6">
        <v>9</v>
      </c>
    </row>
    <row r="7" spans="1:3" ht="15.75" x14ac:dyDescent="0.25">
      <c r="A7" s="9" t="s">
        <v>66</v>
      </c>
      <c r="B7">
        <v>43</v>
      </c>
      <c r="C7">
        <v>11</v>
      </c>
    </row>
    <row r="8" spans="1:3" ht="15.75" x14ac:dyDescent="0.25">
      <c r="A8" s="9" t="s">
        <v>67</v>
      </c>
      <c r="B8">
        <v>43</v>
      </c>
      <c r="C8">
        <v>11</v>
      </c>
    </row>
    <row r="9" spans="1:3" ht="15.75" x14ac:dyDescent="0.25">
      <c r="A9" s="9" t="s">
        <v>68</v>
      </c>
      <c r="B9">
        <v>43</v>
      </c>
      <c r="C9">
        <v>11</v>
      </c>
    </row>
    <row r="10" spans="1:3" ht="15.75" x14ac:dyDescent="0.25">
      <c r="A10" s="9" t="s">
        <v>69</v>
      </c>
      <c r="B10">
        <v>40</v>
      </c>
      <c r="C10">
        <v>14</v>
      </c>
    </row>
    <row r="11" spans="1:3" ht="15.75" x14ac:dyDescent="0.25">
      <c r="A11" s="9" t="s">
        <v>133</v>
      </c>
      <c r="B11">
        <f>COUNTIF(PassFail!$K:$K,"Yes")</f>
        <v>44</v>
      </c>
      <c r="C11">
        <f>COUNTIF(PassFail!$K:$K,"no")</f>
        <v>10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4C24-ADDE-4C9B-B549-E178C3EBE694}">
  <dimension ref="A1:F22"/>
  <sheetViews>
    <sheetView workbookViewId="0">
      <selection sqref="A1:C20"/>
    </sheetView>
  </sheetViews>
  <sheetFormatPr defaultRowHeight="15" x14ac:dyDescent="0.25"/>
  <cols>
    <col min="1" max="1" width="22.85546875" customWidth="1"/>
    <col min="2" max="2" width="15.42578125" customWidth="1"/>
    <col min="3" max="3" width="18.5703125" customWidth="1"/>
  </cols>
  <sheetData>
    <row r="1" spans="1:5" x14ac:dyDescent="0.25">
      <c r="A1" t="s">
        <v>134</v>
      </c>
      <c r="B1" t="s">
        <v>75</v>
      </c>
      <c r="C1" t="s">
        <v>135</v>
      </c>
      <c r="E1" t="s">
        <v>136</v>
      </c>
    </row>
    <row r="2" spans="1:5" ht="15.75" x14ac:dyDescent="0.25">
      <c r="A2" t="s">
        <v>137</v>
      </c>
      <c r="B2" s="19" t="s">
        <v>61</v>
      </c>
      <c r="C2">
        <v>44</v>
      </c>
    </row>
    <row r="3" spans="1:5" ht="15.75" x14ac:dyDescent="0.25">
      <c r="A3" t="s">
        <v>137</v>
      </c>
      <c r="B3" s="20" t="s">
        <v>62</v>
      </c>
      <c r="C3">
        <v>43</v>
      </c>
      <c r="E3" t="s">
        <v>136</v>
      </c>
    </row>
    <row r="4" spans="1:5" ht="15.75" x14ac:dyDescent="0.25">
      <c r="A4" t="s">
        <v>137</v>
      </c>
      <c r="B4" s="21" t="s">
        <v>63</v>
      </c>
      <c r="C4">
        <v>46</v>
      </c>
    </row>
    <row r="5" spans="1:5" ht="15.75" x14ac:dyDescent="0.25">
      <c r="A5" t="s">
        <v>137</v>
      </c>
      <c r="B5" s="20" t="s">
        <v>64</v>
      </c>
      <c r="C5">
        <v>45</v>
      </c>
    </row>
    <row r="6" spans="1:5" ht="15.75" x14ac:dyDescent="0.25">
      <c r="A6" t="s">
        <v>137</v>
      </c>
      <c r="B6" s="20" t="s">
        <v>65</v>
      </c>
      <c r="C6">
        <v>45</v>
      </c>
    </row>
    <row r="7" spans="1:5" ht="15.75" x14ac:dyDescent="0.25">
      <c r="A7" t="s">
        <v>137</v>
      </c>
      <c r="B7" s="20" t="s">
        <v>66</v>
      </c>
      <c r="C7">
        <v>43</v>
      </c>
    </row>
    <row r="8" spans="1:5" ht="15.75" x14ac:dyDescent="0.25">
      <c r="A8" t="s">
        <v>137</v>
      </c>
      <c r="B8" s="20" t="s">
        <v>67</v>
      </c>
      <c r="C8">
        <v>43</v>
      </c>
    </row>
    <row r="9" spans="1:5" ht="15.75" x14ac:dyDescent="0.25">
      <c r="A9" t="s">
        <v>137</v>
      </c>
      <c r="B9" s="20" t="s">
        <v>68</v>
      </c>
      <c r="C9">
        <v>43</v>
      </c>
    </row>
    <row r="10" spans="1:5" ht="15.75" x14ac:dyDescent="0.25">
      <c r="A10" t="s">
        <v>137</v>
      </c>
      <c r="B10" s="20" t="s">
        <v>69</v>
      </c>
      <c r="C10">
        <v>40</v>
      </c>
    </row>
    <row r="11" spans="1:5" ht="15.75" x14ac:dyDescent="0.25">
      <c r="A11" t="s">
        <v>138</v>
      </c>
      <c r="B11" s="19" t="s">
        <v>61</v>
      </c>
      <c r="C11">
        <v>10</v>
      </c>
    </row>
    <row r="12" spans="1:5" ht="15.75" x14ac:dyDescent="0.25">
      <c r="A12" t="s">
        <v>138</v>
      </c>
      <c r="B12" s="20" t="s">
        <v>62</v>
      </c>
      <c r="C12">
        <v>11</v>
      </c>
    </row>
    <row r="13" spans="1:5" ht="15.75" x14ac:dyDescent="0.25">
      <c r="A13" t="s">
        <v>138</v>
      </c>
      <c r="B13" s="21" t="s">
        <v>63</v>
      </c>
      <c r="C13">
        <v>8</v>
      </c>
    </row>
    <row r="14" spans="1:5" ht="15.75" x14ac:dyDescent="0.25">
      <c r="A14" t="s">
        <v>138</v>
      </c>
      <c r="B14" s="20" t="s">
        <v>64</v>
      </c>
      <c r="C14">
        <v>9</v>
      </c>
    </row>
    <row r="15" spans="1:5" ht="15.75" x14ac:dyDescent="0.25">
      <c r="A15" t="s">
        <v>138</v>
      </c>
      <c r="B15" s="20" t="s">
        <v>65</v>
      </c>
      <c r="C15">
        <v>9</v>
      </c>
    </row>
    <row r="16" spans="1:5" ht="15.75" x14ac:dyDescent="0.25">
      <c r="A16" t="s">
        <v>138</v>
      </c>
      <c r="B16" s="20" t="s">
        <v>66</v>
      </c>
      <c r="C16">
        <v>11</v>
      </c>
    </row>
    <row r="17" spans="1:6" ht="15.75" x14ac:dyDescent="0.25">
      <c r="A17" t="s">
        <v>138</v>
      </c>
      <c r="B17" s="20" t="s">
        <v>67</v>
      </c>
      <c r="C17">
        <v>11</v>
      </c>
    </row>
    <row r="18" spans="1:6" ht="15.75" x14ac:dyDescent="0.25">
      <c r="A18" t="s">
        <v>138</v>
      </c>
      <c r="B18" s="20" t="s">
        <v>68</v>
      </c>
      <c r="C18">
        <v>11</v>
      </c>
    </row>
    <row r="19" spans="1:6" ht="15.75" x14ac:dyDescent="0.25">
      <c r="A19" t="s">
        <v>138</v>
      </c>
      <c r="B19" s="20" t="s">
        <v>69</v>
      </c>
      <c r="C19">
        <v>14</v>
      </c>
    </row>
    <row r="20" spans="1:6" ht="15.75" x14ac:dyDescent="0.25">
      <c r="A20" t="s">
        <v>138</v>
      </c>
      <c r="B20" s="20" t="s">
        <v>133</v>
      </c>
      <c r="C20">
        <v>10</v>
      </c>
    </row>
    <row r="22" spans="1:6" x14ac:dyDescent="0.25">
      <c r="F22" t="s">
        <v>136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0632fc-4d72-420f-b5c7-2b59481b5d1b">
      <Terms xmlns="http://schemas.microsoft.com/office/infopath/2007/PartnerControls"/>
    </lcf76f155ced4ddcb4097134ff3c332f>
    <URL xmlns="f50632fc-4d72-420f-b5c7-2b59481b5d1b">
      <Url xsi:nil="true"/>
      <Description xsi:nil="true"/>
    </URL>
    <Sponsor xmlns="f50632fc-4d72-420f-b5c7-2b59481b5d1b" xsi:nil="true"/>
    <Format xmlns="f50632fc-4d72-420f-b5c7-2b59481b5d1b" xsi:nil="true"/>
    <doctype xmlns="f50632fc-4d72-420f-b5c7-2b59481b5d1b">Select</doctype>
    <TaxCatchAll xmlns="536cc73b-757b-4b9c-845c-c01bb2e73d55" xsi:nil="true"/>
    <PublicationDate xmlns="f50632fc-4d72-420f-b5c7-2b59481b5d1b" xsi:nil="true"/>
    <Author_x002f_Provider xmlns="f50632fc-4d72-420f-b5c7-2b59481b5d1b" xsi:nil="true"/>
    <Purpose_x002f_Use xmlns="f50632fc-4d72-420f-b5c7-2b59481b5d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1BF6D0ED59049B3FCEC57750F3C49" ma:contentTypeVersion="22" ma:contentTypeDescription="Create a new document." ma:contentTypeScope="" ma:versionID="265a1a1982e44736ba77de3488e25129">
  <xsd:schema xmlns:xsd="http://www.w3.org/2001/XMLSchema" xmlns:xs="http://www.w3.org/2001/XMLSchema" xmlns:p="http://schemas.microsoft.com/office/2006/metadata/properties" xmlns:ns2="f50632fc-4d72-420f-b5c7-2b59481b5d1b" xmlns:ns3="536cc73b-757b-4b9c-845c-c01bb2e73d55" targetNamespace="http://schemas.microsoft.com/office/2006/metadata/properties" ma:root="true" ma:fieldsID="0e3e424f8643fb094ae45ff5d4a1ffb5" ns2:_="" ns3:_="">
    <xsd:import namespace="f50632fc-4d72-420f-b5c7-2b59481b5d1b"/>
    <xsd:import namespace="536cc73b-757b-4b9c-845c-c01bb2e73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type"/>
                <xsd:element ref="ns2:Author_x002f_Provider" minOccurs="0"/>
                <xsd:element ref="ns2:URL" minOccurs="0"/>
                <xsd:element ref="ns2:Format" minOccurs="0"/>
                <xsd:element ref="ns2:PublicationDate" minOccurs="0"/>
                <xsd:element ref="ns2:Sponsor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Purpose_x002f_Us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632fc-4d72-420f-b5c7-2b59481b5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type" ma:index="10" ma:displayName="Area" ma:default="Select" ma:format="Dropdown" ma:internalName="doctype">
      <xsd:simpleType>
        <xsd:union memberTypes="dms:Text">
          <xsd:simpleType>
            <xsd:restriction base="dms:Choice">
              <xsd:enumeration value="Select"/>
              <xsd:enumeration value="Budget Formulation/Execution"/>
              <xsd:enumeration value="Contracts/Procurement"/>
              <xsd:enumeration value="FOIA/Records Management"/>
              <xsd:enumeration value="Performance"/>
              <xsd:enumeration value="Information Technology"/>
              <xsd:enumeration value="Process Improvement"/>
              <xsd:enumeration value="General Interest"/>
              <xsd:enumeration value="Customer Service"/>
              <xsd:enumeration value="Training &amp; Development"/>
            </xsd:restriction>
          </xsd:simpleType>
        </xsd:union>
      </xsd:simpleType>
    </xsd:element>
    <xsd:element name="Author_x002f_Provider" ma:index="11" nillable="true" ma:displayName="Author/Provider" ma:format="Dropdown" ma:internalName="Author_x002f_Provider">
      <xsd:simpleType>
        <xsd:restriction base="dms:Text">
          <xsd:maxLength value="255"/>
        </xsd:restriction>
      </xsd:simpleType>
    </xsd:element>
    <xsd:element name="URL" ma:index="12" nillable="true" ma:displayName="URL" ma:format="Hyperlink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ormat" ma:index="13" nillable="true" ma:displayName="Format" ma:format="Dropdown" ma:internalName="Format">
      <xsd:simpleType>
        <xsd:union memberTypes="dms:Text">
          <xsd:simpleType>
            <xsd:restriction base="dms:Choice">
              <xsd:enumeration value="Select"/>
              <xsd:enumeration value=".doc/.docx"/>
              <xsd:enumeration value=".xlms"/>
              <xsd:enumeration value=".pdf"/>
            </xsd:restriction>
          </xsd:simpleType>
        </xsd:union>
      </xsd:simpleType>
    </xsd:element>
    <xsd:element name="PublicationDate" ma:index="14" nillable="true" ma:displayName="Publication Date" ma:format="Dropdown" ma:internalName="PublicationDate">
      <xsd:simpleType>
        <xsd:restriction base="dms:Text">
          <xsd:maxLength value="255"/>
        </xsd:restriction>
      </xsd:simpleType>
    </xsd:element>
    <xsd:element name="Sponsor" ma:index="15" nillable="true" ma:displayName="Sponsor" ma:format="Dropdown" ma:internalName="Sponsor">
      <xsd:simpleType>
        <xsd:restriction base="dms:Text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5a8d78b-6148-4bf1-92dd-b4f00782c4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urpose_x002f_Use" ma:index="27" nillable="true" ma:displayName="Purpose/Use" ma:format="Dropdown" ma:internalName="Purpose_x002f_Use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cc73b-757b-4b9c-845c-c01bb2e73d55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e8cd14e-e386-49e4-91da-6a5a2ca8bdf8}" ma:internalName="TaxCatchAll" ma:showField="CatchAllData" ma:web="536cc73b-757b-4b9c-845c-c01bb2e73d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F Q E A A B Q S w M E F A A C A A g A J 3 J W V v L U 8 M m k A A A A 9 g A A A B I A H A B D b 2 5 m a W c v U G F j a 2 F n Z S 5 4 b W w g o h g A K K A U A A A A A A A A A A A A A A A A A A A A A A A A A A A A h Y 9 L C s I w G I S v U r J v X o J I S d O F W w t C U d y G N L b B 9 q 8 0 q e n d X H g k r 2 B F q + 5 c z s w 3 M H O / 3 k Q 2 t k 1 0 M b 2 z H a S I Y Y o i A 7 o r L V Q p G v w x X q F M i q 3 S J 1 W Z a I L B J a O z K a q 9 P y e E h B B w W O C u r w i n l J F D v i l 0 b V o V W 3 B e g T b o 0 y r / t 5 A U + 9 c Y y T F j D C 8 p x 1 S Q 2 R S 5 h S / A p 7 3 P 9 M c U 6 6 H x Q 2 + k g X h X C D J L Q d 4 f 5 A N Q S w M E F A A C A A g A J 3 J W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y V l a g j Y 5 I T g E A A A E F A A A T A B w A R m 9 y b X V s Y X M v U 2 V j d G l v b j E u b S C i G A A o o B Q A A A A A A A A A A A A A A A A A A A A A A A A A A A C 9 k k 9 r w k A Q x e + B f I d l e 1 E I Y t R g p X g I q b 3 V l p q 2 B x G 6 S a c 1 m O z K Z l I U y X f v m j + 1 2 q U F l e Y S 9 j e T f X n z J o U Q I 8 H J p H z b V 6 Z h G u m c S X g l 9 y x N b 1 g U k y G J A U 2 D q G c i M h m C I q N V C H H L y 6 Q E j s 9 C L g I h F o 3 m Z j p m C Q y p z 4 I Y b D r L p 5 7 g q F p m V n n B B X 3 k y + h D o B K 4 w z l I 4 o k 4 S 3 h K 1 a X F V 6 2 q o a h W x U a p a 5 E N n S B D o L l F q I s o o y B T J 3 V 4 Y n E G t G k a E f 9 L 6 L t H 1 T X 2 R 6 M H c u 3 6 L j 3 a a V f r 1 J s z / q 5 E / P U S d v Z 8 y X j 6 J m R S / s + 2 + O V v U / u z C C p O E F a Y b 1 1 3 2 n a n h o y v a 9 b V s J 6 G O R r W 1 7 D L F w 0 c / G S d t o b Z N e N Z E o D M 8 + Z p m R 8 M 8 P z h F 9 L O 0 a E 7 5 w v 9 F p S b 8 N f U q 6 E e B r + P e 3 r s 6 H F f j 3 d L s M 8 H W r x b h X 3 8 D 9 t Q T e 2 k d f g E U E s B A i 0 A F A A C A A g A J 3 J W V v L U 8 M m k A A A A 9 g A A A B I A A A A A A A A A A A A A A A A A A A A A A E N v b m Z p Z y 9 Q Y W N r Y W d l L n h t b F B L A Q I t A B Q A A g A I A C d y V l Y P y u m r p A A A A O k A A A A T A A A A A A A A A A A A A A A A A P A A A A B b Q 2 9 u d G V u d F 9 U e X B l c 1 0 u e G 1 s U E s B A i 0 A F A A C A A g A J 3 J W V q C N j k h O A Q A A A Q U A A B M A A A A A A A A A A A A A A A A A 4 Q E A A E Z v c m 1 1 b G F z L 1 N l Y 3 R p b 2 4 x L m 1 Q S w U G A A A A A A M A A w D C A A A A f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R o A A A A A A A D n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G F z c 0 Z h a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U G F z c 0 Z h a W w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x V D I y O j U 4 O j E 2 L j g 5 M j M z M D l a I i A v P j x F b n R y e S B U e X B l P S J G a W x s Q 2 9 s d W 1 u V H l w Z X M i I F Z h b H V l P S J z Q U F Z Q S I g L z 4 8 R W 5 0 c n k g V H l w Z T 0 i R m l s b E N v b H V t b k 5 h b W V z I i B W Y W x 1 Z T 0 i c 1 s m c X V v d D t T d G F 0 Z S Z x d W 9 0 O y w m c X V v d D t B d H R y a W J 1 d G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X N z R m F p b C 9 B d X R v U m V t b 3 Z l Z E N v b H V t b n M x L n t T d G F 0 Z S w w f S Z x d W 9 0 O y w m c X V v d D t T Z W N 0 a W 9 u M S 9 Q Y X N z R m F p b C 9 B d X R v U m V t b 3 Z l Z E N v b H V t b n M x L n t B d H R y a W J 1 d G U s M X 0 m c X V v d D s s J n F 1 b 3 Q 7 U 2 V j d G l v b j E v U G F z c 0 Z h a W w v Q X V 0 b 1 J l b W 9 2 Z W R D b 2 x 1 b W 5 z M S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G F z c 0 Z h a W w v Q X V 0 b 1 J l b W 9 2 Z W R D b 2 x 1 b W 5 z M S 5 7 U 3 R h d G U s M H 0 m c X V v d D s s J n F 1 b 3 Q 7 U 2 V j d G l v b j E v U G F z c 0 Z h a W w v Q X V 0 b 1 J l b W 9 2 Z W R D b 2 x 1 b W 5 z M S 5 7 Q X R 0 c m l i d X R l L D F 9 J n F 1 b 3 Q 7 L C Z x d W 9 0 O 1 N l Y 3 R p b 2 4 x L 1 B h c 3 N G Y W l s L 0 F 1 d G 9 S Z W 1 v d m V k Q 2 9 s d W 1 u c z E u e 1 Z h b H V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X N z R m F p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N z R m F p b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T l R F R V I l M j B E Q V R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V O V E V F U l 9 E Q V R B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w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y M j o 1 O T o z O C 4 2 M D g 3 N z A 0 W i I g L z 4 8 R W 5 0 c n k g V H l w Z T 0 i R m l s b E N v b H V t b l R 5 c G V z I i B W Y W x 1 Z T 0 i c 0 J n W U E i I C 8 + P E V u d H J 5 I F R 5 c G U 9 I k Z p b G x D b 2 x 1 b W 5 O Y W 1 l c y I g V m F s d W U 9 I n N b J n F 1 b 3 Q 7 U 3 R h d G U m c X V v d D s s J n F 1 b 3 Q 7 Q X R 0 c m l i d X R l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U 5 U R U V S I E R B V E E v Q X V 0 b 1 J l b W 9 2 Z W R D b 2 x 1 b W 5 z M S 5 7 U 3 R h d G U s M H 0 m c X V v d D s s J n F 1 b 3 Q 7 U 2 V j d G l v b j E v V U 5 U R U V S I E R B V E E v Q X V 0 b 1 J l b W 9 2 Z W R D b 2 x 1 b W 5 z M S 5 7 Q X R 0 c m l i d X R l L D F 9 J n F 1 b 3 Q 7 L C Z x d W 9 0 O 1 N l Y 3 R p b 2 4 x L 1 V O V E V F U i B E Q V R B L 0 F 1 d G 9 S Z W 1 v d m V k Q 2 9 s d W 1 u c z E u e 1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V O V E V F U i B E Q V R B L 0 F 1 d G 9 S Z W 1 v d m V k Q 2 9 s d W 1 u c z E u e 1 N 0 Y X R l L D B 9 J n F 1 b 3 Q 7 L C Z x d W 9 0 O 1 N l Y 3 R p b 2 4 x L 1 V O V E V F U i B E Q V R B L 0 F 1 d G 9 S Z W 1 v d m V k Q 2 9 s d W 1 u c z E u e 0 F 0 d H J p Y n V 0 Z S w x f S Z x d W 9 0 O y w m c X V v d D t T Z W N 0 a W 9 u M S 9 V T l R F R V I g R E F U Q S 9 B d X R v U m V t b 3 Z l Z E N v b H V t b n M x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U 5 U R U V S J T I w R E F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T l R F R V I l M j B E Q V R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5 U R U V S J T I w R E F U Q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1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J U M T k 6 M T c 6 M T Q u N j M 3 N j c 1 M 1 o i I C 8 + P E V u d H J 5 I F R 5 c G U 9 I k Z p b G x D b 2 x 1 b W 5 U e X B l c y I g V m F s d W U 9 I n N C Z 1 l G I i A v P j x F b n R y e S B U e X B l P S J G a W x s Q 2 9 s d W 1 u T m F t Z X M i I F Z h b H V l P S J z W y Z x d W 9 0 O 0 1 l d H J p Y y Z x d W 9 0 O y w m c X V v d D t B d H R y a W J 1 d G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U v Q X V 0 b 1 J l b W 9 2 Z W R D b 2 x 1 b W 5 z M S 5 7 T W V 0 c m l j L D B 9 J n F 1 b 3 Q 7 L C Z x d W 9 0 O 1 N l Y 3 R p b 2 4 x L 1 R h Y m x l N S 9 B d X R v U m V t b 3 Z l Z E N v b H V t b n M x L n t B d H R y a W J 1 d G U s M X 0 m c X V v d D s s J n F 1 b 3 Q 7 U 2 V j d G l v b j E v V G F i b G U 1 L 0 F 1 d G 9 S Z W 1 v d m V k Q 2 9 s d W 1 u c z E u e 1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N S 9 B d X R v U m V t b 3 Z l Z E N v b H V t b n M x L n t N Z X R y a W M s M H 0 m c X V v d D s s J n F 1 b 3 Q 7 U 2 V j d G l v b j E v V G F i b G U 1 L 0 F 1 d G 9 S Z W 1 v d m V k Q 2 9 s d W 1 u c z E u e 0 F 0 d H J p Y n V 0 Z S w x f S Z x d W 9 0 O y w m c X V v d D t T Z W N 0 a W 9 u M S 9 U Y W J s Z T U v Q X V 0 b 1 J l b W 9 2 Z W R D b 2 x 1 b W 5 z M S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U v V W 5 w a X Z v d G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a k f 1 1 v H t t K p C m Y 7 M j d I c U A A A A A A g A A A A A A A 2 Y A A M A A A A A Q A A A A Q p r / F S 2 d V F 8 2 / o T j B r 5 P Z g A A A A A E g A A A o A A A A B A A A A B n 5 i 1 d W i p l / + c U M P K 2 N g k j U A A A A M E H g 4 U e X X r O Q 0 L m A S t 2 7 0 d z T V A u L e j f T b C r g r E E y o v h E u 5 k M l w K 0 R X x b W y Y W 4 K A r X / Y V 8 7 V h P 3 L d q L + w a 6 Z 8 K 8 N l 0 Z f Q 9 j + j F K Q d B D i e Y M 6 F A A A A J H g e M k 8 1 5 2 e 2 O r 3 S 1 1 q n n 7 P + l X U < / D a t a M a s h u p > 
</file>

<file path=customXml/itemProps1.xml><?xml version="1.0" encoding="utf-8"?>
<ds:datastoreItem xmlns:ds="http://schemas.openxmlformats.org/officeDocument/2006/customXml" ds:itemID="{782720C3-5A54-4910-BB50-421F6290E698}">
  <ds:schemaRefs>
    <ds:schemaRef ds:uri="http://purl.org/dc/dcmitype/"/>
    <ds:schemaRef ds:uri="http://schemas.microsoft.com/office/2006/documentManagement/types"/>
    <ds:schemaRef ds:uri="536cc73b-757b-4b9c-845c-c01bb2e73d55"/>
    <ds:schemaRef ds:uri="f50632fc-4d72-420f-b5c7-2b59481b5d1b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A059174-F1B9-44E9-A7C1-54E0B3A29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C124C-FA82-4718-91B6-1C285CD1F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0632fc-4d72-420f-b5c7-2b59481b5d1b"/>
    <ds:schemaRef ds:uri="536cc73b-757b-4b9c-845c-c01bb2e73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E6933F-3F39-4146-A517-825361C62B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UNTEER DATA</vt:lpstr>
      <vt:lpstr>DATA</vt:lpstr>
      <vt:lpstr>UNTEER Levels</vt:lpstr>
      <vt:lpstr>VEER_UNTEER_NATIONAL</vt:lpstr>
      <vt:lpstr>PassFail By Year</vt:lpstr>
      <vt:lpstr>RawData</vt:lpstr>
      <vt:lpstr>PassFail</vt:lpstr>
      <vt:lpstr>YEARLY_PASS_FAIL_COUNT</vt:lpstr>
      <vt:lpstr>NatlCountPassFail</vt:lpstr>
      <vt:lpstr>RawData!_ednref1</vt:lpstr>
      <vt:lpstr>RawData!_ednref2</vt:lpstr>
    </vt:vector>
  </TitlesOfParts>
  <Company>U.S.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States Department of Labor</dc:creator>
  <cp:lastModifiedBy>Wheeler, Scott S - VETS CTR</cp:lastModifiedBy>
  <dcterms:created xsi:type="dcterms:W3CDTF">2023-02-21T21:45:30Z</dcterms:created>
  <dcterms:modified xsi:type="dcterms:W3CDTF">2024-01-19T21:05:14Z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0x0101001861BF6D0ED59049B3FCEC57750F3C49</vt:lpwstr>
  </property>
</Properties>
</file>