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usdol.sharepoint.com/sites/VETS_OAMB/Shared Documents/Safal Partners Performance/SAFAL/JVSG/National Targets and Outcomes/PY22 Targets and Outcomes/"/>
    </mc:Choice>
  </mc:AlternateContent>
  <xr:revisionPtr revIDLastSave="2" documentId="8_{BB8CBBA9-D679-4969-8F64-83B30AE2FE0D}" xr6:coauthVersionLast="47" xr6:coauthVersionMax="47" xr10:uidLastSave="{B56C2653-3D14-46E9-8884-D987F765703E}"/>
  <workbookProtection lockStructure="1"/>
  <bookViews>
    <workbookView xWindow="-120" yWindow="-120" windowWidth="29040" windowHeight="15720" tabRatio="782" xr2:uid="{BDB4A2EC-1D59-4709-A0F9-A8B7DF8201F8}"/>
  </bookViews>
  <sheets>
    <sheet name="State-Level Outcomes" sheetId="1" r:id="rId1"/>
    <sheet name="National Outcomes" sheetId="4" r:id="rId2"/>
    <sheet name="Outcomes by Eligibility" sheetId="9" r:id="rId3"/>
    <sheet name="Outcomes by Gender" sheetId="5" r:id="rId4"/>
    <sheet name="Outcomes by Ethnicity" sheetId="6" r:id="rId5"/>
    <sheet name="Outcomes by Race" sheetId="7" r:id="rId6"/>
    <sheet name="Outcomes by Age" sheetId="8" r:id="rId7"/>
    <sheet name="Outcomes by Barrier" sheetId="10"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1" l="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3" i="1"/>
  <c r="K4" i="1"/>
  <c r="M4" i="1" s="1"/>
  <c r="K5" i="1"/>
  <c r="M5" i="1" s="1"/>
  <c r="K6" i="1"/>
  <c r="M6" i="1" s="1"/>
  <c r="K7" i="1"/>
  <c r="M7" i="1" s="1"/>
  <c r="K8" i="1"/>
  <c r="M8" i="1" s="1"/>
  <c r="K9" i="1"/>
  <c r="M9" i="1" s="1"/>
  <c r="K10" i="1"/>
  <c r="M10" i="1" s="1"/>
  <c r="K11" i="1"/>
  <c r="M11" i="1" s="1"/>
  <c r="K12" i="1"/>
  <c r="M12" i="1" s="1"/>
  <c r="K13" i="1"/>
  <c r="M13" i="1" s="1"/>
  <c r="K14" i="1"/>
  <c r="M14" i="1" s="1"/>
  <c r="K15" i="1"/>
  <c r="M15" i="1" s="1"/>
  <c r="K16" i="1"/>
  <c r="M16" i="1" s="1"/>
  <c r="K17" i="1"/>
  <c r="M17" i="1" s="1"/>
  <c r="K18" i="1"/>
  <c r="M18" i="1" s="1"/>
  <c r="K19" i="1"/>
  <c r="M19" i="1" s="1"/>
  <c r="K20" i="1"/>
  <c r="M20" i="1" s="1"/>
  <c r="K21" i="1"/>
  <c r="M21" i="1" s="1"/>
  <c r="K22" i="1"/>
  <c r="M22" i="1" s="1"/>
  <c r="K23" i="1"/>
  <c r="M23" i="1" s="1"/>
  <c r="K24" i="1"/>
  <c r="M24" i="1" s="1"/>
  <c r="K25" i="1"/>
  <c r="M25" i="1" s="1"/>
  <c r="K26" i="1"/>
  <c r="M26" i="1" s="1"/>
  <c r="K27" i="1"/>
  <c r="M27" i="1" s="1"/>
  <c r="K28" i="1"/>
  <c r="M28" i="1" s="1"/>
  <c r="K29" i="1"/>
  <c r="M29" i="1" s="1"/>
  <c r="K30" i="1"/>
  <c r="M30" i="1" s="1"/>
  <c r="K31" i="1"/>
  <c r="M31" i="1" s="1"/>
  <c r="K32" i="1"/>
  <c r="M32" i="1" s="1"/>
  <c r="K33" i="1"/>
  <c r="M33" i="1" s="1"/>
  <c r="K34" i="1"/>
  <c r="M34" i="1" s="1"/>
  <c r="K35" i="1"/>
  <c r="M35" i="1" s="1"/>
  <c r="K36" i="1"/>
  <c r="M36" i="1" s="1"/>
  <c r="K37" i="1"/>
  <c r="M37" i="1" s="1"/>
  <c r="K38" i="1"/>
  <c r="M38" i="1" s="1"/>
  <c r="K39" i="1"/>
  <c r="M39" i="1" s="1"/>
  <c r="K40" i="1"/>
  <c r="M40" i="1" s="1"/>
  <c r="K41" i="1"/>
  <c r="M41" i="1" s="1"/>
  <c r="K42" i="1"/>
  <c r="M42" i="1" s="1"/>
  <c r="K43" i="1"/>
  <c r="M43" i="1" s="1"/>
  <c r="K44" i="1"/>
  <c r="M44" i="1" s="1"/>
  <c r="K45" i="1"/>
  <c r="M45" i="1" s="1"/>
  <c r="K46" i="1"/>
  <c r="M46" i="1" s="1"/>
  <c r="K47" i="1"/>
  <c r="M47" i="1" s="1"/>
  <c r="K48" i="1"/>
  <c r="M48" i="1" s="1"/>
  <c r="K49" i="1"/>
  <c r="M49" i="1" s="1"/>
  <c r="K50" i="1"/>
  <c r="M50" i="1" s="1"/>
  <c r="K51" i="1"/>
  <c r="M51" i="1" s="1"/>
  <c r="K52" i="1"/>
  <c r="M52" i="1" s="1"/>
  <c r="K53" i="1"/>
  <c r="M53" i="1" s="1"/>
  <c r="K54" i="1"/>
  <c r="M54" i="1" s="1"/>
  <c r="K55" i="1"/>
  <c r="M55" i="1" s="1"/>
  <c r="K56" i="1"/>
  <c r="M56" i="1" s="1"/>
  <c r="K3" i="1"/>
  <c r="M3" i="1" s="1"/>
  <c r="F56" i="1"/>
  <c r="H56" i="1" s="1"/>
  <c r="F55" i="1"/>
  <c r="H55" i="1" s="1"/>
  <c r="F54" i="1"/>
  <c r="H54" i="1" s="1"/>
  <c r="F53" i="1"/>
  <c r="H53" i="1" s="1"/>
  <c r="F52" i="1"/>
  <c r="H52" i="1" s="1"/>
  <c r="F51" i="1"/>
  <c r="H51" i="1" s="1"/>
  <c r="F50" i="1"/>
  <c r="H50" i="1" s="1"/>
  <c r="F49" i="1"/>
  <c r="H49" i="1" s="1"/>
  <c r="F48" i="1"/>
  <c r="H48" i="1" s="1"/>
  <c r="F47" i="1"/>
  <c r="H47" i="1" s="1"/>
  <c r="F46" i="1"/>
  <c r="H46" i="1" s="1"/>
  <c r="F45" i="1"/>
  <c r="H45" i="1" s="1"/>
  <c r="F44" i="1"/>
  <c r="H44" i="1" s="1"/>
  <c r="F43" i="1"/>
  <c r="H43" i="1" s="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30" i="1"/>
  <c r="H30" i="1" s="1"/>
  <c r="F29" i="1"/>
  <c r="H29" i="1" s="1"/>
  <c r="F28" i="1"/>
  <c r="H28" i="1" s="1"/>
  <c r="F27" i="1"/>
  <c r="H27" i="1" s="1"/>
  <c r="F26" i="1"/>
  <c r="H26" i="1" s="1"/>
  <c r="F25" i="1"/>
  <c r="H25" i="1" s="1"/>
  <c r="F24" i="1"/>
  <c r="H24" i="1" s="1"/>
  <c r="F23" i="1"/>
  <c r="H23" i="1" s="1"/>
  <c r="F22" i="1"/>
  <c r="H22" i="1" s="1"/>
  <c r="F21" i="1"/>
  <c r="H21" i="1" s="1"/>
  <c r="F20" i="1"/>
  <c r="H20" i="1" s="1"/>
  <c r="F19" i="1"/>
  <c r="H19" i="1" s="1"/>
  <c r="F18" i="1"/>
  <c r="H18" i="1" s="1"/>
  <c r="F17" i="1"/>
  <c r="H17" i="1" s="1"/>
  <c r="F16" i="1"/>
  <c r="H16" i="1" s="1"/>
  <c r="F15" i="1"/>
  <c r="H15" i="1" s="1"/>
  <c r="F14" i="1"/>
  <c r="H14" i="1" s="1"/>
  <c r="F13" i="1"/>
  <c r="H13" i="1" s="1"/>
  <c r="F12" i="1"/>
  <c r="H12" i="1" s="1"/>
  <c r="F11" i="1"/>
  <c r="H11" i="1" s="1"/>
  <c r="F10" i="1"/>
  <c r="H10" i="1" s="1"/>
  <c r="F9" i="1"/>
  <c r="H9" i="1" s="1"/>
  <c r="F8" i="1"/>
  <c r="H8" i="1" s="1"/>
  <c r="F7" i="1"/>
  <c r="H7" i="1" s="1"/>
  <c r="F6" i="1"/>
  <c r="H6" i="1" s="1"/>
  <c r="F5" i="1"/>
  <c r="H5" i="1" s="1"/>
  <c r="F4" i="1"/>
  <c r="H4" i="1" s="1"/>
  <c r="F3" i="1"/>
  <c r="H3" i="1" s="1"/>
  <c r="C15" i="10" l="1"/>
  <c r="D15" i="10"/>
  <c r="E15" i="10"/>
  <c r="F15" i="10"/>
  <c r="G15" i="10"/>
  <c r="B15" i="10"/>
  <c r="C12" i="10"/>
  <c r="D12" i="10"/>
  <c r="E12" i="10"/>
  <c r="F12" i="10"/>
  <c r="G12" i="10"/>
  <c r="B12" i="10"/>
  <c r="C8" i="10"/>
  <c r="D8" i="10"/>
  <c r="E8" i="10"/>
  <c r="F8" i="10"/>
  <c r="G8" i="10"/>
  <c r="B8" i="10"/>
  <c r="C6" i="10"/>
  <c r="D6" i="10"/>
  <c r="E6" i="10"/>
  <c r="F6" i="10"/>
  <c r="G6" i="10"/>
  <c r="B6" i="10"/>
  <c r="C4" i="10"/>
  <c r="D4" i="10"/>
  <c r="E4" i="10"/>
  <c r="F4" i="10"/>
  <c r="G4" i="10"/>
  <c r="B4" i="10"/>
  <c r="C4" i="8"/>
  <c r="D4" i="8"/>
  <c r="E4" i="8"/>
  <c r="F4" i="8"/>
  <c r="G4" i="8"/>
  <c r="H4" i="8"/>
  <c r="C6" i="8"/>
  <c r="D6" i="8"/>
  <c r="E6" i="8"/>
  <c r="F6" i="8"/>
  <c r="G6" i="8"/>
  <c r="H6" i="8"/>
  <c r="C8" i="8"/>
  <c r="D8" i="8"/>
  <c r="E8" i="8"/>
  <c r="F8" i="8"/>
  <c r="G8" i="8"/>
  <c r="H8" i="8"/>
  <c r="C12" i="8"/>
  <c r="D12" i="8"/>
  <c r="E12" i="8"/>
  <c r="F12" i="8"/>
  <c r="G12" i="8"/>
  <c r="H12" i="8"/>
  <c r="C15" i="8"/>
  <c r="D15" i="8"/>
  <c r="E15" i="8"/>
  <c r="F15" i="8"/>
  <c r="G15" i="8"/>
  <c r="H15" i="8"/>
  <c r="B6" i="8"/>
  <c r="B8" i="8"/>
  <c r="B12" i="8"/>
  <c r="B15" i="8"/>
  <c r="B4" i="8"/>
  <c r="C6" i="7"/>
  <c r="D6" i="7"/>
  <c r="E6" i="7"/>
  <c r="F6" i="7"/>
  <c r="G6" i="7"/>
  <c r="H6" i="7"/>
  <c r="I6" i="7"/>
  <c r="B6" i="7"/>
  <c r="C8" i="7"/>
  <c r="D8" i="7"/>
  <c r="E8" i="7"/>
  <c r="F8" i="7"/>
  <c r="G8" i="7"/>
  <c r="H8" i="7"/>
  <c r="I8" i="7"/>
  <c r="B8" i="7"/>
  <c r="C12" i="7"/>
  <c r="D12" i="7"/>
  <c r="E12" i="7"/>
  <c r="F12" i="7"/>
  <c r="G12" i="7"/>
  <c r="H12" i="7"/>
  <c r="B12" i="7"/>
  <c r="C15" i="7"/>
  <c r="D15" i="7"/>
  <c r="E15" i="7"/>
  <c r="F15" i="7"/>
  <c r="G15" i="7"/>
  <c r="H15" i="7"/>
  <c r="B15" i="7"/>
  <c r="C4" i="7"/>
  <c r="D4" i="7"/>
  <c r="E4" i="7"/>
  <c r="F4" i="7"/>
  <c r="G4" i="7"/>
  <c r="H4" i="7"/>
  <c r="I4" i="7"/>
  <c r="B4" i="7"/>
  <c r="C15" i="6"/>
  <c r="B15" i="6"/>
  <c r="C12" i="6"/>
  <c r="B12" i="6"/>
  <c r="C8" i="6"/>
  <c r="D8" i="6"/>
  <c r="B8" i="6"/>
  <c r="C6" i="6"/>
  <c r="D6" i="6"/>
  <c r="B6" i="6"/>
  <c r="C4" i="6"/>
  <c r="D4" i="6"/>
  <c r="B4" i="6"/>
  <c r="C15" i="9"/>
  <c r="D15" i="9"/>
  <c r="B15" i="9"/>
  <c r="C12" i="9"/>
  <c r="D12" i="9"/>
  <c r="B12" i="9"/>
  <c r="C8" i="9"/>
  <c r="D8" i="9"/>
  <c r="B8" i="9"/>
  <c r="C6" i="9"/>
  <c r="D6" i="9"/>
  <c r="B6" i="9"/>
  <c r="C15" i="5"/>
  <c r="C12" i="5"/>
  <c r="C6" i="5"/>
  <c r="D6" i="5"/>
  <c r="B6" i="5"/>
  <c r="C8" i="5"/>
  <c r="D8" i="5"/>
  <c r="B8" i="5"/>
  <c r="C4" i="9"/>
  <c r="D4" i="9"/>
  <c r="B4" i="9"/>
  <c r="C14" i="4"/>
  <c r="C11" i="4"/>
  <c r="C7" i="4"/>
  <c r="C5" i="4"/>
</calcChain>
</file>

<file path=xl/sharedStrings.xml><?xml version="1.0" encoding="utf-8"?>
<sst xmlns="http://schemas.openxmlformats.org/spreadsheetml/2006/main" count="307" uniqueCount="146">
  <si>
    <r>
      <t>Jobs for Veterans State Grants (JVSG)
Program Year (PY) 2022
State-Level Targets</t>
    </r>
    <r>
      <rPr>
        <b/>
        <vertAlign val="superscript"/>
        <sz val="15"/>
        <color rgb="FF212121"/>
        <rFont val="Merriweather"/>
      </rPr>
      <t>4</t>
    </r>
    <r>
      <rPr>
        <b/>
        <sz val="15"/>
        <color rgb="FF212121"/>
        <rFont val="Merriweather"/>
      </rPr>
      <t xml:space="preserve"> &amp; Outcomes</t>
    </r>
  </si>
  <si>
    <t>State</t>
  </si>
  <si>
    <r>
      <t>Number of Participants Served</t>
    </r>
    <r>
      <rPr>
        <vertAlign val="superscript"/>
        <sz val="11"/>
        <color rgb="FFFFFFFF"/>
        <rFont val="Calibri"/>
        <family val="2"/>
        <scheme val="minor"/>
      </rPr>
      <t>1</t>
    </r>
  </si>
  <si>
    <r>
      <t>Number of Participants Exited</t>
    </r>
    <r>
      <rPr>
        <vertAlign val="superscript"/>
        <sz val="11"/>
        <color rgb="FFFFFFFF"/>
        <rFont val="Calibri"/>
        <family val="2"/>
        <scheme val="minor"/>
      </rPr>
      <t>2</t>
    </r>
  </si>
  <si>
    <r>
      <t>Number of Exiters Employed in the 2nd Quarter After Exit (numerator)</t>
    </r>
    <r>
      <rPr>
        <vertAlign val="superscript"/>
        <sz val="11"/>
        <color rgb="FFFFFFFF"/>
        <rFont val="Calibri"/>
        <family val="2"/>
        <scheme val="minor"/>
      </rPr>
      <t>3</t>
    </r>
  </si>
  <si>
    <r>
      <t>Number of Exiters in the 2nd Quarter After Exit (denominator)</t>
    </r>
    <r>
      <rPr>
        <vertAlign val="superscript"/>
        <sz val="11"/>
        <color rgb="FFFFFFFF"/>
        <rFont val="Calibri"/>
        <family val="2"/>
        <scheme val="minor"/>
      </rPr>
      <t>3</t>
    </r>
  </si>
  <si>
    <r>
      <t>Employment Rate 2nd Quarter After Exit – Outcome</t>
    </r>
    <r>
      <rPr>
        <vertAlign val="superscript"/>
        <sz val="11"/>
        <color rgb="FFFFFFFF"/>
        <rFont val="Calibri"/>
        <family val="2"/>
        <scheme val="minor"/>
      </rPr>
      <t>3</t>
    </r>
  </si>
  <si>
    <r>
      <t>Employment Rate 2nd Quarter After Exit – Goal</t>
    </r>
    <r>
      <rPr>
        <vertAlign val="superscript"/>
        <sz val="11"/>
        <color rgb="FFFFFFFF"/>
        <rFont val="Calibri"/>
        <family val="2"/>
        <scheme val="minor"/>
      </rPr>
      <t>4</t>
    </r>
  </si>
  <si>
    <t>Percentage of Employment Rate 2nd Quarter After Exit Goal</t>
  </si>
  <si>
    <r>
      <t>Number of Exiters Employed in the 4th Quarter After Exit (numerator)</t>
    </r>
    <r>
      <rPr>
        <vertAlign val="superscript"/>
        <sz val="11"/>
        <color rgb="FFFFFFFF"/>
        <rFont val="Calibri"/>
        <family val="2"/>
        <scheme val="minor"/>
      </rPr>
      <t>5</t>
    </r>
  </si>
  <si>
    <r>
      <t>Number of Exiters in the 4th Quarter After Exit (denominator)</t>
    </r>
    <r>
      <rPr>
        <vertAlign val="superscript"/>
        <sz val="11"/>
        <color rgb="FFFFFFFF"/>
        <rFont val="Calibri"/>
        <family val="2"/>
        <scheme val="minor"/>
      </rPr>
      <t>5</t>
    </r>
  </si>
  <si>
    <r>
      <t>Employment Rate 4th Quarter After Exit – Outcome</t>
    </r>
    <r>
      <rPr>
        <vertAlign val="superscript"/>
        <sz val="11"/>
        <color rgb="FFFFFFFF"/>
        <rFont val="Calibri"/>
        <family val="2"/>
        <scheme val="minor"/>
      </rPr>
      <t>5</t>
    </r>
  </si>
  <si>
    <r>
      <t>Employment Rate 4th Quarter After Exit – Goal</t>
    </r>
    <r>
      <rPr>
        <vertAlign val="superscript"/>
        <sz val="11"/>
        <color rgb="FFFFFFFF"/>
        <rFont val="Calibri"/>
        <family val="2"/>
        <scheme val="minor"/>
      </rPr>
      <t>4</t>
    </r>
  </si>
  <si>
    <t>Percentage of Employment Rate 4th Quarter After Exit Goal</t>
  </si>
  <si>
    <r>
      <t>Median Earnings 2nd Quarter After Exit – Outcome</t>
    </r>
    <r>
      <rPr>
        <vertAlign val="superscript"/>
        <sz val="11"/>
        <color rgb="FFFFFFFF"/>
        <rFont val="Calibri"/>
        <family val="2"/>
        <scheme val="minor"/>
      </rPr>
      <t>6</t>
    </r>
  </si>
  <si>
    <r>
      <t>Median Earnings 2nd Quarter After Exit – Goal</t>
    </r>
    <r>
      <rPr>
        <vertAlign val="superscript"/>
        <sz val="11"/>
        <color rgb="FFFFFFFF"/>
        <rFont val="Calibri"/>
        <family val="2"/>
        <scheme val="minor"/>
      </rPr>
      <t>4</t>
    </r>
  </si>
  <si>
    <t>Percentage of Median Earnings 2nd Quarter After Exit Goal</t>
  </si>
  <si>
    <t>Alabama</t>
  </si>
  <si>
    <t>Alaska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</si>
  <si>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</si>
  <si>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</si>
  <si>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</si>
  <si>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</si>
  <si>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</si>
  <si>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</si>
  <si>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</si>
  <si>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</si>
  <si>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</si>
  <si>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</si>
  <si>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</si>
  <si>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</si>
  <si>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</si>
  <si>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</si>
  <si>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</si>
  <si>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</si>
  <si>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</si>
  <si>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</si>
  <si>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</si>
  <si>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</si>
  <si>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</si>
  <si>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</si>
  <si>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</si>
  <si>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</si>
  <si>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</si>
  <si>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</si>
  <si>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</si>
  <si>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</si>
  <si>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</si>
  <si>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</si>
  <si>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</si>
  <si>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</si>
  <si>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</si>
  <si>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</si>
  <si>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</si>
  <si>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</si>
  <si>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</si>
  <si>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</si>
  <si>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</si>
  <si>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</si>
  <si>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</si>
  <si>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</si>
  <si>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</si>
  <si>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</si>
  <si>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</si>
  <si>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</si>
  <si>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</si>
  <si>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</si>
  <si>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</si>
  <si>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</si>
  <si>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</si>
  <si>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</si>
  <si>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Source: Workforce Integrated Performance System (WIPS), PY22 JVSG report, as of 6/30/2023. Extracted from Participant Individual Record Layout (PIRL) on 9/20/2023.</t>
  </si>
  <si>
    <r>
      <rPr>
        <vertAlign val="superscript"/>
        <sz val="11"/>
        <color theme="1"/>
        <rFont val="Calibri"/>
        <family val="2"/>
        <scheme val="minor"/>
      </rPr>
      <t>1</t>
    </r>
    <r>
      <rPr>
        <sz val="11"/>
        <color theme="1"/>
        <rFont val="Calibri"/>
        <family val="2"/>
        <scheme val="minor"/>
      </rPr>
      <t>Participant: An individual who has received services after satisfying all applicable programmatic requirements for the provision of services, such as eligibility determination. Participants served 7/1/2022 – 6/30/2023.</t>
    </r>
  </si>
  <si>
    <r>
      <rPr>
        <vertAlign val="superscript"/>
        <sz val="11"/>
        <color theme="1"/>
        <rFont val="Calibri"/>
        <family val="2"/>
        <scheme val="minor"/>
      </rPr>
      <t>2</t>
    </r>
    <r>
      <rPr>
        <sz val="11"/>
        <color theme="1"/>
        <rFont val="Calibri"/>
        <family val="2"/>
        <scheme val="minor"/>
      </rPr>
      <t>Exit occurs when a participant has not received services from the program in which the participant is enrolled for at least 90 days. Participants exited 4/1/2022 – 3/31/2023.</t>
    </r>
  </si>
  <si>
    <r>
      <rPr>
        <vertAlign val="superscript"/>
        <sz val="11"/>
        <color theme="1"/>
        <rFont val="Calibri"/>
        <family val="2"/>
        <scheme val="minor"/>
      </rPr>
      <t>3</t>
    </r>
    <r>
      <rPr>
        <sz val="11"/>
        <color theme="1"/>
        <rFont val="Calibri"/>
        <family val="2"/>
        <scheme val="minor"/>
      </rPr>
      <t>Employment Rate 2nd Quarter After Exit: The percentage of participants who are employed during the second quarter after exit from the program. Participants who exited the program between 7/1/2021 – 6/30/2022 with reportable wages (employment) during 1/1/2022 – 12/31/2022.</t>
    </r>
  </si>
  <si>
    <r>
      <rPr>
        <vertAlign val="superscript"/>
        <sz val="11"/>
        <color theme="1"/>
        <rFont val="Calibri"/>
        <family val="2"/>
        <scheme val="minor"/>
      </rPr>
      <t>4</t>
    </r>
    <r>
      <rPr>
        <sz val="11"/>
        <color theme="1"/>
        <rFont val="Calibri"/>
        <family val="2"/>
        <scheme val="minor"/>
      </rPr>
      <t>The state's two-year goals for Program Years 2022 and 2023 (7/1/2022 – 6/30/2024).</t>
    </r>
  </si>
  <si>
    <r>
      <rPr>
        <vertAlign val="superscript"/>
        <sz val="11"/>
        <color theme="1"/>
        <rFont val="Calibri"/>
        <family val="2"/>
        <scheme val="minor"/>
      </rPr>
      <t>5</t>
    </r>
    <r>
      <rPr>
        <sz val="11"/>
        <color theme="1"/>
        <rFont val="Calibri"/>
        <family val="2"/>
        <scheme val="minor"/>
      </rPr>
      <t>Employment Rate 4th Quarter After Exit: The percentage of participants who are employed during the fourth quarter after exit from the program. Participants who exited the program between 1/1/2021 – 12/31/2021 with reportable wages (employment) during 1/1/2022 – 12/31/2022.</t>
    </r>
  </si>
  <si>
    <r>
      <rPr>
        <vertAlign val="superscript"/>
        <sz val="11"/>
        <color theme="1"/>
        <rFont val="Calibri"/>
        <family val="2"/>
        <scheme val="minor"/>
      </rPr>
      <t>6</t>
    </r>
    <r>
      <rPr>
        <sz val="11"/>
        <color theme="1"/>
        <rFont val="Calibri"/>
        <family val="2"/>
        <scheme val="minor"/>
      </rPr>
      <t>Median Earnings 2nd Quarter After Exit: The median earnings of participants who are employed during the second quarter after exit from the program. A quarter is 13 full weeks. Participants who exited the program between 7/1/2021 – 6/30/2022 with reportable wages (employment) during 1/1/2022 – 12/31/2022.</t>
    </r>
  </si>
  <si>
    <t>Jobs for Veterans State Grants (JVSG)
Program Year (PY) 2022
National Targets &amp; Outcomes</t>
  </si>
  <si>
    <t>Measure</t>
  </si>
  <si>
    <t>National Target</t>
  </si>
  <si>
    <t>Outcome</t>
  </si>
  <si>
    <r>
      <t>Number of Participants Served</t>
    </r>
    <r>
      <rPr>
        <vertAlign val="superscript"/>
        <sz val="11"/>
        <color theme="1"/>
        <rFont val="Calibri"/>
        <family val="2"/>
        <scheme val="minor"/>
      </rPr>
      <t>1</t>
    </r>
  </si>
  <si>
    <t>N/A</t>
  </si>
  <si>
    <r>
      <rPr>
        <sz val="11"/>
        <color rgb="FF000000"/>
        <rFont val="Calibri"/>
        <family val="2"/>
      </rPr>
      <t>Number Received Individualized Career Services</t>
    </r>
    <r>
      <rPr>
        <vertAlign val="superscript"/>
        <sz val="11"/>
        <color rgb="FF000000"/>
        <rFont val="Calibri"/>
        <family val="2"/>
      </rPr>
      <t>2</t>
    </r>
  </si>
  <si>
    <t>Perentage Received Individualized Career Services</t>
  </si>
  <si>
    <r>
      <t>Number  Received Training Services</t>
    </r>
    <r>
      <rPr>
        <vertAlign val="superscript"/>
        <sz val="11"/>
        <color theme="1"/>
        <rFont val="Calibri"/>
        <family val="2"/>
        <scheme val="minor"/>
      </rPr>
      <t>2</t>
    </r>
  </si>
  <si>
    <t>Perentage Received Training Services</t>
  </si>
  <si>
    <r>
      <t>Number of Participants Exited</t>
    </r>
    <r>
      <rPr>
        <vertAlign val="superscript"/>
        <sz val="11"/>
        <color theme="1"/>
        <rFont val="Calibri"/>
        <family val="2"/>
        <scheme val="minor"/>
      </rPr>
      <t>3</t>
    </r>
  </si>
  <si>
    <r>
      <t>Number of Exiters in the 2nd Quarter After Exit (denominator)</t>
    </r>
    <r>
      <rPr>
        <vertAlign val="superscript"/>
        <sz val="11"/>
        <color theme="1"/>
        <rFont val="Calibri"/>
        <family val="2"/>
        <scheme val="minor"/>
      </rPr>
      <t>4</t>
    </r>
  </si>
  <si>
    <r>
      <t>Number of Exiters Employed in the 2nd Quarter After Exit (numerator)</t>
    </r>
    <r>
      <rPr>
        <vertAlign val="superscript"/>
        <sz val="11"/>
        <color theme="1"/>
        <rFont val="Calibri"/>
        <family val="2"/>
        <scheme val="minor"/>
      </rPr>
      <t>4</t>
    </r>
  </si>
  <si>
    <r>
      <t>Employment Rate 2nd Quarter After Exit – Outcome</t>
    </r>
    <r>
      <rPr>
        <vertAlign val="superscript"/>
        <sz val="11"/>
        <color theme="1"/>
        <rFont val="Calibri"/>
        <family val="2"/>
        <scheme val="minor"/>
      </rPr>
      <t>4</t>
    </r>
  </si>
  <si>
    <r>
      <t>Number of Exiters in the 4th Quarter After Exit (denominator)</t>
    </r>
    <r>
      <rPr>
        <vertAlign val="superscript"/>
        <sz val="11"/>
        <color theme="1"/>
        <rFont val="Calibri"/>
        <family val="2"/>
        <scheme val="minor"/>
      </rPr>
      <t>5</t>
    </r>
  </si>
  <si>
    <r>
      <t>Number of Exiters Employed in the 4th Quarter After Exit (numerator)</t>
    </r>
    <r>
      <rPr>
        <vertAlign val="superscript"/>
        <sz val="11"/>
        <color theme="1"/>
        <rFont val="Calibri"/>
        <family val="2"/>
        <scheme val="minor"/>
      </rPr>
      <t>5</t>
    </r>
  </si>
  <si>
    <r>
      <t>Employment Rate 4th Quarter After Exit – Outcome</t>
    </r>
    <r>
      <rPr>
        <vertAlign val="superscript"/>
        <sz val="11"/>
        <color theme="1"/>
        <rFont val="Calibri"/>
        <family val="2"/>
        <scheme val="minor"/>
      </rPr>
      <t>5</t>
    </r>
  </si>
  <si>
    <r>
      <t>Median Earnings 2nd Quarter After Exit – Outcome</t>
    </r>
    <r>
      <rPr>
        <vertAlign val="superscript"/>
        <sz val="11"/>
        <color theme="1"/>
        <rFont val="Calibri"/>
        <family val="2"/>
        <scheme val="minor"/>
      </rPr>
      <t>6</t>
    </r>
  </si>
  <si>
    <r>
      <rPr>
        <u/>
        <vertAlign val="superscript"/>
        <sz val="11"/>
        <color theme="10"/>
        <rFont val="Calibri"/>
        <family val="2"/>
        <scheme val="minor"/>
      </rPr>
      <t>2</t>
    </r>
    <r>
      <rPr>
        <u/>
        <sz val="11"/>
        <color theme="10"/>
        <rFont val="Calibri"/>
        <family val="2"/>
        <scheme val="minor"/>
      </rPr>
      <t>For definitions of Individualized Career and Training Services, see Training and Employment Guidance Letter No. 10-16, Change 2. Participants served 7/1/2022 – 6/30/2023.</t>
    </r>
  </si>
  <si>
    <r>
      <rPr>
        <vertAlign val="superscript"/>
        <sz val="11"/>
        <color theme="1"/>
        <rFont val="Calibri"/>
        <family val="2"/>
        <scheme val="minor"/>
      </rPr>
      <t>3</t>
    </r>
    <r>
      <rPr>
        <sz val="11"/>
        <color theme="1"/>
        <rFont val="Calibri"/>
        <family val="2"/>
        <scheme val="minor"/>
      </rPr>
      <t>Exit occurs when a participant has not received services from the program in which the participant is enrolled for at least 90 days. Participants exited 4/1/2022 – 3/31/2023.</t>
    </r>
  </si>
  <si>
    <r>
      <rPr>
        <vertAlign val="superscript"/>
        <sz val="11"/>
        <color theme="1"/>
        <rFont val="Calibri"/>
        <family val="2"/>
        <scheme val="minor"/>
      </rPr>
      <t>4</t>
    </r>
    <r>
      <rPr>
        <sz val="11"/>
        <color theme="1"/>
        <rFont val="Calibri"/>
        <family val="2"/>
        <scheme val="minor"/>
      </rPr>
      <t>Employment Rate 2nd Quarter After Exit: The percentage of participants who are employed during the second quarter after exit from the program. Participants who exited the program between 7/1/2021 – 6/30/2022 with reportable wages (employment) during 1/1/2022 – 12/31/2022.</t>
    </r>
  </si>
  <si>
    <r>
      <t>Jobs for Veterans State Grants (JVSG)
Program Year (PY) 2022
Demographics: Outcomes by Eligibility Characteristics</t>
    </r>
    <r>
      <rPr>
        <b/>
        <vertAlign val="superscript"/>
        <sz val="15"/>
        <color rgb="FF212121"/>
        <rFont val="Merriweather"/>
      </rPr>
      <t>7</t>
    </r>
  </si>
  <si>
    <t>Eligible Veterans</t>
  </si>
  <si>
    <t>Transitioning Service Members</t>
  </si>
  <si>
    <t>Military Spouses</t>
  </si>
  <si>
    <t>Percentage of Participants Served</t>
  </si>
  <si>
    <r>
      <t>Number  Received Individualized Career Services</t>
    </r>
    <r>
      <rPr>
        <vertAlign val="superscript"/>
        <sz val="11"/>
        <color theme="1"/>
        <rFont val="Calibri"/>
        <family val="2"/>
        <scheme val="minor"/>
      </rPr>
      <t>2</t>
    </r>
  </si>
  <si>
    <r>
      <rPr>
        <vertAlign val="superscript"/>
        <sz val="11"/>
        <color theme="1"/>
        <rFont val="Calibri"/>
        <family val="2"/>
        <scheme val="minor"/>
      </rPr>
      <t>7</t>
    </r>
    <r>
      <rPr>
        <sz val="11"/>
        <color theme="1"/>
        <rFont val="Calibri"/>
        <family val="2"/>
        <scheme val="minor"/>
      </rPr>
      <t>Duplicated counts of participants served by eligibility characteristic. Participants may be counted in more than one category.</t>
    </r>
  </si>
  <si>
    <t>Jobs for Veterans State Grants (JVSG)
Program Year (PY) 2022
Demographics: Outcomes by Gender</t>
  </si>
  <si>
    <t>Male</t>
  </si>
  <si>
    <t>Female</t>
  </si>
  <si>
    <r>
      <t>Gender Not Reported</t>
    </r>
    <r>
      <rPr>
        <vertAlign val="superscript"/>
        <sz val="11"/>
        <color theme="1"/>
        <rFont val="Calibri"/>
        <family val="2"/>
        <scheme val="minor"/>
      </rPr>
      <t>7</t>
    </r>
  </si>
  <si>
    <r>
      <rPr>
        <vertAlign val="superscript"/>
        <sz val="11"/>
        <color theme="1"/>
        <rFont val="Calibri"/>
        <family val="2"/>
        <scheme val="minor"/>
      </rPr>
      <t>7</t>
    </r>
    <r>
      <rPr>
        <sz val="11"/>
        <color theme="1"/>
        <rFont val="Calibri"/>
        <family val="2"/>
        <scheme val="minor"/>
      </rPr>
      <t>Demographics Not Reported: The number of participants in the Gender, Race, and Ethnicity Not Reported categories do not meet the reporting threshold for following metrics: Placement Rate (exit-based), Placement Rate – Episodically Homeless (exit-based), Employment Rate 2nd Quarter After Exit (WIOA), Employment Rate 4th Quarter After Exit (WIOA), and Median Earnings 2nd Quarter After Exit (WIOA).</t>
    </r>
  </si>
  <si>
    <t>Jobs for Veterans State Grants (JVSG)
Program Year (PY) 2022
Demographics: Outcomes by Ethnicity</t>
  </si>
  <si>
    <t>Hispanic/ Latino</t>
  </si>
  <si>
    <t>Not Hispanic/ Latino</t>
  </si>
  <si>
    <r>
      <t>Ethnicity Not Reported</t>
    </r>
    <r>
      <rPr>
        <vertAlign val="superscript"/>
        <sz val="11"/>
        <color theme="1"/>
        <rFont val="Calibri"/>
        <family val="2"/>
        <scheme val="minor"/>
      </rPr>
      <t>7</t>
    </r>
  </si>
  <si>
    <r>
      <t>Jobs for Veterans State Grants (JVSG)
Program Year (PY) 2022
Demographics: Outcomes by Race</t>
    </r>
    <r>
      <rPr>
        <b/>
        <vertAlign val="superscript"/>
        <sz val="15"/>
        <color rgb="FF212121"/>
        <rFont val="Merriweather"/>
      </rPr>
      <t>8</t>
    </r>
  </si>
  <si>
    <t>American Indian/ Alaskan Native </t>
  </si>
  <si>
    <t>Asian </t>
  </si>
  <si>
    <t>Black/ African American </t>
  </si>
  <si>
    <t>Native Hawaiian/ Pacific Islander </t>
  </si>
  <si>
    <t>White </t>
  </si>
  <si>
    <t>Multiracial </t>
  </si>
  <si>
    <r>
      <t>People of Color </t>
    </r>
    <r>
      <rPr>
        <vertAlign val="superscript"/>
        <sz val="11"/>
        <color rgb="FFFFFFFF"/>
        <rFont val="Calibri"/>
        <family val="2"/>
        <scheme val="minor"/>
      </rPr>
      <t>9</t>
    </r>
  </si>
  <si>
    <r>
      <t>Race Not Reported</t>
    </r>
    <r>
      <rPr>
        <vertAlign val="superscript"/>
        <sz val="11"/>
        <color rgb="FFFFFFFF"/>
        <rFont val="Calibri"/>
        <family val="2"/>
        <scheme val="minor"/>
      </rPr>
      <t>7</t>
    </r>
  </si>
  <si>
    <r>
      <rPr>
        <vertAlign val="superscript"/>
        <sz val="11"/>
        <color theme="1"/>
        <rFont val="Calibri"/>
        <family val="2"/>
        <scheme val="minor"/>
      </rPr>
      <t>7</t>
    </r>
    <r>
      <rPr>
        <sz val="11"/>
        <color theme="1"/>
        <rFont val="Calibri"/>
        <family val="2"/>
        <scheme val="minor"/>
      </rPr>
      <t>Demographics Not Reported: The number of participants in the Gender, Race, and Age Not Reported categories do not meet the reporting threshold for following metrics: Placement Rate (exit-based), Placement Rate – Episodically Homeless (exit-based), Employment Rate 2nd Quarter After Exit (WIOA), Employment Rate 4th Quarter After Exit (WIOA), and Median Earnings 2nd Quarter After Exit (WIOA).</t>
    </r>
  </si>
  <si>
    <r>
      <rPr>
        <vertAlign val="superscript"/>
        <sz val="11"/>
        <color theme="1"/>
        <rFont val="Calibri"/>
        <family val="2"/>
        <scheme val="minor"/>
      </rPr>
      <t>8</t>
    </r>
    <r>
      <rPr>
        <sz val="11"/>
        <color theme="1"/>
        <rFont val="Calibri"/>
        <family val="2"/>
        <scheme val="minor"/>
      </rPr>
      <t>Unduplicated count of total participants served by race (i.e., participants may be counted in more than one category).</t>
    </r>
  </si>
  <si>
    <r>
      <rPr>
        <vertAlign val="superscript"/>
        <sz val="11"/>
        <color theme="1"/>
        <rFont val="Calibri"/>
        <family val="2"/>
        <scheme val="minor"/>
      </rPr>
      <t>9</t>
    </r>
    <r>
      <rPr>
        <sz val="11"/>
        <color theme="1"/>
        <rFont val="Calibri"/>
        <family val="2"/>
        <scheme val="minor"/>
      </rPr>
      <t>People of Color: Includes counts and outcomes for JVSG participants who did not identify as white. This reporting is in furtherance of DOL’s strategic objectives and VETS’ supporting strategies aimed at prioritizing equity and inclusion to reach out to underserved veteran communities.</t>
    </r>
  </si>
  <si>
    <t>Jobs for Veterans State Grants (JVSG)
Program Year (PY) 2022
Demographics: Outcomes by Age at Program Entry</t>
  </si>
  <si>
    <t>18-24 </t>
  </si>
  <si>
    <t>25-29 </t>
  </si>
  <si>
    <t>30-34 </t>
  </si>
  <si>
    <t>35-44 </t>
  </si>
  <si>
    <t>45-54 </t>
  </si>
  <si>
    <t>55-64 </t>
  </si>
  <si>
    <t>65+ </t>
  </si>
  <si>
    <t>Age not reported </t>
  </si>
  <si>
    <r>
      <rPr>
        <vertAlign val="superscript"/>
        <sz val="11"/>
        <color theme="1"/>
        <rFont val="Calibri"/>
        <family val="2"/>
        <scheme val="minor"/>
      </rPr>
      <t>7</t>
    </r>
    <r>
      <rPr>
        <sz val="11"/>
        <color theme="1"/>
        <rFont val="Calibri"/>
        <family val="2"/>
        <scheme val="minor"/>
      </rPr>
      <t>Demographics Not Reported: The number of participants in the Gender, Ethnicity, and Race Not Reported categories do not meet the reporting threshold for following metrics: Placement Rate (exit-based), Placement Rate – Episodically Homeless (exit-based), Employment Rate 2nd Quarter After Exit (WIOA), Employment Rate 4th Quarter After Exit (WIOA), and Median Earnings 2nd Quarter After Exit (WIOA).</t>
    </r>
  </si>
  <si>
    <r>
      <t>Jobs for Veterans State Grants (JVSG)
Program Year (PY) 2022
Demographics: Outcomes by Significant Barrier to Employment</t>
    </r>
    <r>
      <rPr>
        <b/>
        <vertAlign val="superscript"/>
        <sz val="15"/>
        <color rgb="FF212121"/>
        <rFont val="Merriweather"/>
      </rPr>
      <t>7</t>
    </r>
  </si>
  <si>
    <t>Total All Disabled</t>
  </si>
  <si>
    <t>Homeless</t>
  </si>
  <si>
    <r>
      <rPr>
        <b/>
        <sz val="11"/>
        <color rgb="FFFFFFFF"/>
        <rFont val="Calibri"/>
        <family val="2"/>
      </rPr>
      <t>LTU-RSSM</t>
    </r>
    <r>
      <rPr>
        <vertAlign val="superscript"/>
        <sz val="11"/>
        <color rgb="FFFFFFFF"/>
        <rFont val="Calibri"/>
        <family val="2"/>
      </rPr>
      <t>8</t>
    </r>
  </si>
  <si>
    <t>Justice-Involved</t>
  </si>
  <si>
    <t>No High School Diploma</t>
  </si>
  <si>
    <t>Low Income</t>
  </si>
  <si>
    <r>
      <rPr>
        <u/>
        <vertAlign val="superscript"/>
        <sz val="11"/>
        <color theme="10"/>
        <rFont val="Calibri"/>
        <family val="2"/>
        <scheme val="minor"/>
      </rPr>
      <t>7</t>
    </r>
    <r>
      <rPr>
        <u/>
        <sz val="11"/>
        <color theme="10"/>
        <rFont val="Calibri"/>
        <family val="2"/>
        <scheme val="minor"/>
      </rPr>
      <t>Duplicated counts of participants served by significant barriers to employment (SBE), as defined by Veterans' Program Letter 03-14. Participants may be counted in more than one category. Participant SBEs are identified during intake at American Job Centers.</t>
    </r>
  </si>
  <si>
    <r>
      <rPr>
        <vertAlign val="superscript"/>
        <sz val="11"/>
        <color theme="1"/>
        <rFont val="Calibri"/>
        <family val="2"/>
        <scheme val="minor"/>
      </rPr>
      <t>8</t>
    </r>
    <r>
      <rPr>
        <sz val="11"/>
        <color theme="1"/>
        <rFont val="Calibri"/>
        <family val="2"/>
        <scheme val="minor"/>
      </rPr>
      <t>Long-Term Unemployed Recently-Separated Service Member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</si>
</sst>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quot;$&quot;#,##0"/>
  </numFmts>
  <fonts count="16" x14ac:knownFonts="1">
    <font>
      <sz val="11"/>
      <color theme="1"/>
      <name val="Calibri"/>
      <family val="2"/>
      <scheme val="minor"/>
    </font>
    <font>
      <b/>
      <sz val="11"/>
      <color theme="1"/>
      <name val="Calibri"/>
      <family val="2"/>
      <scheme val="minor"/>
    </font>
    <font>
      <sz val="11"/>
      <color theme="1"/>
      <name val="Calibri"/>
      <family val="2"/>
      <scheme val="minor"/>
    </font>
    <font>
      <vertAlign val="superscript"/>
      <sz val="11"/>
      <color theme="1"/>
      <name val="Calibri"/>
      <family val="2"/>
      <scheme val="minor"/>
    </font>
    <font>
      <sz val="8"/>
      <name val="Calibri"/>
      <family val="2"/>
      <scheme val="minor"/>
    </font>
    <font>
      <b/>
      <sz val="15"/>
      <color rgb="FF212121"/>
      <name val="Merriweather"/>
    </font>
    <font>
      <u/>
      <sz val="11"/>
      <color theme="10"/>
      <name val="Calibri"/>
      <family val="2"/>
      <scheme val="minor"/>
    </font>
    <font>
      <u/>
      <vertAlign val="superscript"/>
      <sz val="11"/>
      <color theme="10"/>
      <name val="Calibri"/>
      <family val="2"/>
      <scheme val="minor"/>
    </font>
    <font>
      <b/>
      <vertAlign val="superscript"/>
      <sz val="15"/>
      <color rgb="FF212121"/>
      <name val="Merriweather"/>
    </font>
    <font>
      <b/>
      <sz val="11"/>
      <color rgb="FFFFFFFF"/>
      <name val="Calibri"/>
      <family val="2"/>
    </font>
    <font>
      <vertAlign val="superscript"/>
      <sz val="11"/>
      <color rgb="FFFFFFFF"/>
      <name val="Calibri"/>
      <family val="2"/>
    </font>
    <font>
      <sz val="11"/>
      <color rgb="FFFFFFFF"/>
      <name val="Calibri"/>
      <family val="2"/>
    </font>
    <font>
      <sz val="11"/>
      <color rgb="FFFFFFFF"/>
      <name val="Calibri"/>
      <family val="2"/>
      <scheme val="minor"/>
    </font>
    <font>
      <vertAlign val="superscript"/>
      <sz val="11"/>
      <color rgb="FFFFFFFF"/>
      <name val="Calibri"/>
      <family val="2"/>
      <scheme val="minor"/>
    </font>
    <font>
      <sz val="11"/>
      <color rgb="FF000000"/>
      <name val="Calibri"/>
      <family val="2"/>
    </font>
    <font>
      <vertAlign val="superscript"/>
      <sz val="11"/>
      <color rgb="FF000000"/>
      <name val="Calibri"/>
      <family val="2"/>
    </font>
  </fonts>
  <fills count="3">
    <fill>
      <patternFill patternType="none"/>
    </fill>
    <fill>
      <patternFill patternType="gray125"/>
    </fill>
    <fill>
      <patternFill patternType="solid">
        <fgColor theme="0" tint="-0.14999847407452621"/>
        <bgColor theme="0" tint="-0.14999847407452621"/>
      </patternFill>
    </fill>
  </fills>
  <borders count="2">
    <border>
      <left/>
      <right/>
      <top/>
      <bottom/>
      <diagonal/>
    </border>
    <border>
      <left/>
      <right/>
      <top style="thin">
        <color theme="1"/>
      </top>
      <bottom style="thin">
        <color theme="1"/>
      </bottom>
      <diagonal/>
    </border>
  </borders>
  <cellStyleXfs count="3">
    <xf numFmtId="0" fontId="0" fillId="0" borderId="0"/>
    <xf numFmtId="9" fontId="2" fillId="0" borderId="0" applyFont="0" applyFill="0" applyBorder="0" applyAlignment="0" applyProtection="0"/>
    <xf numFmtId="0" fontId="6" fillId="0" borderId="0" applyNumberFormat="0" applyFill="0" applyBorder="0" applyAlignment="0" applyProtection="0"/>
  </cellStyleXfs>
  <cellXfs count="25">
    <xf numFmtId="0" fontId="0" fillId="0" borderId="0" xfId="0"/>
    <xf numFmtId="0" fontId="0" fillId="0" borderId="0" xfId="0" applyAlignment="1">
      <alignment wrapText="1"/>
    </xf>
    <xf numFmtId="164" fontId="0" fillId="0" borderId="0" xfId="1" applyNumberFormat="1" applyFont="1"/>
    <xf numFmtId="164" fontId="0" fillId="0" borderId="0" xfId="0" applyNumberFormat="1"/>
    <xf numFmtId="0" fontId="1" fillId="0" borderId="0" xfId="0" applyFont="1"/>
    <xf numFmtId="3" fontId="0" fillId="0" borderId="0" xfId="0" applyNumberFormat="1"/>
    <xf numFmtId="165" fontId="0" fillId="0" borderId="0" xfId="0" applyNumberFormat="1"/>
    <xf numFmtId="0" fontId="6" fillId="0" borderId="0" xfId="2" applyAlignment="1">
      <alignment wrapText="1"/>
    </xf>
    <xf numFmtId="164" fontId="0" fillId="0" borderId="0" xfId="1" applyNumberFormat="1" applyFont="1" applyBorder="1"/>
    <xf numFmtId="0" fontId="0" fillId="0" borderId="0" xfId="0" applyAlignment="1">
      <alignment vertical="center"/>
    </xf>
    <xf numFmtId="0" fontId="0" fillId="0" borderId="0" xfId="0" applyAlignment="1">
      <alignment vertical="center" wrapText="1"/>
    </xf>
    <xf numFmtId="0" fontId="14" fillId="0" borderId="0" xfId="0" applyFont="1"/>
    <xf numFmtId="0" fontId="0" fillId="0" borderId="0" xfId="0" applyAlignment="1">
      <alignment horizontal="left"/>
    </xf>
    <xf numFmtId="0" fontId="12" fillId="0" borderId="0" xfId="0" applyFont="1" applyAlignment="1">
      <alignment wrapText="1"/>
    </xf>
    <xf numFmtId="0" fontId="11" fillId="0" borderId="0" xfId="0" applyFont="1" applyAlignment="1">
      <alignment wrapText="1"/>
    </xf>
    <xf numFmtId="0" fontId="12" fillId="0" borderId="0" xfId="0" applyFont="1" applyAlignment="1">
      <alignment horizontal="left"/>
    </xf>
    <xf numFmtId="164" fontId="0" fillId="0" borderId="0" xfId="1" applyNumberFormat="1" applyFont="1" applyFill="1"/>
    <xf numFmtId="0" fontId="0" fillId="0" borderId="0" xfId="0" quotePrefix="1"/>
    <xf numFmtId="165" fontId="0" fillId="2" borderId="1" xfId="0" applyNumberFormat="1" applyFill="1" applyBorder="1"/>
    <xf numFmtId="165" fontId="0" fillId="0" borderId="1" xfId="0" applyNumberFormat="1" applyBorder="1"/>
    <xf numFmtId="0" fontId="0" fillId="0" borderId="0" xfId="0" applyAlignment="1">
      <alignment horizontal="left" wrapText="1"/>
    </xf>
    <xf numFmtId="0" fontId="0" fillId="0" borderId="0" xfId="0" applyAlignment="1">
      <alignment horizontal="left" wrapText="1"/>
    </xf>
    <xf numFmtId="0" fontId="5" fillId="0" borderId="0" xfId="0" applyFont="1" applyAlignment="1">
      <alignment horizontal="left" vertical="center" wrapText="1"/>
    </xf>
    <xf numFmtId="0" fontId="6" fillId="0" borderId="0" xfId="0" applyFont="1" applyAlignment="1">
      <alignment horizontal="left" wrapText="1"/>
    </xf>
    <xf numFmtId="0" fontId="6" fillId="0" borderId="0" xfId="2" applyAlignment="1">
      <alignment horizontal="left" wrapText="1"/>
    </xf>
  </cellXfs>
  <cellStyles count="3">
    <cellStyle name="Hyperlink" xfId="2" builtinId="8"/>
    <cellStyle name="Normal" xfId="0" builtinId="0"/>
    <cellStyle name="Percent" xfId="1" builtinId="5"/>
  </cellStyles>
  <dxfs count="30">
    <dxf>
      <numFmt numFmtId="164" formatCode="0.0%"/>
    </dxf>
    <dxf>
      <alignment horizontal="left" vertical="bottom" textRotation="0" indent="0" justifyLastLine="0" shrinkToFit="0" readingOrder="0"/>
    </dxf>
    <dxf>
      <font>
        <color rgb="FFFFFFFF"/>
      </font>
      <alignment horizontal="general" vertical="center" textRotation="0" indent="0" justifyLastLine="0" shrinkToFit="0" readingOrder="0"/>
    </dxf>
    <dxf>
      <numFmt numFmtId="164" formatCode="0.0%"/>
    </dxf>
    <dxf>
      <alignment horizontal="general" vertical="center" textRotation="0" indent="0" justifyLastLine="0" shrinkToFit="0" readingOrder="0"/>
    </dxf>
    <dxf>
      <alignment horizontal="general" vertical="bottom" textRotation="0" indent="0" justifyLastLine="0" shrinkToFit="0" readingOrder="0"/>
    </dxf>
    <dxf>
      <numFmt numFmtId="164" formatCode="0.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dxf>
    <dxf>
      <numFmt numFmtId="165" formatCode="&quot;$&quot;#,##0"/>
      <border diagonalUp="0" diagonalDown="0">
        <left/>
        <right/>
        <top style="thin">
          <color theme="1"/>
        </top>
        <bottom style="thin">
          <color theme="1"/>
        </bottom>
        <vertical/>
        <horizontal/>
      </border>
    </dxf>
    <dxf>
      <numFmt numFmtId="165" formatCode="&quot;$&quot;#,##0"/>
    </dxf>
    <dxf>
      <font>
        <b val="0"/>
        <i val="0"/>
        <strike val="0"/>
        <condense val="0"/>
        <extend val="0"/>
        <outline val="0"/>
        <shadow val="0"/>
        <u val="none"/>
        <vertAlign val="baseline"/>
        <sz val="11"/>
        <color theme="1"/>
        <name val="Calibri"/>
        <family val="2"/>
        <scheme val="minor"/>
      </font>
      <numFmt numFmtId="164" formatCode="0.0%"/>
    </dxf>
    <dxf>
      <numFmt numFmtId="164" formatCode="0.0%"/>
    </dxf>
    <dxf>
      <numFmt numFmtId="164" formatCode="0.0%"/>
    </dxf>
    <dxf>
      <numFmt numFmtId="3" formatCode="#,##0"/>
    </dxf>
    <dxf>
      <numFmt numFmtId="3" formatCode="#,##0"/>
    </dxf>
    <dxf>
      <numFmt numFmtId="164" formatCode="0.0%"/>
    </dxf>
    <dxf>
      <numFmt numFmtId="164" formatCode="0.0%"/>
    </dxf>
    <dxf>
      <numFmt numFmtId="164" formatCode="0.0%"/>
    </dxf>
    <dxf>
      <numFmt numFmtId="3" formatCode="#,##0"/>
    </dxf>
    <dxf>
      <numFmt numFmtId="3" formatCode="#,##0"/>
    </dxf>
    <dxf>
      <numFmt numFmtId="3" formatCode="#,##0"/>
    </dxf>
    <dxf>
      <numFmt numFmtId="3" formatCode="#,##0"/>
    </dxf>
    <dxf>
      <font>
        <b/>
      </font>
    </dxf>
    <dxf>
      <border outline="0">
        <top style="thin">
          <color indexed="64"/>
        </top>
      </border>
    </dxf>
    <dxf>
      <border outline="0">
        <bottom style="thin">
          <color indexed="64"/>
        </bottom>
      </border>
    </dxf>
    <dxf>
      <font>
        <color rgb="FFFFFFFF"/>
      </font>
      <alignment horizontal="general" vertical="bottom" textRotation="0" wrapText="1" indent="0" justifyLastLine="0" shrinkToFit="0" readingOrder="0"/>
    </dxf>
  </dxfs>
  <tableStyles count="1" defaultTableStyle="TableStyleMedium2" defaultPivotStyle="PivotStyleLight16">
    <tableStyle name="Invisible" pivot="0" table="0" count="0" xr9:uid="{1FC17171-D37A-4D6B-94F5-3F320999683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832C0D-7132-4C32-9FCD-E597D3E7852C}" name="State_Level_Outcomes" displayName="State_Level_Outcomes" ref="A2:P56" totalsRowShown="0" headerRowDxfId="29" headerRowBorderDxfId="28" tableBorderDxfId="27">
  <sortState xmlns:xlrd2="http://schemas.microsoft.com/office/spreadsheetml/2017/richdata2" ref="A3:P56">
    <sortCondition ref="A2:A56"/>
  </sortState>
  <tableColumns count="16">
    <tableColumn id="1" xr3:uid="{1CC8BE19-155C-4F10-BCB5-C65B31355207}" name="State" dataDxfId="26"/>
    <tableColumn id="2" xr3:uid="{8E139A34-5E3F-43A7-909E-70DAC240C974}" name="Number of Participants Served1" dataDxfId="25"/>
    <tableColumn id="3" xr3:uid="{FB20FC76-10F1-44BD-A55B-91E3F06647AD}" name="Number of Participants Exited2" dataDxfId="24"/>
    <tableColumn id="4" xr3:uid="{3B5F21D9-0CA6-4D88-AFA3-F462F04F2CBF}" name="Number of Exiters Employed in the 2nd Quarter After Exit (numerator)3" dataDxfId="23"/>
    <tableColumn id="5" xr3:uid="{3628E882-5E4D-4D41-B3CC-EEAF963A0C8B}" name="Number of Exiters in the 2nd Quarter After Exit (denominator)3" dataDxfId="22"/>
    <tableColumn id="6" xr3:uid="{66864D42-D6C8-430D-8C0E-BFD5963D8D1C}" name="Employment Rate 2nd Quarter After Exit – Outcome3" dataDxfId="21">
      <calculatedColumnFormula>State_Level_Outcomes[[#This Row],[Number of Exiters Employed in the 2nd Quarter After Exit (numerator)3]]/State_Level_Outcomes[[#This Row],[Number of Exiters in the 2nd Quarter After Exit (denominator)3]]</calculatedColumnFormula>
    </tableColumn>
    <tableColumn id="7" xr3:uid="{DCF7E40A-1BE1-46E2-8C60-2215F56148DD}" name="Employment Rate 2nd Quarter After Exit – Goal4" dataDxfId="20" dataCellStyle="Percent"/>
    <tableColumn id="8" xr3:uid="{4FB1BFA7-3BEF-4336-819A-C7CD7FF95BD2}" name="Percentage of Employment Rate 2nd Quarter After Exit Goal" dataDxfId="19" dataCellStyle="Percent">
      <calculatedColumnFormula>State_Level_Outcomes[[#This Row],[Employment Rate 2nd Quarter After Exit – Outcome3]]/State_Level_Outcomes[[#This Row],[Employment Rate 2nd Quarter After Exit – Goal4]]</calculatedColumnFormula>
    </tableColumn>
    <tableColumn id="9" xr3:uid="{DF3DA6F2-B2F9-4A31-9C45-560D988DCDBA}" name="Number of Exiters Employed in the 4th Quarter After Exit (numerator)5" dataDxfId="18"/>
    <tableColumn id="10" xr3:uid="{24A248D5-9897-41DE-AFF5-4EB5A4A3332E}" name="Number of Exiters in the 4th Quarter After Exit (denominator)5" dataDxfId="17"/>
    <tableColumn id="11" xr3:uid="{DD2ACFA2-F66F-4EB2-880C-B9E76451E19C}" name="Employment Rate 4th Quarter After Exit – Outcome5" dataDxfId="16">
      <calculatedColumnFormula>State_Level_Outcomes[[#This Row],[Number of Exiters Employed in the 4th Quarter After Exit (numerator)5]]/State_Level_Outcomes[[#This Row],[Number of Exiters in the 4th Quarter After Exit (denominator)5]]</calculatedColumnFormula>
    </tableColumn>
    <tableColumn id="12" xr3:uid="{CE8253AD-130A-4841-824B-8F2E325A4222}" name="Employment Rate 4th Quarter After Exit – Goal4" dataDxfId="15" dataCellStyle="Percent"/>
    <tableColumn id="13" xr3:uid="{B2326A8D-EE54-4083-810D-EA98E56625C9}" name="Percentage of Employment Rate 4th Quarter After Exit Goal" dataDxfId="14" dataCellStyle="Percent">
      <calculatedColumnFormula>State_Level_Outcomes[[#This Row],[Employment Rate 4th Quarter After Exit – Outcome5]]/State_Level_Outcomes[[#This Row],[Employment Rate 4th Quarter After Exit – Goal4]]</calculatedColumnFormula>
    </tableColumn>
    <tableColumn id="14" xr3:uid="{65EFEA0A-0027-4590-A1B1-EBF8FFDC5F9A}" name="Median Earnings 2nd Quarter After Exit – Outcome6" dataDxfId="13"/>
    <tableColumn id="15" xr3:uid="{17516357-76A2-4F75-8728-C1FD121544F2}" name="Median Earnings 2nd Quarter After Exit – Goal4" dataDxfId="12"/>
    <tableColumn id="16" xr3:uid="{3C2D2F0F-A771-48C9-B300-FF340777EDB3}" name="Percentage of Median Earnings 2nd Quarter After Exit Goal" dataDxfId="11" dataCellStyle="Percent">
      <calculatedColumnFormula>State_Level_Outcomes[[#This Row],[Median Earnings 2nd Quarter After Exit – Outcome6]]/State_Level_Outcomes[[#This Row],[Median Earnings 2nd Quarter After Exit – Goal4]]</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5747E4-43C0-4595-B4C8-A2FF33E96947}" name="National_Outcomes" displayName="National_Outcomes" ref="A2:C15" totalsRowShown="0" headerRowDxfId="10">
  <autoFilter ref="A2:C15" xr:uid="{C5FDFB5B-8450-41C8-B339-AD99B02F4827}">
    <filterColumn colId="0" hiddenButton="1"/>
    <filterColumn colId="1" hiddenButton="1"/>
    <filterColumn colId="2" hiddenButton="1"/>
  </autoFilter>
  <tableColumns count="3">
    <tableColumn id="1" xr3:uid="{3DC971F7-61B9-4571-90EF-7E866D74CFAA}" name="Measure"/>
    <tableColumn id="2" xr3:uid="{468B9BAE-9449-42D7-9D2E-B52C48AA6141}" name="National Target"/>
    <tableColumn id="3" xr3:uid="{F82786A4-CD3F-4008-986F-5AEF156AA837}" name="Outcome"/>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8334946-80F5-4A2A-8DBA-F0D7E5640FBC}" name="Demo_Eligibility" displayName="Demo_Eligibility" ref="A2:D16" totalsRowShown="0" headerRowDxfId="9">
  <autoFilter ref="A2:D16" xr:uid="{C5FDFB5B-8450-41C8-B339-AD99B02F4827}">
    <filterColumn colId="0" hiddenButton="1"/>
    <filterColumn colId="1" hiddenButton="1"/>
    <filterColumn colId="2" hiddenButton="1"/>
    <filterColumn colId="3" hiddenButton="1"/>
  </autoFilter>
  <tableColumns count="4">
    <tableColumn id="1" xr3:uid="{F6F16B57-F08A-432C-BD22-39AF2EB4108C}" name="Measure"/>
    <tableColumn id="2" xr3:uid="{2BA973A7-3AB0-4789-8B6E-CF34FAE64A82}" name="Eligible Veterans"/>
    <tableColumn id="3" xr3:uid="{11DE0D64-3AD4-4072-ADB7-1040155F8E1F}" name="Transitioning Service Members"/>
    <tableColumn id="4" xr3:uid="{4DD77EC0-1EBE-4F3A-BF3F-2B94A13816BC}" name="Military Spouses"/>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4418ED-E20C-45F0-9446-CD129D9B6D37}" name="Demo_Gender" displayName="Demo_Gender" ref="A2:D16" totalsRowShown="0" headerRowDxfId="8">
  <autoFilter ref="A2:D16" xr:uid="{C5FDFB5B-8450-41C8-B339-AD99B02F4827}">
    <filterColumn colId="0" hiddenButton="1"/>
    <filterColumn colId="1" hiddenButton="1"/>
    <filterColumn colId="2" hiddenButton="1"/>
    <filterColumn colId="3" hiddenButton="1"/>
  </autoFilter>
  <tableColumns count="4">
    <tableColumn id="1" xr3:uid="{CDE08463-3580-4B15-AB8B-646CA4C59B38}" name="Measure"/>
    <tableColumn id="2" xr3:uid="{5F25CF3A-D281-4F48-A07E-C605FACD3A95}" name="Male"/>
    <tableColumn id="3" xr3:uid="{33313075-DD23-4C77-B451-8DD7EEBD271D}" name="Female"/>
    <tableColumn id="4" xr3:uid="{DFB9EE03-98F5-4A70-AC8F-4CADEB89D2D2}" name="Gender Not Reported7"/>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67D91F-5175-4F80-B4A3-6615110542A5}" name="Demo_Ethnicty" displayName="Demo_Ethnicty" ref="A2:D16" totalsRowShown="0" headerRowDxfId="7">
  <autoFilter ref="A2:D16" xr:uid="{C5FDFB5B-8450-41C8-B339-AD99B02F4827}">
    <filterColumn colId="0" hiddenButton="1"/>
    <filterColumn colId="1" hiddenButton="1"/>
    <filterColumn colId="2" hiddenButton="1"/>
    <filterColumn colId="3" hiddenButton="1"/>
  </autoFilter>
  <tableColumns count="4">
    <tableColumn id="1" xr3:uid="{E1895104-7CEB-4BFE-A615-F4C6A2307A63}" name="Measure"/>
    <tableColumn id="2" xr3:uid="{B5626176-1D6E-43EB-B354-B73423602892}" name="Hispanic/ Latino"/>
    <tableColumn id="3" xr3:uid="{61A0B766-0CB7-43F3-8411-B0C383A5AE54}" name="Not Hispanic/ Latino" dataDxfId="6">
      <calculatedColumnFormula>C2/44674</calculatedColumnFormula>
    </tableColumn>
    <tableColumn id="4" xr3:uid="{9945C34B-ACF6-4478-86F1-D45B47FA1FC0}" name="Ethnicity Not Reported7"/>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04DB4B-6CC2-4DD6-B361-A8C19B8D0321}" name="Demo_Race" displayName="Demo_Race" ref="A2:I16" totalsRowShown="0" headerRowDxfId="5">
  <autoFilter ref="A2:I16" xr:uid="{C5FDFB5B-8450-41C8-B339-AD99B02F48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AAFE4AD-5CF9-4B29-95AA-58FFC141BCEC}" name="Measure"/>
    <tableColumn id="2" xr3:uid="{761A30F4-299F-4542-9FBF-4C635872FB17}" name="American Indian/ Alaskan Native "/>
    <tableColumn id="3" xr3:uid="{A3953258-7982-4899-B5BE-9A55E784BEC6}" name="Asian "/>
    <tableColumn id="4" xr3:uid="{697F0E9B-DA62-4C41-8DE7-5F2E1EE8FA81}" name="Black/ African American "/>
    <tableColumn id="8" xr3:uid="{ADB995E8-2DA1-4BC6-823F-DFE251C00515}" name="Native Hawaiian/ Pacific Islander "/>
    <tableColumn id="9" xr3:uid="{1C49B372-9459-4DF3-A7DA-94A635CA3AE3}" name="White "/>
    <tableColumn id="10" xr3:uid="{2BE3B23E-C777-4910-8C7F-E54CD14D67D4}" name="Multiracial "/>
    <tableColumn id="6" xr3:uid="{5795233F-66B2-4078-926E-F01C822C9CCD}" name="People of Color 9"/>
    <tableColumn id="7" xr3:uid="{714752B2-4EB0-4E60-9153-ACE774F2A31C}" name="Race Not Reported7"/>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E19DE3E-5EC1-4CC4-9D6B-0C1D73FB55E7}" name="Demo_Age" displayName="Demo_Age" ref="A2:I16" totalsRowShown="0" headerRowDxfId="4">
  <autoFilter ref="A2:I16" xr:uid="{C5FDFB5B-8450-41C8-B339-AD99B02F48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80B2AA1-9F57-4180-AB7B-DDD0B5168E10}" name="Measure"/>
    <tableColumn id="2" xr3:uid="{FEB93D76-5229-4B86-A558-495CD94C11FF}" name="18-24 " dataDxfId="3">
      <calculatedColumnFormula>B2/44674</calculatedColumnFormula>
    </tableColumn>
    <tableColumn id="3" xr3:uid="{882AEB2C-9B40-46C4-B117-51E93F99713C}" name="25-29 "/>
    <tableColumn id="4" xr3:uid="{6B45133E-070A-48FA-9CDB-9A330C38F208}" name="30-34 "/>
    <tableColumn id="8" xr3:uid="{9BAD8A7F-03A0-4932-9AE3-A6B48894C80B}" name="35-44 "/>
    <tableColumn id="9" xr3:uid="{FB3207DC-CEEF-4121-818D-DB44379B4739}" name="45-54 "/>
    <tableColumn id="10" xr3:uid="{59D12E38-1C42-4A69-8965-717D9E7B60C7}" name="55-64 "/>
    <tableColumn id="6" xr3:uid="{DFCF48BB-7143-49FF-98E4-03B24BDE847C}" name="65+ "/>
    <tableColumn id="7" xr3:uid="{6C2B8DD4-D566-4E5E-84F7-9FBB2FE90ECB}" name="Age not reported "/>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2474BA4-ADC1-4B61-A62D-F23DB9046758}" name="Demo_Barrier" displayName="Demo_Barrier" ref="A2:G16" totalsRowShown="0" headerRowDxfId="2">
  <autoFilter ref="A2:G16" xr:uid="{C5FDFB5B-8450-41C8-B339-AD99B02F48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CF8BED-41FF-4D04-82E2-05D68D5E4CE6}" name="Measure" dataDxfId="1"/>
    <tableColumn id="2" xr3:uid="{17F53E10-0B55-41D0-A765-BAF8BC32E45E}" name="Total All Disabled" dataDxfId="0">
      <calculatedColumnFormula>B2/44674</calculatedColumnFormula>
    </tableColumn>
    <tableColumn id="3" xr3:uid="{4C06B25B-73A6-4E51-9EE3-43C0F62646DC}" name="Homeless"/>
    <tableColumn id="4" xr3:uid="{3CC1AAAF-73AE-4091-AA32-FB8C292A6A57}" name="LTU-RSSM8"/>
    <tableColumn id="5" xr3:uid="{92A0276D-948D-4EF0-A430-852C8CE97654}" name="Justice-Involved"/>
    <tableColumn id="6" xr3:uid="{8AC76552-1032-4B7F-A175-0EEF731AA30E}" name="No High School Diploma"/>
    <tableColumn id="7" xr3:uid="{B44CF1C9-2593-4C8F-BB8B-01C020BAEBE7}" name="Low Incom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dol.gov/sites/dolgov/files/ETA/advisories/TEGL/2022/TEGL%2010-16%20Change%202/Attachment%20VII.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dol.gov/sites/dolgov/files/ETA/advisories/TEGL/2022/TEGL%2010-16%20Change%202/Attachment%20VII.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ww.dol.gov/sites/dolgov/files/ETA/advisories/TEGL/2022/TEGL%2010-16%20Change%202/Attachment%20VII.pdf"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https://www.dol.gov/sites/dolgov/files/ETA/advisories/TEGL/2022/TEGL%2010-16%20Change%202/Attachment%20VII.pdf"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6.bin"/><Relationship Id="rId1" Type="http://schemas.openxmlformats.org/officeDocument/2006/relationships/hyperlink" Target="https://www.dol.gov/sites/dolgov/files/ETA/advisories/TEGL/2022/TEGL%2010-16%20Change%202/Attachment%20VII.pdf"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7.bin"/><Relationship Id="rId1" Type="http://schemas.openxmlformats.org/officeDocument/2006/relationships/hyperlink" Target="https://www.dol.gov/sites/dolgov/files/ETA/advisories/TEGL/2022/TEGL%2010-16%20Change%202/Attachment%20VII.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dol.gov/sites/dolgov/files/VETS/legacy/files/VPL-03-14.pdf" TargetMode="External"/><Relationship Id="rId1" Type="http://schemas.openxmlformats.org/officeDocument/2006/relationships/hyperlink" Target="https://www.dol.gov/sites/dolgov/files/ETA/advisories/TEGL/2022/TEGL%2010-16%20Change%202/Attachment%20VII.pdf" TargetMode="Externa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97773-DD0E-4260-B780-154C5C853423}">
  <sheetPr codeName="Sheet1">
    <tabColor rgb="FFFFC000"/>
  </sheetPr>
  <dimension ref="A1:P64"/>
  <sheetViews>
    <sheetView showGridLines="0" tabSelected="1" zoomScaleNormal="100" workbookViewId="0">
      <selection activeCell="A59" sqref="A59:P59"/>
    </sheetView>
  </sheetViews>
  <sheetFormatPr defaultRowHeight="15" x14ac:dyDescent="0.25"/>
  <cols>
    <col min="1" max="1" width="19" bestFit="1" customWidth="1"/>
    <col min="2" max="16" width="15.140625" customWidth="1"/>
  </cols>
  <sheetData>
    <row r="1" spans="1:16" ht="78.75" customHeight="1" x14ac:dyDescent="0.25">
      <c r="A1" s="22" t="s">
        <v>0</v>
      </c>
      <c r="B1" s="22"/>
      <c r="C1" s="22"/>
      <c r="D1" s="22"/>
      <c r="E1" s="22"/>
      <c r="F1" s="22"/>
      <c r="G1" s="22"/>
      <c r="H1" s="22"/>
      <c r="I1" s="22"/>
      <c r="J1" s="22"/>
      <c r="K1" s="22"/>
      <c r="L1" s="22"/>
      <c r="M1" s="22"/>
      <c r="N1" s="22"/>
      <c r="O1" s="22"/>
      <c r="P1" s="22"/>
    </row>
    <row r="2" spans="1:16" s="10" customFormat="1" ht="92.25" x14ac:dyDescent="0.25">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row>
    <row r="3" spans="1:16" x14ac:dyDescent="0.25">
      <c r="A3" s="4" t="s">
        <v>17</v>
      </c>
      <c r="B3" s="5">
        <v>847</v>
      </c>
      <c r="C3" s="5">
        <v>611</v>
      </c>
      <c r="D3" s="5">
        <v>409</v>
      </c>
      <c r="E3" s="5">
        <v>674</v>
      </c>
      <c r="F3" s="3">
        <f>State_Level_Outcomes[[#This Row],[Number of Exiters Employed in the 2nd Quarter After Exit (numerator)3]]/State_Level_Outcomes[[#This Row],[Number of Exiters in the 2nd Quarter After Exit (denominator)3]]</f>
        <v>0.60682492581602376</v>
      </c>
      <c r="G3" s="2">
        <v>0.5</v>
      </c>
      <c r="H3" s="2">
        <f>State_Level_Outcomes[[#This Row],[Employment Rate 2nd Quarter After Exit – Outcome3]]/State_Level_Outcomes[[#This Row],[Employment Rate 2nd Quarter After Exit – Goal4]]</f>
        <v>1.2136498516320475</v>
      </c>
      <c r="I3">
        <v>410</v>
      </c>
      <c r="J3">
        <v>819</v>
      </c>
      <c r="K3" s="3">
        <f>State_Level_Outcomes[[#This Row],[Number of Exiters Employed in the 4th Quarter After Exit (numerator)5]]/State_Level_Outcomes[[#This Row],[Number of Exiters in the 4th Quarter After Exit (denominator)5]]</f>
        <v>0.50061050061050061</v>
      </c>
      <c r="L3" s="2">
        <v>0.49</v>
      </c>
      <c r="M3" s="2">
        <f>State_Level_Outcomes[[#This Row],[Employment Rate 4th Quarter After Exit – Outcome5]]/State_Level_Outcomes[[#This Row],[Employment Rate 4th Quarter After Exit – Goal4]]</f>
        <v>1.0216540828785727</v>
      </c>
      <c r="N3" s="6">
        <v>7519.29</v>
      </c>
      <c r="O3" s="18">
        <v>4900</v>
      </c>
      <c r="P3" s="2">
        <f>State_Level_Outcomes[[#This Row],[Median Earnings 2nd Quarter After Exit – Outcome6]]/State_Level_Outcomes[[#This Row],[Median Earnings 2nd Quarter After Exit – Goal4]]</f>
        <v>1.5345489795918368</v>
      </c>
    </row>
    <row r="4" spans="1:16" x14ac:dyDescent="0.25">
      <c r="A4" s="4" t="s">
        <v>18</v>
      </c>
      <c r="B4" s="5">
        <v>37</v>
      </c>
      <c r="C4" s="5">
        <v>29</v>
      </c>
      <c r="D4" s="5">
        <v>32</v>
      </c>
      <c r="E4" s="5">
        <v>48</v>
      </c>
      <c r="F4" s="3">
        <f>State_Level_Outcomes[[#This Row],[Number of Exiters Employed in the 2nd Quarter After Exit (numerator)3]]/State_Level_Outcomes[[#This Row],[Number of Exiters in the 2nd Quarter After Exit (denominator)3]]</f>
        <v>0.66666666666666663</v>
      </c>
      <c r="G4" s="2">
        <v>0.53</v>
      </c>
      <c r="H4" s="2">
        <f>State_Level_Outcomes[[#This Row],[Employment Rate 2nd Quarter After Exit – Outcome3]]/State_Level_Outcomes[[#This Row],[Employment Rate 2nd Quarter After Exit – Goal4]]</f>
        <v>1.2578616352201257</v>
      </c>
      <c r="I4">
        <v>42</v>
      </c>
      <c r="J4">
        <v>61</v>
      </c>
      <c r="K4" s="3">
        <f>State_Level_Outcomes[[#This Row],[Number of Exiters Employed in the 4th Quarter After Exit (numerator)5]]/State_Level_Outcomes[[#This Row],[Number of Exiters in the 4th Quarter After Exit (denominator)5]]</f>
        <v>0.68852459016393441</v>
      </c>
      <c r="L4" s="2">
        <v>0.5</v>
      </c>
      <c r="M4" s="2">
        <f>State_Level_Outcomes[[#This Row],[Employment Rate 4th Quarter After Exit – Outcome5]]/State_Level_Outcomes[[#This Row],[Employment Rate 4th Quarter After Exit – Goal4]]</f>
        <v>1.3770491803278688</v>
      </c>
      <c r="N4" s="6">
        <v>7899.9650000000001</v>
      </c>
      <c r="O4" s="19">
        <v>7200</v>
      </c>
      <c r="P4" s="2">
        <f>State_Level_Outcomes[[#This Row],[Median Earnings 2nd Quarter After Exit – Outcome6]]/State_Level_Outcomes[[#This Row],[Median Earnings 2nd Quarter After Exit – Goal4]]</f>
        <v>1.0972173611111111</v>
      </c>
    </row>
    <row r="5" spans="1:16" x14ac:dyDescent="0.25">
      <c r="A5" s="4" t="s">
        <v>19</v>
      </c>
      <c r="B5" s="5">
        <v>2342</v>
      </c>
      <c r="C5" s="5">
        <v>2004</v>
      </c>
      <c r="D5" s="5">
        <v>1023</v>
      </c>
      <c r="E5" s="5">
        <v>1798</v>
      </c>
      <c r="F5" s="3">
        <f>State_Level_Outcomes[[#This Row],[Number of Exiters Employed in the 2nd Quarter After Exit (numerator)3]]/State_Level_Outcomes[[#This Row],[Number of Exiters in the 2nd Quarter After Exit (denominator)3]]</f>
        <v>0.56896551724137934</v>
      </c>
      <c r="G5" s="2">
        <v>0.60799999999999998</v>
      </c>
      <c r="H5" s="2">
        <f>State_Level_Outcomes[[#This Row],[Employment Rate 2nd Quarter After Exit – Outcome3]]/State_Level_Outcomes[[#This Row],[Employment Rate 2nd Quarter After Exit – Goal4]]</f>
        <v>0.93579854809437391</v>
      </c>
      <c r="I5">
        <v>898</v>
      </c>
      <c r="J5">
        <v>1706</v>
      </c>
      <c r="K5" s="3">
        <f>State_Level_Outcomes[[#This Row],[Number of Exiters Employed in the 4th Quarter After Exit (numerator)5]]/State_Level_Outcomes[[#This Row],[Number of Exiters in the 4th Quarter After Exit (denominator)5]]</f>
        <v>0.52637749120750288</v>
      </c>
      <c r="L5" s="2">
        <v>0.50700000000000001</v>
      </c>
      <c r="M5" s="2">
        <f>State_Level_Outcomes[[#This Row],[Employment Rate 4th Quarter After Exit – Outcome5]]/State_Level_Outcomes[[#This Row],[Employment Rate 4th Quarter After Exit – Goal4]]</f>
        <v>1.038219903762333</v>
      </c>
      <c r="N5" s="6">
        <v>8444.75</v>
      </c>
      <c r="O5" s="18">
        <v>5450</v>
      </c>
      <c r="P5" s="2">
        <f>State_Level_Outcomes[[#This Row],[Median Earnings 2nd Quarter After Exit – Outcome6]]/State_Level_Outcomes[[#This Row],[Median Earnings 2nd Quarter After Exit – Goal4]]</f>
        <v>1.5494954128440368</v>
      </c>
    </row>
    <row r="6" spans="1:16" x14ac:dyDescent="0.25">
      <c r="A6" s="4" t="s">
        <v>20</v>
      </c>
      <c r="B6" s="5">
        <v>1008</v>
      </c>
      <c r="C6" s="5">
        <v>956</v>
      </c>
      <c r="D6" s="5">
        <v>501</v>
      </c>
      <c r="E6" s="5">
        <v>893</v>
      </c>
      <c r="F6" s="3">
        <f>State_Level_Outcomes[[#This Row],[Number of Exiters Employed in the 2nd Quarter After Exit (numerator)3]]/State_Level_Outcomes[[#This Row],[Number of Exiters in the 2nd Quarter After Exit (denominator)3]]</f>
        <v>0.56103023516237405</v>
      </c>
      <c r="G6" s="2">
        <v>0.55300000000000005</v>
      </c>
      <c r="H6" s="2">
        <f>State_Level_Outcomes[[#This Row],[Employment Rate 2nd Quarter After Exit – Outcome3]]/State_Level_Outcomes[[#This Row],[Employment Rate 2nd Quarter After Exit – Goal4]]</f>
        <v>1.014521220908452</v>
      </c>
      <c r="I6">
        <v>552</v>
      </c>
      <c r="J6">
        <v>979</v>
      </c>
      <c r="K6" s="3">
        <f>State_Level_Outcomes[[#This Row],[Number of Exiters Employed in the 4th Quarter After Exit (numerator)5]]/State_Level_Outcomes[[#This Row],[Number of Exiters in the 4th Quarter After Exit (denominator)5]]</f>
        <v>0.56384065372829417</v>
      </c>
      <c r="L6" s="2">
        <v>0.56499999999999995</v>
      </c>
      <c r="M6" s="2">
        <f>State_Level_Outcomes[[#This Row],[Employment Rate 4th Quarter After Exit – Outcome5]]/State_Level_Outcomes[[#This Row],[Employment Rate 4th Quarter After Exit – Goal4]]</f>
        <v>0.99794805969609601</v>
      </c>
      <c r="N6" s="6">
        <v>7915.07</v>
      </c>
      <c r="O6" s="19">
        <v>6205</v>
      </c>
      <c r="P6" s="2">
        <f>State_Level_Outcomes[[#This Row],[Median Earnings 2nd Quarter After Exit – Outcome6]]/State_Level_Outcomes[[#This Row],[Median Earnings 2nd Quarter After Exit – Goal4]]</f>
        <v>1.2755954875100726</v>
      </c>
    </row>
    <row r="7" spans="1:16" x14ac:dyDescent="0.25">
      <c r="A7" s="4" t="s">
        <v>21</v>
      </c>
      <c r="B7" s="5">
        <v>2948</v>
      </c>
      <c r="C7" s="5">
        <v>2153</v>
      </c>
      <c r="D7" s="5">
        <v>987</v>
      </c>
      <c r="E7" s="5">
        <v>1904</v>
      </c>
      <c r="F7" s="3">
        <f>State_Level_Outcomes[[#This Row],[Number of Exiters Employed in the 2nd Quarter After Exit (numerator)3]]/State_Level_Outcomes[[#This Row],[Number of Exiters in the 2nd Quarter After Exit (denominator)3]]</f>
        <v>0.51838235294117652</v>
      </c>
      <c r="G7" s="2">
        <v>0.46</v>
      </c>
      <c r="H7" s="2">
        <f>State_Level_Outcomes[[#This Row],[Employment Rate 2nd Quarter After Exit – Outcome3]]/State_Level_Outcomes[[#This Row],[Employment Rate 2nd Quarter After Exit – Goal4]]</f>
        <v>1.126918158567775</v>
      </c>
      <c r="I7">
        <v>834</v>
      </c>
      <c r="J7">
        <v>1655</v>
      </c>
      <c r="K7" s="3">
        <f>State_Level_Outcomes[[#This Row],[Number of Exiters Employed in the 4th Quarter After Exit (numerator)5]]/State_Level_Outcomes[[#This Row],[Number of Exiters in the 4th Quarter After Exit (denominator)5]]</f>
        <v>0.50392749244712987</v>
      </c>
      <c r="L7" s="2">
        <v>0.44</v>
      </c>
      <c r="M7" s="2">
        <f>State_Level_Outcomes[[#This Row],[Employment Rate 4th Quarter After Exit – Outcome5]]/State_Level_Outcomes[[#This Row],[Employment Rate 4th Quarter After Exit – Goal4]]</f>
        <v>1.1452897555616588</v>
      </c>
      <c r="N7" s="6">
        <v>10833.35</v>
      </c>
      <c r="O7" s="18">
        <v>8000</v>
      </c>
      <c r="P7" s="2">
        <f>State_Level_Outcomes[[#This Row],[Median Earnings 2nd Quarter After Exit – Outcome6]]/State_Level_Outcomes[[#This Row],[Median Earnings 2nd Quarter After Exit – Goal4]]</f>
        <v>1.3541687500000001</v>
      </c>
    </row>
    <row r="8" spans="1:16" x14ac:dyDescent="0.25">
      <c r="A8" s="4" t="s">
        <v>22</v>
      </c>
      <c r="B8" s="5">
        <v>614</v>
      </c>
      <c r="C8" s="5">
        <v>506</v>
      </c>
      <c r="D8" s="5">
        <v>340</v>
      </c>
      <c r="E8" s="5">
        <v>564</v>
      </c>
      <c r="F8" s="3">
        <f>State_Level_Outcomes[[#This Row],[Number of Exiters Employed in the 2nd Quarter After Exit (numerator)3]]/State_Level_Outcomes[[#This Row],[Number of Exiters in the 2nd Quarter After Exit (denominator)3]]</f>
        <v>0.6028368794326241</v>
      </c>
      <c r="G8" s="2">
        <v>0.50600000000000001</v>
      </c>
      <c r="H8" s="2">
        <f>State_Level_Outcomes[[#This Row],[Employment Rate 2nd Quarter After Exit – Outcome3]]/State_Level_Outcomes[[#This Row],[Employment Rate 2nd Quarter After Exit – Goal4]]</f>
        <v>1.1913772320802847</v>
      </c>
      <c r="I8">
        <v>362</v>
      </c>
      <c r="J8">
        <v>605</v>
      </c>
      <c r="K8" s="3">
        <f>State_Level_Outcomes[[#This Row],[Number of Exiters Employed in the 4th Quarter After Exit (numerator)5]]/State_Level_Outcomes[[#This Row],[Number of Exiters in the 4th Quarter After Exit (denominator)5]]</f>
        <v>0.59834710743801656</v>
      </c>
      <c r="L8" s="2">
        <v>0.497</v>
      </c>
      <c r="M8" s="2">
        <f>State_Level_Outcomes[[#This Row],[Employment Rate 4th Quarter After Exit – Outcome5]]/State_Level_Outcomes[[#This Row],[Employment Rate 4th Quarter After Exit – Goal4]]</f>
        <v>1.2039177212032526</v>
      </c>
      <c r="N8" s="6">
        <v>10187</v>
      </c>
      <c r="O8" s="19">
        <v>5625</v>
      </c>
      <c r="P8" s="2">
        <f>State_Level_Outcomes[[#This Row],[Median Earnings 2nd Quarter After Exit – Outcome6]]/State_Level_Outcomes[[#This Row],[Median Earnings 2nd Quarter After Exit – Goal4]]</f>
        <v>1.8110222222222223</v>
      </c>
    </row>
    <row r="9" spans="1:16" x14ac:dyDescent="0.25">
      <c r="A9" s="4" t="s">
        <v>23</v>
      </c>
      <c r="B9" s="5">
        <v>548</v>
      </c>
      <c r="C9" s="5">
        <v>442</v>
      </c>
      <c r="D9" s="5">
        <v>283</v>
      </c>
      <c r="E9" s="5">
        <v>534</v>
      </c>
      <c r="F9" s="3">
        <f>State_Level_Outcomes[[#This Row],[Number of Exiters Employed in the 2nd Quarter After Exit (numerator)3]]/State_Level_Outcomes[[#This Row],[Number of Exiters in the 2nd Quarter After Exit (denominator)3]]</f>
        <v>0.52996254681647936</v>
      </c>
      <c r="G9" s="2">
        <v>0.45300000000000001</v>
      </c>
      <c r="H9" s="2">
        <f>State_Level_Outcomes[[#This Row],[Employment Rate 2nd Quarter After Exit – Outcome3]]/State_Level_Outcomes[[#This Row],[Employment Rate 2nd Quarter After Exit – Goal4]]</f>
        <v>1.1698952468354953</v>
      </c>
      <c r="I9">
        <v>455</v>
      </c>
      <c r="J9">
        <v>865</v>
      </c>
      <c r="K9" s="3">
        <f>State_Level_Outcomes[[#This Row],[Number of Exiters Employed in the 4th Quarter After Exit (numerator)5]]/State_Level_Outcomes[[#This Row],[Number of Exiters in the 4th Quarter After Exit (denominator)5]]</f>
        <v>0.52601156069364163</v>
      </c>
      <c r="L9" s="2">
        <v>0.45600000000000002</v>
      </c>
      <c r="M9" s="2">
        <f>State_Level_Outcomes[[#This Row],[Employment Rate 4th Quarter After Exit – Outcome5]]/State_Level_Outcomes[[#This Row],[Employment Rate 4th Quarter After Exit – Goal4]]</f>
        <v>1.1535341243281614</v>
      </c>
      <c r="N9" s="6">
        <v>10033.75</v>
      </c>
      <c r="O9" s="18">
        <v>6992</v>
      </c>
      <c r="P9" s="2">
        <f>State_Level_Outcomes[[#This Row],[Median Earnings 2nd Quarter After Exit – Outcome6]]/State_Level_Outcomes[[#This Row],[Median Earnings 2nd Quarter After Exit – Goal4]]</f>
        <v>1.435032894736842</v>
      </c>
    </row>
    <row r="10" spans="1:16" x14ac:dyDescent="0.25">
      <c r="A10" s="4" t="s">
        <v>24</v>
      </c>
      <c r="B10" s="5">
        <v>48</v>
      </c>
      <c r="C10" s="5">
        <v>30</v>
      </c>
      <c r="D10" s="5">
        <v>11</v>
      </c>
      <c r="E10" s="5">
        <v>17</v>
      </c>
      <c r="F10" s="3">
        <f>State_Level_Outcomes[[#This Row],[Number of Exiters Employed in the 2nd Quarter After Exit (numerator)3]]/State_Level_Outcomes[[#This Row],[Number of Exiters in the 2nd Quarter After Exit (denominator)3]]</f>
        <v>0.6470588235294118</v>
      </c>
      <c r="G10" s="2">
        <v>0.75</v>
      </c>
      <c r="H10" s="2">
        <f>State_Level_Outcomes[[#This Row],[Employment Rate 2nd Quarter After Exit – Outcome3]]/State_Level_Outcomes[[#This Row],[Employment Rate 2nd Quarter After Exit – Goal4]]</f>
        <v>0.86274509803921573</v>
      </c>
      <c r="I10">
        <v>8</v>
      </c>
      <c r="J10">
        <v>17</v>
      </c>
      <c r="K10" s="3">
        <f>State_Level_Outcomes[[#This Row],[Number of Exiters Employed in the 4th Quarter After Exit (numerator)5]]/State_Level_Outcomes[[#This Row],[Number of Exiters in the 4th Quarter After Exit (denominator)5]]</f>
        <v>0.47058823529411764</v>
      </c>
      <c r="L10" s="2">
        <v>0.438</v>
      </c>
      <c r="M10" s="2">
        <f>State_Level_Outcomes[[#This Row],[Employment Rate 4th Quarter After Exit – Outcome5]]/State_Level_Outcomes[[#This Row],[Employment Rate 4th Quarter After Exit – Goal4]]</f>
        <v>1.0744023636852</v>
      </c>
      <c r="N10" s="6">
        <v>10164.01</v>
      </c>
      <c r="O10" s="19">
        <v>7500</v>
      </c>
      <c r="P10" s="2">
        <f>State_Level_Outcomes[[#This Row],[Median Earnings 2nd Quarter After Exit – Outcome6]]/State_Level_Outcomes[[#This Row],[Median Earnings 2nd Quarter After Exit – Goal4]]</f>
        <v>1.3552013333333333</v>
      </c>
    </row>
    <row r="11" spans="1:16" x14ac:dyDescent="0.25">
      <c r="A11" s="4" t="s">
        <v>25</v>
      </c>
      <c r="B11" s="5">
        <v>64</v>
      </c>
      <c r="C11" s="5">
        <v>79</v>
      </c>
      <c r="D11" s="5">
        <v>84</v>
      </c>
      <c r="E11" s="5">
        <v>182</v>
      </c>
      <c r="F11" s="3">
        <f>State_Level_Outcomes[[#This Row],[Number of Exiters Employed in the 2nd Quarter After Exit (numerator)3]]/State_Level_Outcomes[[#This Row],[Number of Exiters in the 2nd Quarter After Exit (denominator)3]]</f>
        <v>0.46153846153846156</v>
      </c>
      <c r="G11" s="16">
        <v>0.51</v>
      </c>
      <c r="H11" s="2">
        <f>State_Level_Outcomes[[#This Row],[Employment Rate 2nd Quarter After Exit – Outcome3]]/State_Level_Outcomes[[#This Row],[Employment Rate 2nd Quarter After Exit – Goal4]]</f>
        <v>0.90497737556561086</v>
      </c>
      <c r="I11">
        <v>64</v>
      </c>
      <c r="J11">
        <v>132</v>
      </c>
      <c r="K11" s="3">
        <f>State_Level_Outcomes[[#This Row],[Number of Exiters Employed in the 4th Quarter After Exit (numerator)5]]/State_Level_Outcomes[[#This Row],[Number of Exiters in the 4th Quarter After Exit (denominator)5]]</f>
        <v>0.48484848484848486</v>
      </c>
      <c r="L11" s="2">
        <v>0.5</v>
      </c>
      <c r="M11" s="2">
        <f>State_Level_Outcomes[[#This Row],[Employment Rate 4th Quarter After Exit – Outcome5]]/State_Level_Outcomes[[#This Row],[Employment Rate 4th Quarter After Exit – Goal4]]</f>
        <v>0.96969696969696972</v>
      </c>
      <c r="N11" s="6">
        <v>8426.5</v>
      </c>
      <c r="O11" s="18">
        <v>7243</v>
      </c>
      <c r="P11" s="2">
        <f>State_Level_Outcomes[[#This Row],[Median Earnings 2nd Quarter After Exit – Outcome6]]/State_Level_Outcomes[[#This Row],[Median Earnings 2nd Quarter After Exit – Goal4]]</f>
        <v>1.1633991440011044</v>
      </c>
    </row>
    <row r="12" spans="1:16" x14ac:dyDescent="0.25">
      <c r="A12" s="4" t="s">
        <v>26</v>
      </c>
      <c r="B12" s="5">
        <v>3606</v>
      </c>
      <c r="C12" s="5">
        <v>2747</v>
      </c>
      <c r="D12" s="5">
        <v>1532</v>
      </c>
      <c r="E12" s="5">
        <v>2588</v>
      </c>
      <c r="F12" s="3">
        <f>State_Level_Outcomes[[#This Row],[Number of Exiters Employed in the 2nd Quarter After Exit (numerator)3]]/State_Level_Outcomes[[#This Row],[Number of Exiters in the 2nd Quarter After Exit (denominator)3]]</f>
        <v>0.59196290571870169</v>
      </c>
      <c r="G12" s="2">
        <v>0.51</v>
      </c>
      <c r="H12" s="2">
        <f>State_Level_Outcomes[[#This Row],[Employment Rate 2nd Quarter After Exit – Outcome3]]/State_Level_Outcomes[[#This Row],[Employment Rate 2nd Quarter After Exit – Goal4]]</f>
        <v>1.1607115798405916</v>
      </c>
      <c r="I12">
        <v>1355</v>
      </c>
      <c r="J12">
        <v>2374</v>
      </c>
      <c r="K12" s="3">
        <f>State_Level_Outcomes[[#This Row],[Number of Exiters Employed in the 4th Quarter After Exit (numerator)5]]/State_Level_Outcomes[[#This Row],[Number of Exiters in the 4th Quarter After Exit (denominator)5]]</f>
        <v>0.57076663858466725</v>
      </c>
      <c r="L12" s="2">
        <v>0.49</v>
      </c>
      <c r="M12" s="2">
        <f>State_Level_Outcomes[[#This Row],[Employment Rate 4th Quarter After Exit – Outcome5]]/State_Level_Outcomes[[#This Row],[Employment Rate 4th Quarter After Exit – Goal4]]</f>
        <v>1.1648298746625863</v>
      </c>
      <c r="N12" s="6">
        <v>7810</v>
      </c>
      <c r="O12" s="19">
        <v>5750</v>
      </c>
      <c r="P12" s="2">
        <f>State_Level_Outcomes[[#This Row],[Median Earnings 2nd Quarter After Exit – Outcome6]]/State_Level_Outcomes[[#This Row],[Median Earnings 2nd Quarter After Exit – Goal4]]</f>
        <v>1.3582608695652174</v>
      </c>
    </row>
    <row r="13" spans="1:16" x14ac:dyDescent="0.25">
      <c r="A13" s="4" t="s">
        <v>27</v>
      </c>
      <c r="B13" s="5">
        <v>1425</v>
      </c>
      <c r="C13" s="5">
        <v>1141</v>
      </c>
      <c r="D13" s="5">
        <v>625</v>
      </c>
      <c r="E13" s="5">
        <v>1128</v>
      </c>
      <c r="F13" s="3">
        <f>State_Level_Outcomes[[#This Row],[Number of Exiters Employed in the 2nd Quarter After Exit (numerator)3]]/State_Level_Outcomes[[#This Row],[Number of Exiters in the 2nd Quarter After Exit (denominator)3]]</f>
        <v>0.55407801418439717</v>
      </c>
      <c r="G13" s="2">
        <v>0.5</v>
      </c>
      <c r="H13" s="2">
        <f>State_Level_Outcomes[[#This Row],[Employment Rate 2nd Quarter After Exit – Outcome3]]/State_Level_Outcomes[[#This Row],[Employment Rate 2nd Quarter After Exit – Goal4]]</f>
        <v>1.1081560283687943</v>
      </c>
      <c r="I13">
        <v>499</v>
      </c>
      <c r="J13">
        <v>913</v>
      </c>
      <c r="K13" s="3">
        <f>State_Level_Outcomes[[#This Row],[Number of Exiters Employed in the 4th Quarter After Exit (numerator)5]]/State_Level_Outcomes[[#This Row],[Number of Exiters in the 4th Quarter After Exit (denominator)5]]</f>
        <v>0.54654983570646221</v>
      </c>
      <c r="L13" s="2">
        <v>0.48</v>
      </c>
      <c r="M13" s="2">
        <f>State_Level_Outcomes[[#This Row],[Employment Rate 4th Quarter After Exit – Outcome5]]/State_Level_Outcomes[[#This Row],[Employment Rate 4th Quarter After Exit – Goal4]]</f>
        <v>1.1386454910551296</v>
      </c>
      <c r="N13" s="6">
        <v>9075.1200000000008</v>
      </c>
      <c r="O13" s="18">
        <v>4900</v>
      </c>
      <c r="P13" s="2">
        <f>State_Level_Outcomes[[#This Row],[Median Earnings 2nd Quarter After Exit – Outcome6]]/State_Level_Outcomes[[#This Row],[Median Earnings 2nd Quarter After Exit – Goal4]]</f>
        <v>1.8520653061224492</v>
      </c>
    </row>
    <row r="14" spans="1:16" x14ac:dyDescent="0.25">
      <c r="A14" s="4" t="s">
        <v>28</v>
      </c>
      <c r="B14" s="5">
        <v>47</v>
      </c>
      <c r="C14" s="5">
        <v>17</v>
      </c>
      <c r="D14" s="5">
        <v>10</v>
      </c>
      <c r="E14" s="5">
        <v>16</v>
      </c>
      <c r="F14" s="3">
        <f>State_Level_Outcomes[[#This Row],[Number of Exiters Employed in the 2nd Quarter After Exit (numerator)3]]/State_Level_Outcomes[[#This Row],[Number of Exiters in the 2nd Quarter After Exit (denominator)3]]</f>
        <v>0.625</v>
      </c>
      <c r="G14" s="2">
        <v>0.54</v>
      </c>
      <c r="H14" s="2">
        <f>State_Level_Outcomes[[#This Row],[Employment Rate 2nd Quarter After Exit – Outcome3]]/State_Level_Outcomes[[#This Row],[Employment Rate 2nd Quarter After Exit – Goal4]]</f>
        <v>1.1574074074074074</v>
      </c>
      <c r="I14">
        <v>9</v>
      </c>
      <c r="J14">
        <v>17</v>
      </c>
      <c r="K14" s="3">
        <f>State_Level_Outcomes[[#This Row],[Number of Exiters Employed in the 4th Quarter After Exit (numerator)5]]/State_Level_Outcomes[[#This Row],[Number of Exiters in the 4th Quarter After Exit (denominator)5]]</f>
        <v>0.52941176470588236</v>
      </c>
      <c r="L14" s="2">
        <v>0.52</v>
      </c>
      <c r="M14" s="2">
        <f>State_Level_Outcomes[[#This Row],[Employment Rate 4th Quarter After Exit – Outcome5]]/State_Level_Outcomes[[#This Row],[Employment Rate 4th Quarter After Exit – Goal4]]</f>
        <v>1.0180995475113122</v>
      </c>
      <c r="N14" s="6">
        <v>5868.57</v>
      </c>
      <c r="O14" s="19">
        <v>5200</v>
      </c>
      <c r="P14" s="2">
        <f>State_Level_Outcomes[[#This Row],[Median Earnings 2nd Quarter After Exit – Outcome6]]/State_Level_Outcomes[[#This Row],[Median Earnings 2nd Quarter After Exit – Goal4]]</f>
        <v>1.1285711538461538</v>
      </c>
    </row>
    <row r="15" spans="1:16" x14ac:dyDescent="0.25">
      <c r="A15" s="4" t="s">
        <v>29</v>
      </c>
      <c r="B15" s="5">
        <v>132</v>
      </c>
      <c r="C15" s="5">
        <v>96</v>
      </c>
      <c r="D15" s="5">
        <v>46</v>
      </c>
      <c r="E15" s="5">
        <v>76</v>
      </c>
      <c r="F15" s="3">
        <f>State_Level_Outcomes[[#This Row],[Number of Exiters Employed in the 2nd Quarter After Exit (numerator)3]]/State_Level_Outcomes[[#This Row],[Number of Exiters in the 2nd Quarter After Exit (denominator)3]]</f>
        <v>0.60526315789473684</v>
      </c>
      <c r="G15" s="2">
        <v>0.40799999999999997</v>
      </c>
      <c r="H15" s="2">
        <f>State_Level_Outcomes[[#This Row],[Employment Rate 2nd Quarter After Exit – Outcome3]]/State_Level_Outcomes[[#This Row],[Employment Rate 2nd Quarter After Exit – Goal4]]</f>
        <v>1.4834881320949433</v>
      </c>
      <c r="I15">
        <v>67</v>
      </c>
      <c r="J15">
        <v>154</v>
      </c>
      <c r="K15" s="3">
        <f>State_Level_Outcomes[[#This Row],[Number of Exiters Employed in the 4th Quarter After Exit (numerator)5]]/State_Level_Outcomes[[#This Row],[Number of Exiters in the 4th Quarter After Exit (denominator)5]]</f>
        <v>0.43506493506493504</v>
      </c>
      <c r="L15" s="2">
        <v>0.40699999999999997</v>
      </c>
      <c r="M15" s="2">
        <f>State_Level_Outcomes[[#This Row],[Employment Rate 4th Quarter After Exit – Outcome5]]/State_Level_Outcomes[[#This Row],[Employment Rate 4th Quarter After Exit – Goal4]]</f>
        <v>1.06895561441016</v>
      </c>
      <c r="N15" s="6">
        <v>9052.2649999999994</v>
      </c>
      <c r="O15" s="18">
        <v>8129</v>
      </c>
      <c r="P15" s="2">
        <f>State_Level_Outcomes[[#This Row],[Median Earnings 2nd Quarter After Exit – Outcome6]]/State_Level_Outcomes[[#This Row],[Median Earnings 2nd Quarter After Exit – Goal4]]</f>
        <v>1.1135767007011932</v>
      </c>
    </row>
    <row r="16" spans="1:16" x14ac:dyDescent="0.25">
      <c r="A16" s="4" t="s">
        <v>30</v>
      </c>
      <c r="B16" s="5">
        <v>436</v>
      </c>
      <c r="C16" s="5">
        <v>245</v>
      </c>
      <c r="D16" s="5">
        <v>141</v>
      </c>
      <c r="E16" s="5">
        <v>245</v>
      </c>
      <c r="F16" s="3">
        <f>State_Level_Outcomes[[#This Row],[Number of Exiters Employed in the 2nd Quarter After Exit (numerator)3]]/State_Level_Outcomes[[#This Row],[Number of Exiters in the 2nd Quarter After Exit (denominator)3]]</f>
        <v>0.57551020408163267</v>
      </c>
      <c r="G16" s="2">
        <v>0.63</v>
      </c>
      <c r="H16" s="2">
        <f>State_Level_Outcomes[[#This Row],[Employment Rate 2nd Quarter After Exit – Outcome3]]/State_Level_Outcomes[[#This Row],[Employment Rate 2nd Quarter After Exit – Goal4]]</f>
        <v>0.91350826044703592</v>
      </c>
      <c r="I16">
        <v>155</v>
      </c>
      <c r="J16">
        <v>263</v>
      </c>
      <c r="K16" s="3">
        <f>State_Level_Outcomes[[#This Row],[Number of Exiters Employed in the 4th Quarter After Exit (numerator)5]]/State_Level_Outcomes[[#This Row],[Number of Exiters in the 4th Quarter After Exit (denominator)5]]</f>
        <v>0.58935361216730042</v>
      </c>
      <c r="L16" s="2">
        <v>0.61</v>
      </c>
      <c r="M16" s="2">
        <f>State_Level_Outcomes[[#This Row],[Employment Rate 4th Quarter After Exit – Outcome5]]/State_Level_Outcomes[[#This Row],[Employment Rate 4th Quarter After Exit – Goal4]]</f>
        <v>0.96615346256934498</v>
      </c>
      <c r="N16" s="6">
        <v>8318.85</v>
      </c>
      <c r="O16" s="19">
        <v>5500</v>
      </c>
      <c r="P16" s="2">
        <f>State_Level_Outcomes[[#This Row],[Median Earnings 2nd Quarter After Exit – Outcome6]]/State_Level_Outcomes[[#This Row],[Median Earnings 2nd Quarter After Exit – Goal4]]</f>
        <v>1.5125181818181819</v>
      </c>
    </row>
    <row r="17" spans="1:16" x14ac:dyDescent="0.25">
      <c r="A17" s="4" t="s">
        <v>31</v>
      </c>
      <c r="B17" s="5">
        <v>596</v>
      </c>
      <c r="C17" s="5">
        <v>578</v>
      </c>
      <c r="D17" s="5">
        <v>295</v>
      </c>
      <c r="E17" s="5">
        <v>492</v>
      </c>
      <c r="F17" s="3">
        <f>State_Level_Outcomes[[#This Row],[Number of Exiters Employed in the 2nd Quarter After Exit (numerator)3]]/State_Level_Outcomes[[#This Row],[Number of Exiters in the 2nd Quarter After Exit (denominator)3]]</f>
        <v>0.59959349593495936</v>
      </c>
      <c r="G17" s="2">
        <v>0.55500000000000005</v>
      </c>
      <c r="H17" s="2">
        <f>State_Level_Outcomes[[#This Row],[Employment Rate 2nd Quarter After Exit – Outcome3]]/State_Level_Outcomes[[#This Row],[Employment Rate 2nd Quarter After Exit – Goal4]]</f>
        <v>1.0803486413242509</v>
      </c>
      <c r="I17">
        <v>267</v>
      </c>
      <c r="J17">
        <v>483</v>
      </c>
      <c r="K17" s="3">
        <f>State_Level_Outcomes[[#This Row],[Number of Exiters Employed in the 4th Quarter After Exit (numerator)5]]/State_Level_Outcomes[[#This Row],[Number of Exiters in the 4th Quarter After Exit (denominator)5]]</f>
        <v>0.55279503105590067</v>
      </c>
      <c r="L17" s="2">
        <v>0.54</v>
      </c>
      <c r="M17" s="2">
        <f>State_Level_Outcomes[[#This Row],[Employment Rate 4th Quarter After Exit – Outcome5]]/State_Level_Outcomes[[#This Row],[Employment Rate 4th Quarter After Exit – Goal4]]</f>
        <v>1.0236945019553716</v>
      </c>
      <c r="N17" s="6">
        <v>8972.7199999999993</v>
      </c>
      <c r="O17" s="18">
        <v>6500</v>
      </c>
      <c r="P17" s="2">
        <f>State_Level_Outcomes[[#This Row],[Median Earnings 2nd Quarter After Exit – Outcome6]]/State_Level_Outcomes[[#This Row],[Median Earnings 2nd Quarter After Exit – Goal4]]</f>
        <v>1.3804184615384614</v>
      </c>
    </row>
    <row r="18" spans="1:16" x14ac:dyDescent="0.25">
      <c r="A18" s="4" t="s">
        <v>32</v>
      </c>
      <c r="B18" s="5">
        <v>1141</v>
      </c>
      <c r="C18" s="5">
        <v>914</v>
      </c>
      <c r="D18" s="5">
        <v>645</v>
      </c>
      <c r="E18" s="5">
        <v>997</v>
      </c>
      <c r="F18" s="3">
        <f>State_Level_Outcomes[[#This Row],[Number of Exiters Employed in the 2nd Quarter After Exit (numerator)3]]/State_Level_Outcomes[[#This Row],[Number of Exiters in the 2nd Quarter After Exit (denominator)3]]</f>
        <v>0.64694082246740225</v>
      </c>
      <c r="G18" s="2">
        <v>0.65</v>
      </c>
      <c r="H18" s="2">
        <f>State_Level_Outcomes[[#This Row],[Employment Rate 2nd Quarter After Exit – Outcome3]]/State_Level_Outcomes[[#This Row],[Employment Rate 2nd Quarter After Exit – Goal4]]</f>
        <v>0.99529357302677268</v>
      </c>
      <c r="I18">
        <v>731</v>
      </c>
      <c r="J18">
        <v>1163</v>
      </c>
      <c r="K18" s="3">
        <f>State_Level_Outcomes[[#This Row],[Number of Exiters Employed in the 4th Quarter After Exit (numerator)5]]/State_Level_Outcomes[[#This Row],[Number of Exiters in the 4th Quarter After Exit (denominator)5]]</f>
        <v>0.62854686156491835</v>
      </c>
      <c r="L18" s="2">
        <v>0.63</v>
      </c>
      <c r="M18" s="2">
        <f>State_Level_Outcomes[[#This Row],[Employment Rate 4th Quarter After Exit – Outcome5]]/State_Level_Outcomes[[#This Row],[Employment Rate 4th Quarter After Exit – Goal4]]</f>
        <v>0.99769343105542596</v>
      </c>
      <c r="N18" s="6">
        <v>8305.9</v>
      </c>
      <c r="O18" s="19">
        <v>6000</v>
      </c>
      <c r="P18" s="2">
        <f>State_Level_Outcomes[[#This Row],[Median Earnings 2nd Quarter After Exit – Outcome6]]/State_Level_Outcomes[[#This Row],[Median Earnings 2nd Quarter After Exit – Goal4]]</f>
        <v>1.3843166666666666</v>
      </c>
    </row>
    <row r="19" spans="1:16" x14ac:dyDescent="0.25">
      <c r="A19" s="4" t="s">
        <v>33</v>
      </c>
      <c r="B19" s="5">
        <v>758</v>
      </c>
      <c r="C19" s="5">
        <v>522</v>
      </c>
      <c r="D19" s="5">
        <v>276</v>
      </c>
      <c r="E19" s="5">
        <v>450</v>
      </c>
      <c r="F19" s="3">
        <f>State_Level_Outcomes[[#This Row],[Number of Exiters Employed in the 2nd Quarter After Exit (numerator)3]]/State_Level_Outcomes[[#This Row],[Number of Exiters in the 2nd Quarter After Exit (denominator)3]]</f>
        <v>0.61333333333333329</v>
      </c>
      <c r="G19" s="2">
        <v>0.53</v>
      </c>
      <c r="H19" s="2">
        <f>State_Level_Outcomes[[#This Row],[Employment Rate 2nd Quarter After Exit – Outcome3]]/State_Level_Outcomes[[#This Row],[Employment Rate 2nd Quarter After Exit – Goal4]]</f>
        <v>1.1572327044025155</v>
      </c>
      <c r="I19">
        <v>209</v>
      </c>
      <c r="J19">
        <v>367</v>
      </c>
      <c r="K19" s="3">
        <f>State_Level_Outcomes[[#This Row],[Number of Exiters Employed in the 4th Quarter After Exit (numerator)5]]/State_Level_Outcomes[[#This Row],[Number of Exiters in the 4th Quarter After Exit (denominator)5]]</f>
        <v>0.56948228882833785</v>
      </c>
      <c r="L19" s="2">
        <v>0.55000000000000004</v>
      </c>
      <c r="M19" s="2">
        <f>State_Level_Outcomes[[#This Row],[Employment Rate 4th Quarter After Exit – Outcome5]]/State_Level_Outcomes[[#This Row],[Employment Rate 4th Quarter After Exit – Goal4]]</f>
        <v>1.0354223433242506</v>
      </c>
      <c r="N19" s="6">
        <v>9191.1899999999987</v>
      </c>
      <c r="O19" s="18">
        <v>6300</v>
      </c>
      <c r="P19" s="2">
        <f>State_Level_Outcomes[[#This Row],[Median Earnings 2nd Quarter After Exit – Outcome6]]/State_Level_Outcomes[[#This Row],[Median Earnings 2nd Quarter After Exit – Goal4]]</f>
        <v>1.4589190476190474</v>
      </c>
    </row>
    <row r="20" spans="1:16" x14ac:dyDescent="0.25">
      <c r="A20" s="4" t="s">
        <v>34</v>
      </c>
      <c r="B20" s="5">
        <v>747</v>
      </c>
      <c r="C20" s="5">
        <v>545</v>
      </c>
      <c r="D20" s="5">
        <v>285</v>
      </c>
      <c r="E20" s="5">
        <v>529</v>
      </c>
      <c r="F20" s="3">
        <f>State_Level_Outcomes[[#This Row],[Number of Exiters Employed in the 2nd Quarter After Exit (numerator)3]]/State_Level_Outcomes[[#This Row],[Number of Exiters in the 2nd Quarter After Exit (denominator)3]]</f>
        <v>0.53875236294896034</v>
      </c>
      <c r="G20" s="2">
        <v>0.54</v>
      </c>
      <c r="H20" s="2">
        <f>State_Level_Outcomes[[#This Row],[Employment Rate 2nd Quarter After Exit – Outcome3]]/State_Level_Outcomes[[#This Row],[Employment Rate 2nd Quarter After Exit – Goal4]]</f>
        <v>0.99768956101659312</v>
      </c>
      <c r="I20">
        <v>302</v>
      </c>
      <c r="J20">
        <v>553</v>
      </c>
      <c r="K20" s="3">
        <f>State_Level_Outcomes[[#This Row],[Number of Exiters Employed in the 4th Quarter After Exit (numerator)5]]/State_Level_Outcomes[[#This Row],[Number of Exiters in the 4th Quarter After Exit (denominator)5]]</f>
        <v>0.54611211573236895</v>
      </c>
      <c r="L20" s="2">
        <v>0.5</v>
      </c>
      <c r="M20" s="2">
        <f>State_Level_Outcomes[[#This Row],[Employment Rate 4th Quarter After Exit – Outcome5]]/State_Level_Outcomes[[#This Row],[Employment Rate 4th Quarter After Exit – Goal4]]</f>
        <v>1.0922242314647379</v>
      </c>
      <c r="N20" s="6">
        <v>7734.92</v>
      </c>
      <c r="O20" s="19">
        <v>5939</v>
      </c>
      <c r="P20" s="2">
        <f>State_Level_Outcomes[[#This Row],[Median Earnings 2nd Quarter After Exit – Outcome6]]/State_Level_Outcomes[[#This Row],[Median Earnings 2nd Quarter After Exit – Goal4]]</f>
        <v>1.3023943424818993</v>
      </c>
    </row>
    <row r="21" spans="1:16" x14ac:dyDescent="0.25">
      <c r="A21" s="4" t="s">
        <v>35</v>
      </c>
      <c r="B21" s="5">
        <v>331</v>
      </c>
      <c r="C21" s="5">
        <v>205</v>
      </c>
      <c r="D21" s="5">
        <v>31</v>
      </c>
      <c r="E21" s="5">
        <v>61</v>
      </c>
      <c r="F21" s="3">
        <f>State_Level_Outcomes[[#This Row],[Number of Exiters Employed in the 2nd Quarter After Exit (numerator)3]]/State_Level_Outcomes[[#This Row],[Number of Exiters in the 2nd Quarter After Exit (denominator)3]]</f>
        <v>0.50819672131147542</v>
      </c>
      <c r="G21" s="2">
        <v>0.65</v>
      </c>
      <c r="H21" s="2">
        <f>State_Level_Outcomes[[#This Row],[Employment Rate 2nd Quarter After Exit – Outcome3]]/State_Level_Outcomes[[#This Row],[Employment Rate 2nd Quarter After Exit – Goal4]]</f>
        <v>0.78184110970996212</v>
      </c>
      <c r="I21">
        <v>23</v>
      </c>
      <c r="J21">
        <v>38</v>
      </c>
      <c r="K21" s="3">
        <f>State_Level_Outcomes[[#This Row],[Number of Exiters Employed in the 4th Quarter After Exit (numerator)5]]/State_Level_Outcomes[[#This Row],[Number of Exiters in the 4th Quarter After Exit (denominator)5]]</f>
        <v>0.60526315789473684</v>
      </c>
      <c r="L21" s="2">
        <v>0.67</v>
      </c>
      <c r="M21" s="2">
        <f>State_Level_Outcomes[[#This Row],[Employment Rate 4th Quarter After Exit – Outcome5]]/State_Level_Outcomes[[#This Row],[Employment Rate 4th Quarter After Exit – Goal4]]</f>
        <v>0.90337784760408479</v>
      </c>
      <c r="N21" s="6">
        <v>7000</v>
      </c>
      <c r="O21" s="18">
        <v>5900</v>
      </c>
      <c r="P21" s="2">
        <f>State_Level_Outcomes[[#This Row],[Median Earnings 2nd Quarter After Exit – Outcome6]]/State_Level_Outcomes[[#This Row],[Median Earnings 2nd Quarter After Exit – Goal4]]</f>
        <v>1.1864406779661016</v>
      </c>
    </row>
    <row r="22" spans="1:16" x14ac:dyDescent="0.25">
      <c r="A22" s="4" t="s">
        <v>36</v>
      </c>
      <c r="B22" s="5">
        <v>663</v>
      </c>
      <c r="C22" s="5">
        <v>565</v>
      </c>
      <c r="D22" s="5">
        <v>363</v>
      </c>
      <c r="E22" s="5">
        <v>647</v>
      </c>
      <c r="F22" s="3">
        <f>State_Level_Outcomes[[#This Row],[Number of Exiters Employed in the 2nd Quarter After Exit (numerator)3]]/State_Level_Outcomes[[#This Row],[Number of Exiters in the 2nd Quarter After Exit (denominator)3]]</f>
        <v>0.56105100463678514</v>
      </c>
      <c r="G22" s="2">
        <v>0.438</v>
      </c>
      <c r="H22" s="2">
        <f>State_Level_Outcomes[[#This Row],[Employment Rate 2nd Quarter After Exit – Outcome3]]/State_Level_Outcomes[[#This Row],[Employment Rate 2nd Quarter After Exit – Goal4]]</f>
        <v>1.2809383667506511</v>
      </c>
      <c r="I22">
        <v>305</v>
      </c>
      <c r="J22">
        <v>600</v>
      </c>
      <c r="K22" s="3">
        <f>State_Level_Outcomes[[#This Row],[Number of Exiters Employed in the 4th Quarter After Exit (numerator)5]]/State_Level_Outcomes[[#This Row],[Number of Exiters in the 4th Quarter After Exit (denominator)5]]</f>
        <v>0.5083333333333333</v>
      </c>
      <c r="L22" s="2">
        <v>0.44600000000000001</v>
      </c>
      <c r="M22" s="2">
        <f>State_Level_Outcomes[[#This Row],[Employment Rate 4th Quarter After Exit – Outcome5]]/State_Level_Outcomes[[#This Row],[Employment Rate 4th Quarter After Exit – Goal4]]</f>
        <v>1.1397608370702541</v>
      </c>
      <c r="N22" s="6">
        <v>7395</v>
      </c>
      <c r="O22" s="19">
        <v>5208</v>
      </c>
      <c r="P22" s="2">
        <f>State_Level_Outcomes[[#This Row],[Median Earnings 2nd Quarter After Exit – Outcome6]]/State_Level_Outcomes[[#This Row],[Median Earnings 2nd Quarter After Exit – Goal4]]</f>
        <v>1.4199308755760369</v>
      </c>
    </row>
    <row r="23" spans="1:16" x14ac:dyDescent="0.25">
      <c r="A23" s="4" t="s">
        <v>37</v>
      </c>
      <c r="B23" s="5">
        <v>211</v>
      </c>
      <c r="C23" s="5">
        <v>149</v>
      </c>
      <c r="D23" s="5">
        <v>73</v>
      </c>
      <c r="E23" s="5">
        <v>119</v>
      </c>
      <c r="F23" s="3">
        <f>State_Level_Outcomes[[#This Row],[Number of Exiters Employed in the 2nd Quarter After Exit (numerator)3]]/State_Level_Outcomes[[#This Row],[Number of Exiters in the 2nd Quarter After Exit (denominator)3]]</f>
        <v>0.61344537815126055</v>
      </c>
      <c r="G23" s="2">
        <v>0.52</v>
      </c>
      <c r="H23" s="2">
        <f>State_Level_Outcomes[[#This Row],[Employment Rate 2nd Quarter After Exit – Outcome3]]/State_Level_Outcomes[[#This Row],[Employment Rate 2nd Quarter After Exit – Goal4]]</f>
        <v>1.1797026502908856</v>
      </c>
      <c r="I23">
        <v>80</v>
      </c>
      <c r="J23">
        <v>145</v>
      </c>
      <c r="K23" s="3">
        <f>State_Level_Outcomes[[#This Row],[Number of Exiters Employed in the 4th Quarter After Exit (numerator)5]]/State_Level_Outcomes[[#This Row],[Number of Exiters in the 4th Quarter After Exit (denominator)5]]</f>
        <v>0.55172413793103448</v>
      </c>
      <c r="L23" s="2">
        <v>0.53</v>
      </c>
      <c r="M23" s="2">
        <f>State_Level_Outcomes[[#This Row],[Employment Rate 4th Quarter After Exit – Outcome5]]/State_Level_Outcomes[[#This Row],[Employment Rate 4th Quarter After Exit – Goal4]]</f>
        <v>1.0409889394925178</v>
      </c>
      <c r="N23" s="6">
        <v>9347.0400000000009</v>
      </c>
      <c r="O23" s="18">
        <v>6490</v>
      </c>
      <c r="P23" s="2">
        <f>State_Level_Outcomes[[#This Row],[Median Earnings 2nd Quarter After Exit – Outcome6]]/State_Level_Outcomes[[#This Row],[Median Earnings 2nd Quarter After Exit – Goal4]]</f>
        <v>1.4402218798151003</v>
      </c>
    </row>
    <row r="24" spans="1:16" x14ac:dyDescent="0.25">
      <c r="A24" s="4" t="s">
        <v>38</v>
      </c>
      <c r="B24" s="5">
        <v>859</v>
      </c>
      <c r="C24" s="5">
        <v>697</v>
      </c>
      <c r="D24" s="5">
        <v>342</v>
      </c>
      <c r="E24" s="5">
        <v>685</v>
      </c>
      <c r="F24" s="3">
        <f>State_Level_Outcomes[[#This Row],[Number of Exiters Employed in the 2nd Quarter After Exit (numerator)3]]/State_Level_Outcomes[[#This Row],[Number of Exiters in the 2nd Quarter After Exit (denominator)3]]</f>
        <v>0.49927007299270071</v>
      </c>
      <c r="G24" s="2">
        <v>0.51</v>
      </c>
      <c r="H24" s="2">
        <f>State_Level_Outcomes[[#This Row],[Employment Rate 2nd Quarter After Exit – Outcome3]]/State_Level_Outcomes[[#This Row],[Employment Rate 2nd Quarter After Exit – Goal4]]</f>
        <v>0.97896092743666807</v>
      </c>
      <c r="I24">
        <v>260</v>
      </c>
      <c r="J24">
        <v>521</v>
      </c>
      <c r="K24" s="3">
        <f>State_Level_Outcomes[[#This Row],[Number of Exiters Employed in the 4th Quarter After Exit (numerator)5]]/State_Level_Outcomes[[#This Row],[Number of Exiters in the 4th Quarter After Exit (denominator)5]]</f>
        <v>0.49904030710172742</v>
      </c>
      <c r="L24" s="2">
        <v>0.5</v>
      </c>
      <c r="M24" s="2">
        <f>State_Level_Outcomes[[#This Row],[Employment Rate 4th Quarter After Exit – Outcome5]]/State_Level_Outcomes[[#This Row],[Employment Rate 4th Quarter After Exit – Goal4]]</f>
        <v>0.99808061420345484</v>
      </c>
      <c r="N24" s="6">
        <v>9334</v>
      </c>
      <c r="O24" s="19">
        <v>6800</v>
      </c>
      <c r="P24" s="2">
        <f>State_Level_Outcomes[[#This Row],[Median Earnings 2nd Quarter After Exit – Outcome6]]/State_Level_Outcomes[[#This Row],[Median Earnings 2nd Quarter After Exit – Goal4]]</f>
        <v>1.3726470588235293</v>
      </c>
    </row>
    <row r="25" spans="1:16" x14ac:dyDescent="0.25">
      <c r="A25" s="4" t="s">
        <v>39</v>
      </c>
      <c r="B25" s="5">
        <v>846</v>
      </c>
      <c r="C25" s="5">
        <v>680</v>
      </c>
      <c r="D25" s="5">
        <v>381</v>
      </c>
      <c r="E25" s="5">
        <v>650</v>
      </c>
      <c r="F25" s="3">
        <f>State_Level_Outcomes[[#This Row],[Number of Exiters Employed in the 2nd Quarter After Exit (numerator)3]]/State_Level_Outcomes[[#This Row],[Number of Exiters in the 2nd Quarter After Exit (denominator)3]]</f>
        <v>0.58615384615384614</v>
      </c>
      <c r="G25" s="2">
        <v>0.56000000000000005</v>
      </c>
      <c r="H25" s="2">
        <f>State_Level_Outcomes[[#This Row],[Employment Rate 2nd Quarter After Exit – Outcome3]]/State_Level_Outcomes[[#This Row],[Employment Rate 2nd Quarter After Exit – Goal4]]</f>
        <v>1.0467032967032965</v>
      </c>
      <c r="I25">
        <v>379</v>
      </c>
      <c r="J25">
        <v>635</v>
      </c>
      <c r="K25" s="3">
        <f>State_Level_Outcomes[[#This Row],[Number of Exiters Employed in the 4th Quarter After Exit (numerator)5]]/State_Level_Outcomes[[#This Row],[Number of Exiters in the 4th Quarter After Exit (denominator)5]]</f>
        <v>0.59685039370078741</v>
      </c>
      <c r="L25" s="2">
        <v>0.56000000000000005</v>
      </c>
      <c r="M25" s="2">
        <f>State_Level_Outcomes[[#This Row],[Employment Rate 4th Quarter After Exit – Outcome5]]/State_Level_Outcomes[[#This Row],[Employment Rate 4th Quarter After Exit – Goal4]]</f>
        <v>1.0658042744656917</v>
      </c>
      <c r="N25" s="6">
        <v>11739.67</v>
      </c>
      <c r="O25" s="18">
        <v>8000</v>
      </c>
      <c r="P25" s="2">
        <f>State_Level_Outcomes[[#This Row],[Median Earnings 2nd Quarter After Exit – Outcome6]]/State_Level_Outcomes[[#This Row],[Median Earnings 2nd Quarter After Exit – Goal4]]</f>
        <v>1.46745875</v>
      </c>
    </row>
    <row r="26" spans="1:16" x14ac:dyDescent="0.25">
      <c r="A26" s="4" t="s">
        <v>40</v>
      </c>
      <c r="B26" s="5">
        <v>696</v>
      </c>
      <c r="C26" s="5">
        <v>496</v>
      </c>
      <c r="D26" s="5">
        <v>295</v>
      </c>
      <c r="E26" s="5">
        <v>501</v>
      </c>
      <c r="F26" s="3">
        <f>State_Level_Outcomes[[#This Row],[Number of Exiters Employed in the 2nd Quarter After Exit (numerator)3]]/State_Level_Outcomes[[#This Row],[Number of Exiters in the 2nd Quarter After Exit (denominator)3]]</f>
        <v>0.58882235528942117</v>
      </c>
      <c r="G26" s="2">
        <v>0.502</v>
      </c>
      <c r="H26" s="2">
        <f>State_Level_Outcomes[[#This Row],[Employment Rate 2nd Quarter After Exit – Outcome3]]/State_Level_Outcomes[[#This Row],[Employment Rate 2nd Quarter After Exit – Goal4]]</f>
        <v>1.1729528989829108</v>
      </c>
      <c r="I26">
        <v>229</v>
      </c>
      <c r="J26">
        <v>406</v>
      </c>
      <c r="K26" s="3">
        <f>State_Level_Outcomes[[#This Row],[Number of Exiters Employed in the 4th Quarter After Exit (numerator)5]]/State_Level_Outcomes[[#This Row],[Number of Exiters in the 4th Quarter After Exit (denominator)5]]</f>
        <v>0.56403940886699511</v>
      </c>
      <c r="L26" s="2">
        <v>0.51500000000000001</v>
      </c>
      <c r="M26" s="2">
        <f>State_Level_Outcomes[[#This Row],[Employment Rate 4th Quarter After Exit – Outcome5]]/State_Level_Outcomes[[#This Row],[Employment Rate 4th Quarter After Exit – Goal4]]</f>
        <v>1.0952221531397963</v>
      </c>
      <c r="N26" s="6">
        <v>9437.41</v>
      </c>
      <c r="O26" s="19">
        <v>6200</v>
      </c>
      <c r="P26" s="2">
        <f>State_Level_Outcomes[[#This Row],[Median Earnings 2nd Quarter After Exit – Outcome6]]/State_Level_Outcomes[[#This Row],[Median Earnings 2nd Quarter After Exit – Goal4]]</f>
        <v>1.5221629032258064</v>
      </c>
    </row>
    <row r="27" spans="1:16" x14ac:dyDescent="0.25">
      <c r="A27" s="4" t="s">
        <v>41</v>
      </c>
      <c r="B27" s="5">
        <v>494</v>
      </c>
      <c r="C27" s="5">
        <v>348</v>
      </c>
      <c r="D27" s="5">
        <v>297</v>
      </c>
      <c r="E27" s="5">
        <v>402</v>
      </c>
      <c r="F27" s="3">
        <f>State_Level_Outcomes[[#This Row],[Number of Exiters Employed in the 2nd Quarter After Exit (numerator)3]]/State_Level_Outcomes[[#This Row],[Number of Exiters in the 2nd Quarter After Exit (denominator)3]]</f>
        <v>0.73880597014925375</v>
      </c>
      <c r="G27" s="2">
        <v>0.61</v>
      </c>
      <c r="H27" s="2">
        <f>State_Level_Outcomes[[#This Row],[Employment Rate 2nd Quarter After Exit – Outcome3]]/State_Level_Outcomes[[#This Row],[Employment Rate 2nd Quarter After Exit – Goal4]]</f>
        <v>1.2111573281135308</v>
      </c>
      <c r="I27">
        <v>276</v>
      </c>
      <c r="J27">
        <v>399</v>
      </c>
      <c r="K27" s="3">
        <f>State_Level_Outcomes[[#This Row],[Number of Exiters Employed in the 4th Quarter After Exit (numerator)5]]/State_Level_Outcomes[[#This Row],[Number of Exiters in the 4th Quarter After Exit (denominator)5]]</f>
        <v>0.69172932330827064</v>
      </c>
      <c r="L27" s="2">
        <v>0.59</v>
      </c>
      <c r="M27" s="2">
        <f>State_Level_Outcomes[[#This Row],[Employment Rate 4th Quarter After Exit – Outcome5]]/State_Level_Outcomes[[#This Row],[Employment Rate 4th Quarter After Exit – Goal4]]</f>
        <v>1.1724225818784249</v>
      </c>
      <c r="N27" s="6">
        <v>11059.2</v>
      </c>
      <c r="O27" s="18">
        <v>9500</v>
      </c>
      <c r="P27" s="2">
        <f>State_Level_Outcomes[[#This Row],[Median Earnings 2nd Quarter After Exit – Outcome6]]/State_Level_Outcomes[[#This Row],[Median Earnings 2nd Quarter After Exit – Goal4]]</f>
        <v>1.1641263157894737</v>
      </c>
    </row>
    <row r="28" spans="1:16" x14ac:dyDescent="0.25">
      <c r="A28" s="4" t="s">
        <v>42</v>
      </c>
      <c r="B28" s="5">
        <v>270</v>
      </c>
      <c r="C28" s="5">
        <v>213</v>
      </c>
      <c r="D28" s="5">
        <v>106</v>
      </c>
      <c r="E28" s="5">
        <v>168</v>
      </c>
      <c r="F28" s="3">
        <f>State_Level_Outcomes[[#This Row],[Number of Exiters Employed in the 2nd Quarter After Exit (numerator)3]]/State_Level_Outcomes[[#This Row],[Number of Exiters in the 2nd Quarter After Exit (denominator)3]]</f>
        <v>0.63095238095238093</v>
      </c>
      <c r="G28" s="2">
        <v>0.48</v>
      </c>
      <c r="H28" s="2">
        <f>State_Level_Outcomes[[#This Row],[Employment Rate 2nd Quarter After Exit – Outcome3]]/State_Level_Outcomes[[#This Row],[Employment Rate 2nd Quarter After Exit – Goal4]]</f>
        <v>1.314484126984127</v>
      </c>
      <c r="I28">
        <v>106</v>
      </c>
      <c r="J28">
        <v>156</v>
      </c>
      <c r="K28" s="3">
        <f>State_Level_Outcomes[[#This Row],[Number of Exiters Employed in the 4th Quarter After Exit (numerator)5]]/State_Level_Outcomes[[#This Row],[Number of Exiters in the 4th Quarter After Exit (denominator)5]]</f>
        <v>0.67948717948717952</v>
      </c>
      <c r="L28" s="2">
        <v>0.47</v>
      </c>
      <c r="M28" s="2">
        <f>State_Level_Outcomes[[#This Row],[Employment Rate 4th Quarter After Exit – Outcome5]]/State_Level_Outcomes[[#This Row],[Employment Rate 4th Quarter After Exit – Goal4]]</f>
        <v>1.4457174031642117</v>
      </c>
      <c r="N28" s="6">
        <v>6139</v>
      </c>
      <c r="O28" s="19">
        <v>3910</v>
      </c>
      <c r="P28" s="2">
        <f>State_Level_Outcomes[[#This Row],[Median Earnings 2nd Quarter After Exit – Outcome6]]/State_Level_Outcomes[[#This Row],[Median Earnings 2nd Quarter After Exit – Goal4]]</f>
        <v>1.5700767263427109</v>
      </c>
    </row>
    <row r="29" spans="1:16" x14ac:dyDescent="0.25">
      <c r="A29" s="4" t="s">
        <v>43</v>
      </c>
      <c r="B29" s="5">
        <v>828</v>
      </c>
      <c r="C29" s="5">
        <v>728</v>
      </c>
      <c r="D29" s="5">
        <v>551</v>
      </c>
      <c r="E29" s="5">
        <v>943</v>
      </c>
      <c r="F29" s="3">
        <f>State_Level_Outcomes[[#This Row],[Number of Exiters Employed in the 2nd Quarter After Exit (numerator)3]]/State_Level_Outcomes[[#This Row],[Number of Exiters in the 2nd Quarter After Exit (denominator)3]]</f>
        <v>0.58430540827147404</v>
      </c>
      <c r="G29" s="2">
        <v>0.59</v>
      </c>
      <c r="H29" s="2">
        <f>State_Level_Outcomes[[#This Row],[Employment Rate 2nd Quarter After Exit – Outcome3]]/State_Level_Outcomes[[#This Row],[Employment Rate 2nd Quarter After Exit – Goal4]]</f>
        <v>0.99034814961266793</v>
      </c>
      <c r="I29">
        <v>530</v>
      </c>
      <c r="J29">
        <v>899</v>
      </c>
      <c r="K29" s="3">
        <f>State_Level_Outcomes[[#This Row],[Number of Exiters Employed in the 4th Quarter After Exit (numerator)5]]/State_Level_Outcomes[[#This Row],[Number of Exiters in the 4th Quarter After Exit (denominator)5]]</f>
        <v>0.58954393770856506</v>
      </c>
      <c r="L29" s="2">
        <v>0.56999999999999995</v>
      </c>
      <c r="M29" s="2">
        <f>State_Level_Outcomes[[#This Row],[Employment Rate 4th Quarter After Exit – Outcome5]]/State_Level_Outcomes[[#This Row],[Employment Rate 4th Quarter After Exit – Goal4]]</f>
        <v>1.0342876100150264</v>
      </c>
      <c r="N29" s="6">
        <v>8246.16</v>
      </c>
      <c r="O29" s="18">
        <v>6000</v>
      </c>
      <c r="P29" s="2">
        <f>State_Level_Outcomes[[#This Row],[Median Earnings 2nd Quarter After Exit – Outcome6]]/State_Level_Outcomes[[#This Row],[Median Earnings 2nd Quarter After Exit – Goal4]]</f>
        <v>1.37436</v>
      </c>
    </row>
    <row r="30" spans="1:16" x14ac:dyDescent="0.25">
      <c r="A30" s="4" t="s">
        <v>44</v>
      </c>
      <c r="B30" s="5">
        <v>215</v>
      </c>
      <c r="C30" s="5">
        <v>181</v>
      </c>
      <c r="D30" s="5">
        <v>74</v>
      </c>
      <c r="E30" s="5">
        <v>121</v>
      </c>
      <c r="F30" s="3">
        <f>State_Level_Outcomes[[#This Row],[Number of Exiters Employed in the 2nd Quarter After Exit (numerator)3]]/State_Level_Outcomes[[#This Row],[Number of Exiters in the 2nd Quarter After Exit (denominator)3]]</f>
        <v>0.61157024793388426</v>
      </c>
      <c r="G30" s="2">
        <v>0.55000000000000004</v>
      </c>
      <c r="H30" s="2">
        <f>State_Level_Outcomes[[#This Row],[Employment Rate 2nd Quarter After Exit – Outcome3]]/State_Level_Outcomes[[#This Row],[Employment Rate 2nd Quarter After Exit – Goal4]]</f>
        <v>1.111945905334335</v>
      </c>
      <c r="I30">
        <v>63</v>
      </c>
      <c r="J30">
        <v>94</v>
      </c>
      <c r="K30" s="3">
        <f>State_Level_Outcomes[[#This Row],[Number of Exiters Employed in the 4th Quarter After Exit (numerator)5]]/State_Level_Outcomes[[#This Row],[Number of Exiters in the 4th Quarter After Exit (denominator)5]]</f>
        <v>0.67021276595744683</v>
      </c>
      <c r="L30" s="2">
        <v>0.52500000000000002</v>
      </c>
      <c r="M30" s="2">
        <f>State_Level_Outcomes[[#This Row],[Employment Rate 4th Quarter After Exit – Outcome5]]/State_Level_Outcomes[[#This Row],[Employment Rate 4th Quarter After Exit – Goal4]]</f>
        <v>1.2765957446808511</v>
      </c>
      <c r="N30" s="6">
        <v>7063.15</v>
      </c>
      <c r="O30" s="19">
        <v>6250</v>
      </c>
      <c r="P30" s="2">
        <f>State_Level_Outcomes[[#This Row],[Median Earnings 2nd Quarter After Exit – Outcome6]]/State_Level_Outcomes[[#This Row],[Median Earnings 2nd Quarter After Exit – Goal4]]</f>
        <v>1.130104</v>
      </c>
    </row>
    <row r="31" spans="1:16" x14ac:dyDescent="0.25">
      <c r="A31" s="4" t="s">
        <v>45</v>
      </c>
      <c r="B31" s="5">
        <v>338</v>
      </c>
      <c r="C31" s="5">
        <v>261</v>
      </c>
      <c r="D31" s="5">
        <v>155</v>
      </c>
      <c r="E31" s="5">
        <v>254</v>
      </c>
      <c r="F31" s="3">
        <f>State_Level_Outcomes[[#This Row],[Number of Exiters Employed in the 2nd Quarter After Exit (numerator)3]]/State_Level_Outcomes[[#This Row],[Number of Exiters in the 2nd Quarter After Exit (denominator)3]]</f>
        <v>0.61023622047244097</v>
      </c>
      <c r="G31" s="2">
        <v>0.56999999999999995</v>
      </c>
      <c r="H31" s="2">
        <f>State_Level_Outcomes[[#This Row],[Employment Rate 2nd Quarter After Exit – Outcome3]]/State_Level_Outcomes[[#This Row],[Employment Rate 2nd Quarter After Exit – Goal4]]</f>
        <v>1.0705898604779667</v>
      </c>
      <c r="I31">
        <v>182</v>
      </c>
      <c r="J31">
        <v>296</v>
      </c>
      <c r="K31" s="3">
        <f>State_Level_Outcomes[[#This Row],[Number of Exiters Employed in the 4th Quarter After Exit (numerator)5]]/State_Level_Outcomes[[#This Row],[Number of Exiters in the 4th Quarter After Exit (denominator)5]]</f>
        <v>0.61486486486486491</v>
      </c>
      <c r="L31" s="2">
        <v>0.56000000000000005</v>
      </c>
      <c r="M31" s="2">
        <f>State_Level_Outcomes[[#This Row],[Employment Rate 4th Quarter After Exit – Outcome5]]/State_Level_Outcomes[[#This Row],[Employment Rate 4th Quarter After Exit – Goal4]]</f>
        <v>1.097972972972973</v>
      </c>
      <c r="N31" s="6">
        <v>7849.85</v>
      </c>
      <c r="O31" s="18">
        <v>6600</v>
      </c>
      <c r="P31" s="2">
        <f>State_Level_Outcomes[[#This Row],[Median Earnings 2nd Quarter After Exit – Outcome6]]/State_Level_Outcomes[[#This Row],[Median Earnings 2nd Quarter After Exit – Goal4]]</f>
        <v>1.1893712121212121</v>
      </c>
    </row>
    <row r="32" spans="1:16" x14ac:dyDescent="0.25">
      <c r="A32" s="4" t="s">
        <v>46</v>
      </c>
      <c r="B32" s="5">
        <v>1532</v>
      </c>
      <c r="C32" s="5">
        <v>1236</v>
      </c>
      <c r="D32" s="5">
        <v>521</v>
      </c>
      <c r="E32" s="5">
        <v>841</v>
      </c>
      <c r="F32" s="3">
        <f>State_Level_Outcomes[[#This Row],[Number of Exiters Employed in the 2nd Quarter After Exit (numerator)3]]/State_Level_Outcomes[[#This Row],[Number of Exiters in the 2nd Quarter After Exit (denominator)3]]</f>
        <v>0.61950059453032102</v>
      </c>
      <c r="G32" s="2">
        <v>0.5</v>
      </c>
      <c r="H32" s="2">
        <f>State_Level_Outcomes[[#This Row],[Employment Rate 2nd Quarter After Exit – Outcome3]]/State_Level_Outcomes[[#This Row],[Employment Rate 2nd Quarter After Exit – Goal4]]</f>
        <v>1.239001189060642</v>
      </c>
      <c r="I32">
        <v>327</v>
      </c>
      <c r="J32">
        <v>589</v>
      </c>
      <c r="K32" s="3">
        <f>State_Level_Outcomes[[#This Row],[Number of Exiters Employed in the 4th Quarter After Exit (numerator)5]]/State_Level_Outcomes[[#This Row],[Number of Exiters in the 4th Quarter After Exit (denominator)5]]</f>
        <v>0.55517826825127337</v>
      </c>
      <c r="L32" s="2">
        <v>0.45</v>
      </c>
      <c r="M32" s="2">
        <f>State_Level_Outcomes[[#This Row],[Employment Rate 4th Quarter After Exit – Outcome5]]/State_Level_Outcomes[[#This Row],[Employment Rate 4th Quarter After Exit – Goal4]]</f>
        <v>1.2337294850028298</v>
      </c>
      <c r="N32" s="6">
        <v>6825</v>
      </c>
      <c r="O32" s="19">
        <v>5600</v>
      </c>
      <c r="P32" s="2">
        <f>State_Level_Outcomes[[#This Row],[Median Earnings 2nd Quarter After Exit – Outcome6]]/State_Level_Outcomes[[#This Row],[Median Earnings 2nd Quarter After Exit – Goal4]]</f>
        <v>1.21875</v>
      </c>
    </row>
    <row r="33" spans="1:16" x14ac:dyDescent="0.25">
      <c r="A33" s="4" t="s">
        <v>47</v>
      </c>
      <c r="B33" s="5">
        <v>31</v>
      </c>
      <c r="C33" s="5">
        <v>27</v>
      </c>
      <c r="D33" s="5">
        <v>5</v>
      </c>
      <c r="E33" s="5">
        <v>9</v>
      </c>
      <c r="F33" s="3">
        <f>State_Level_Outcomes[[#This Row],[Number of Exiters Employed in the 2nd Quarter After Exit (numerator)3]]/State_Level_Outcomes[[#This Row],[Number of Exiters in the 2nd Quarter After Exit (denominator)3]]</f>
        <v>0.55555555555555558</v>
      </c>
      <c r="G33" s="2">
        <v>0.56000000000000005</v>
      </c>
      <c r="H33" s="2">
        <f>State_Level_Outcomes[[#This Row],[Employment Rate 2nd Quarter After Exit – Outcome3]]/State_Level_Outcomes[[#This Row],[Employment Rate 2nd Quarter After Exit – Goal4]]</f>
        <v>0.99206349206349198</v>
      </c>
      <c r="I33">
        <v>1</v>
      </c>
      <c r="J33">
        <v>6</v>
      </c>
      <c r="K33" s="3">
        <f>State_Level_Outcomes[[#This Row],[Number of Exiters Employed in the 4th Quarter After Exit (numerator)5]]/State_Level_Outcomes[[#This Row],[Number of Exiters in the 4th Quarter After Exit (denominator)5]]</f>
        <v>0.16666666666666666</v>
      </c>
      <c r="L33" s="2">
        <v>0.51</v>
      </c>
      <c r="M33" s="2">
        <f>State_Level_Outcomes[[#This Row],[Employment Rate 4th Quarter After Exit – Outcome5]]/State_Level_Outcomes[[#This Row],[Employment Rate 4th Quarter After Exit – Goal4]]</f>
        <v>0.32679738562091498</v>
      </c>
      <c r="N33" s="6">
        <v>9180</v>
      </c>
      <c r="O33" s="18">
        <v>6630</v>
      </c>
      <c r="P33" s="2">
        <f>State_Level_Outcomes[[#This Row],[Median Earnings 2nd Quarter After Exit – Outcome6]]/State_Level_Outcomes[[#This Row],[Median Earnings 2nd Quarter After Exit – Goal4]]</f>
        <v>1.3846153846153846</v>
      </c>
    </row>
    <row r="34" spans="1:16" x14ac:dyDescent="0.25">
      <c r="A34" s="4" t="s">
        <v>48</v>
      </c>
      <c r="B34" s="5">
        <v>576</v>
      </c>
      <c r="C34" s="5">
        <v>408</v>
      </c>
      <c r="D34" s="5">
        <v>202</v>
      </c>
      <c r="E34" s="5">
        <v>417</v>
      </c>
      <c r="F34" s="3">
        <f>State_Level_Outcomes[[#This Row],[Number of Exiters Employed in the 2nd Quarter After Exit (numerator)3]]/State_Level_Outcomes[[#This Row],[Number of Exiters in the 2nd Quarter After Exit (denominator)3]]</f>
        <v>0.4844124700239808</v>
      </c>
      <c r="G34" s="2">
        <v>0.38800000000000001</v>
      </c>
      <c r="H34" s="2">
        <f>State_Level_Outcomes[[#This Row],[Employment Rate 2nd Quarter After Exit – Outcome3]]/State_Level_Outcomes[[#This Row],[Employment Rate 2nd Quarter After Exit – Goal4]]</f>
        <v>1.2484857474844866</v>
      </c>
      <c r="I34">
        <v>177</v>
      </c>
      <c r="J34">
        <v>419</v>
      </c>
      <c r="K34" s="3">
        <f>State_Level_Outcomes[[#This Row],[Number of Exiters Employed in the 4th Quarter After Exit (numerator)5]]/State_Level_Outcomes[[#This Row],[Number of Exiters in the 4th Quarter After Exit (denominator)5]]</f>
        <v>0.42243436754176611</v>
      </c>
      <c r="L34" s="2">
        <v>0.38</v>
      </c>
      <c r="M34" s="2">
        <f>State_Level_Outcomes[[#This Row],[Employment Rate 4th Quarter After Exit – Outcome5]]/State_Level_Outcomes[[#This Row],[Employment Rate 4th Quarter After Exit – Goal4]]</f>
        <v>1.1116693882678055</v>
      </c>
      <c r="N34" s="6">
        <v>8031.3449999999993</v>
      </c>
      <c r="O34" s="19">
        <v>6043</v>
      </c>
      <c r="P34" s="2">
        <f>State_Level_Outcomes[[#This Row],[Median Earnings 2nd Quarter After Exit – Outcome6]]/State_Level_Outcomes[[#This Row],[Median Earnings 2nd Quarter After Exit – Goal4]]</f>
        <v>1.3290327651828562</v>
      </c>
    </row>
    <row r="35" spans="1:16" x14ac:dyDescent="0.25">
      <c r="A35" s="4" t="s">
        <v>49</v>
      </c>
      <c r="B35" s="5">
        <v>647</v>
      </c>
      <c r="C35" s="5">
        <v>541</v>
      </c>
      <c r="D35" s="5">
        <v>229</v>
      </c>
      <c r="E35" s="5">
        <v>464</v>
      </c>
      <c r="F35" s="3">
        <f>State_Level_Outcomes[[#This Row],[Number of Exiters Employed in the 2nd Quarter After Exit (numerator)3]]/State_Level_Outcomes[[#This Row],[Number of Exiters in the 2nd Quarter After Exit (denominator)3]]</f>
        <v>0.49353448275862066</v>
      </c>
      <c r="G35" s="2">
        <v>0.45400000000000001</v>
      </c>
      <c r="H35" s="2">
        <f>State_Level_Outcomes[[#This Row],[Employment Rate 2nd Quarter After Exit – Outcome3]]/State_Level_Outcomes[[#This Row],[Employment Rate 2nd Quarter After Exit – Goal4]]</f>
        <v>1.0870803584991644</v>
      </c>
      <c r="I35">
        <v>230</v>
      </c>
      <c r="J35">
        <v>455</v>
      </c>
      <c r="K35" s="3">
        <f>State_Level_Outcomes[[#This Row],[Number of Exiters Employed in the 4th Quarter After Exit (numerator)5]]/State_Level_Outcomes[[#This Row],[Number of Exiters in the 4th Quarter After Exit (denominator)5]]</f>
        <v>0.50549450549450547</v>
      </c>
      <c r="L35" s="2">
        <v>0.437</v>
      </c>
      <c r="M35" s="2">
        <f>State_Level_Outcomes[[#This Row],[Employment Rate 4th Quarter After Exit – Outcome5]]/State_Level_Outcomes[[#This Row],[Employment Rate 4th Quarter After Exit – Goal4]]</f>
        <v>1.156737998843262</v>
      </c>
      <c r="N35" s="6">
        <v>7178.48</v>
      </c>
      <c r="O35" s="18">
        <v>5472</v>
      </c>
      <c r="P35" s="2">
        <f>State_Level_Outcomes[[#This Row],[Median Earnings 2nd Quarter After Exit – Outcome6]]/State_Level_Outcomes[[#This Row],[Median Earnings 2nd Quarter After Exit – Goal4]]</f>
        <v>1.3118567251461988</v>
      </c>
    </row>
    <row r="36" spans="1:16" x14ac:dyDescent="0.25">
      <c r="A36" s="4" t="s">
        <v>50</v>
      </c>
      <c r="B36" s="5">
        <v>3107</v>
      </c>
      <c r="C36" s="5">
        <v>2218</v>
      </c>
      <c r="D36" s="5">
        <v>1292</v>
      </c>
      <c r="E36" s="5">
        <v>2275</v>
      </c>
      <c r="F36" s="3">
        <f>State_Level_Outcomes[[#This Row],[Number of Exiters Employed in the 2nd Quarter After Exit (numerator)3]]/State_Level_Outcomes[[#This Row],[Number of Exiters in the 2nd Quarter After Exit (denominator)3]]</f>
        <v>0.56791208791208792</v>
      </c>
      <c r="G36" s="2">
        <v>0.40200000000000002</v>
      </c>
      <c r="H36" s="2">
        <f>State_Level_Outcomes[[#This Row],[Employment Rate 2nd Quarter After Exit – Outcome3]]/State_Level_Outcomes[[#This Row],[Employment Rate 2nd Quarter After Exit – Goal4]]</f>
        <v>1.4127166365972335</v>
      </c>
      <c r="I36">
        <v>913</v>
      </c>
      <c r="J36">
        <v>1681</v>
      </c>
      <c r="K36" s="3">
        <f>State_Level_Outcomes[[#This Row],[Number of Exiters Employed in the 4th Quarter After Exit (numerator)5]]/State_Level_Outcomes[[#This Row],[Number of Exiters in the 4th Quarter After Exit (denominator)5]]</f>
        <v>0.54312908982748365</v>
      </c>
      <c r="L36" s="2">
        <v>0.42199999999999999</v>
      </c>
      <c r="M36" s="2">
        <f>State_Level_Outcomes[[#This Row],[Employment Rate 4th Quarter After Exit – Outcome5]]/State_Level_Outcomes[[#This Row],[Employment Rate 4th Quarter After Exit – Goal4]]</f>
        <v>1.2870357578850324</v>
      </c>
      <c r="N36" s="6">
        <v>8194</v>
      </c>
      <c r="O36" s="19">
        <v>6167</v>
      </c>
      <c r="P36" s="2">
        <f>State_Level_Outcomes[[#This Row],[Median Earnings 2nd Quarter After Exit – Outcome6]]/State_Level_Outcomes[[#This Row],[Median Earnings 2nd Quarter After Exit – Goal4]]</f>
        <v>1.3286849359494082</v>
      </c>
    </row>
    <row r="37" spans="1:16" x14ac:dyDescent="0.25">
      <c r="A37" s="4" t="s">
        <v>51</v>
      </c>
      <c r="B37" s="5">
        <v>1640</v>
      </c>
      <c r="C37" s="5">
        <v>1390</v>
      </c>
      <c r="D37" s="5">
        <v>803</v>
      </c>
      <c r="E37" s="5">
        <v>1388</v>
      </c>
      <c r="F37" s="3">
        <f>State_Level_Outcomes[[#This Row],[Number of Exiters Employed in the 2nd Quarter After Exit (numerator)3]]/State_Level_Outcomes[[#This Row],[Number of Exiters in the 2nd Quarter After Exit (denominator)3]]</f>
        <v>0.57853025936599423</v>
      </c>
      <c r="G37" s="2">
        <v>0.53</v>
      </c>
      <c r="H37" s="2">
        <f>State_Level_Outcomes[[#This Row],[Employment Rate 2nd Quarter After Exit – Outcome3]]/State_Level_Outcomes[[#This Row],[Employment Rate 2nd Quarter After Exit – Goal4]]</f>
        <v>1.0915665271056494</v>
      </c>
      <c r="I37">
        <v>800</v>
      </c>
      <c r="J37">
        <v>1488</v>
      </c>
      <c r="K37" s="3">
        <f>State_Level_Outcomes[[#This Row],[Number of Exiters Employed in the 4th Quarter After Exit (numerator)5]]/State_Level_Outcomes[[#This Row],[Number of Exiters in the 4th Quarter After Exit (denominator)5]]</f>
        <v>0.5376344086021505</v>
      </c>
      <c r="L37" s="2">
        <v>0.54</v>
      </c>
      <c r="M37" s="2">
        <f>State_Level_Outcomes[[#This Row],[Employment Rate 4th Quarter After Exit – Outcome5]]/State_Level_Outcomes[[#This Row],[Employment Rate 4th Quarter After Exit – Goal4]]</f>
        <v>0.99561927518916749</v>
      </c>
      <c r="N37" s="6">
        <v>7997.45</v>
      </c>
      <c r="O37" s="18">
        <v>6400</v>
      </c>
      <c r="P37" s="2">
        <f>State_Level_Outcomes[[#This Row],[Median Earnings 2nd Quarter After Exit – Outcome6]]/State_Level_Outcomes[[#This Row],[Median Earnings 2nd Quarter After Exit – Goal4]]</f>
        <v>1.2496015624999999</v>
      </c>
    </row>
    <row r="38" spans="1:16" x14ac:dyDescent="0.25">
      <c r="A38" s="4" t="s">
        <v>52</v>
      </c>
      <c r="B38" s="5">
        <v>164</v>
      </c>
      <c r="C38" s="5">
        <v>151</v>
      </c>
      <c r="D38" s="5">
        <v>116</v>
      </c>
      <c r="E38" s="5">
        <v>178</v>
      </c>
      <c r="F38" s="3">
        <f>State_Level_Outcomes[[#This Row],[Number of Exiters Employed in the 2nd Quarter After Exit (numerator)3]]/State_Level_Outcomes[[#This Row],[Number of Exiters in the 2nd Quarter After Exit (denominator)3]]</f>
        <v>0.651685393258427</v>
      </c>
      <c r="G38" s="2">
        <v>0.62</v>
      </c>
      <c r="H38" s="2">
        <f>State_Level_Outcomes[[#This Row],[Employment Rate 2nd Quarter After Exit – Outcome3]]/State_Level_Outcomes[[#This Row],[Employment Rate 2nd Quarter After Exit – Goal4]]</f>
        <v>1.0511054729974629</v>
      </c>
      <c r="I38">
        <v>117</v>
      </c>
      <c r="J38">
        <v>231</v>
      </c>
      <c r="K38" s="3">
        <f>State_Level_Outcomes[[#This Row],[Number of Exiters Employed in the 4th Quarter After Exit (numerator)5]]/State_Level_Outcomes[[#This Row],[Number of Exiters in the 4th Quarter After Exit (denominator)5]]</f>
        <v>0.50649350649350644</v>
      </c>
      <c r="L38" s="2">
        <v>0.61</v>
      </c>
      <c r="M38" s="2">
        <f>State_Level_Outcomes[[#This Row],[Employment Rate 4th Quarter After Exit – Outcome5]]/State_Level_Outcomes[[#This Row],[Employment Rate 4th Quarter After Exit – Goal4]]</f>
        <v>0.83031722375984662</v>
      </c>
      <c r="N38" s="6">
        <v>8996.7799999999988</v>
      </c>
      <c r="O38" s="19">
        <v>7600</v>
      </c>
      <c r="P38" s="2">
        <f>State_Level_Outcomes[[#This Row],[Median Earnings 2nd Quarter After Exit – Outcome6]]/State_Level_Outcomes[[#This Row],[Median Earnings 2nd Quarter After Exit – Goal4]]</f>
        <v>1.1837868421052631</v>
      </c>
    </row>
    <row r="39" spans="1:16" x14ac:dyDescent="0.25">
      <c r="A39" s="4" t="s">
        <v>53</v>
      </c>
      <c r="B39" s="5">
        <v>1642</v>
      </c>
      <c r="C39" s="5">
        <v>848</v>
      </c>
      <c r="D39" s="5">
        <v>433</v>
      </c>
      <c r="E39" s="5">
        <v>651</v>
      </c>
      <c r="F39" s="3">
        <f>State_Level_Outcomes[[#This Row],[Number of Exiters Employed in the 2nd Quarter After Exit (numerator)3]]/State_Level_Outcomes[[#This Row],[Number of Exiters in the 2nd Quarter After Exit (denominator)3]]</f>
        <v>0.66513056835637485</v>
      </c>
      <c r="G39" s="2">
        <v>0.55000000000000004</v>
      </c>
      <c r="H39" s="2">
        <f>State_Level_Outcomes[[#This Row],[Employment Rate 2nd Quarter After Exit – Outcome3]]/State_Level_Outcomes[[#This Row],[Employment Rate 2nd Quarter After Exit – Goal4]]</f>
        <v>1.2093283061024995</v>
      </c>
      <c r="I39">
        <v>375</v>
      </c>
      <c r="J39">
        <v>562</v>
      </c>
      <c r="K39" s="3">
        <f>State_Level_Outcomes[[#This Row],[Number of Exiters Employed in the 4th Quarter After Exit (numerator)5]]/State_Level_Outcomes[[#This Row],[Number of Exiters in the 4th Quarter After Exit (denominator)5]]</f>
        <v>0.66725978647686834</v>
      </c>
      <c r="L39" s="2">
        <v>0.51</v>
      </c>
      <c r="M39" s="2">
        <f>State_Level_Outcomes[[#This Row],[Employment Rate 4th Quarter After Exit – Outcome5]]/State_Level_Outcomes[[#This Row],[Employment Rate 4th Quarter After Exit – Goal4]]</f>
        <v>1.3083525225036634</v>
      </c>
      <c r="N39" s="6">
        <v>9779</v>
      </c>
      <c r="O39" s="18">
        <v>6342</v>
      </c>
      <c r="P39" s="2">
        <f>State_Level_Outcomes[[#This Row],[Median Earnings 2nd Quarter After Exit – Outcome6]]/State_Level_Outcomes[[#This Row],[Median Earnings 2nd Quarter After Exit – Goal4]]</f>
        <v>1.5419426048565121</v>
      </c>
    </row>
    <row r="40" spans="1:16" x14ac:dyDescent="0.25">
      <c r="A40" s="4" t="s">
        <v>54</v>
      </c>
      <c r="B40" s="5">
        <v>706</v>
      </c>
      <c r="C40" s="5">
        <v>610</v>
      </c>
      <c r="D40" s="5">
        <v>397</v>
      </c>
      <c r="E40" s="5">
        <v>689</v>
      </c>
      <c r="F40" s="3">
        <f>State_Level_Outcomes[[#This Row],[Number of Exiters Employed in the 2nd Quarter After Exit (numerator)3]]/State_Level_Outcomes[[#This Row],[Number of Exiters in the 2nd Quarter After Exit (denominator)3]]</f>
        <v>0.5761973875181422</v>
      </c>
      <c r="G40" s="2">
        <v>0.5</v>
      </c>
      <c r="H40" s="2">
        <f>State_Level_Outcomes[[#This Row],[Employment Rate 2nd Quarter After Exit – Outcome3]]/State_Level_Outcomes[[#This Row],[Employment Rate 2nd Quarter After Exit – Goal4]]</f>
        <v>1.1523947750362844</v>
      </c>
      <c r="I40">
        <v>388</v>
      </c>
      <c r="J40">
        <v>737</v>
      </c>
      <c r="K40" s="3">
        <f>State_Level_Outcomes[[#This Row],[Number of Exiters Employed in the 4th Quarter After Exit (numerator)5]]/State_Level_Outcomes[[#This Row],[Number of Exiters in the 4th Quarter After Exit (denominator)5]]</f>
        <v>0.52645861601085486</v>
      </c>
      <c r="L40" s="2">
        <v>0.504</v>
      </c>
      <c r="M40" s="2">
        <f>State_Level_Outcomes[[#This Row],[Employment Rate 4th Quarter After Exit – Outcome5]]/State_Level_Outcomes[[#This Row],[Employment Rate 4th Quarter After Exit – Goal4]]</f>
        <v>1.0445607460532835</v>
      </c>
      <c r="N40" s="6">
        <v>8097</v>
      </c>
      <c r="O40" s="19">
        <v>6062</v>
      </c>
      <c r="P40" s="2">
        <f>State_Level_Outcomes[[#This Row],[Median Earnings 2nd Quarter After Exit – Outcome6]]/State_Level_Outcomes[[#This Row],[Median Earnings 2nd Quarter After Exit – Goal4]]</f>
        <v>1.335697789508413</v>
      </c>
    </row>
    <row r="41" spans="1:16" x14ac:dyDescent="0.25">
      <c r="A41" s="4" t="s">
        <v>55</v>
      </c>
      <c r="B41" s="5">
        <v>815</v>
      </c>
      <c r="C41" s="5">
        <v>556</v>
      </c>
      <c r="D41" s="5">
        <v>278</v>
      </c>
      <c r="E41" s="5">
        <v>492</v>
      </c>
      <c r="F41" s="3">
        <f>State_Level_Outcomes[[#This Row],[Number of Exiters Employed in the 2nd Quarter After Exit (numerator)3]]/State_Level_Outcomes[[#This Row],[Number of Exiters in the 2nd Quarter After Exit (denominator)3]]</f>
        <v>0.56504065040650409</v>
      </c>
      <c r="G41" s="2">
        <v>0.51</v>
      </c>
      <c r="H41" s="2">
        <f>State_Level_Outcomes[[#This Row],[Employment Rate 2nd Quarter After Exit – Outcome3]]/State_Level_Outcomes[[#This Row],[Employment Rate 2nd Quarter After Exit – Goal4]]</f>
        <v>1.1079228439343216</v>
      </c>
      <c r="I41">
        <v>260</v>
      </c>
      <c r="J41">
        <v>471</v>
      </c>
      <c r="K41" s="3">
        <f>State_Level_Outcomes[[#This Row],[Number of Exiters Employed in the 4th Quarter After Exit (numerator)5]]/State_Level_Outcomes[[#This Row],[Number of Exiters in the 4th Quarter After Exit (denominator)5]]</f>
        <v>0.55201698513800423</v>
      </c>
      <c r="L41" s="2">
        <v>0.5</v>
      </c>
      <c r="M41" s="2">
        <f>State_Level_Outcomes[[#This Row],[Employment Rate 4th Quarter After Exit – Outcome5]]/State_Level_Outcomes[[#This Row],[Employment Rate 4th Quarter After Exit – Goal4]]</f>
        <v>1.1040339702760085</v>
      </c>
      <c r="N41" s="6">
        <v>8173.5</v>
      </c>
      <c r="O41" s="18">
        <v>6600</v>
      </c>
      <c r="P41" s="2">
        <f>State_Level_Outcomes[[#This Row],[Median Earnings 2nd Quarter After Exit – Outcome6]]/State_Level_Outcomes[[#This Row],[Median Earnings 2nd Quarter After Exit – Goal4]]</f>
        <v>1.238409090909091</v>
      </c>
    </row>
    <row r="42" spans="1:16" x14ac:dyDescent="0.25">
      <c r="A42" s="4" t="s">
        <v>56</v>
      </c>
      <c r="B42" s="5">
        <v>626</v>
      </c>
      <c r="C42" s="5">
        <v>753</v>
      </c>
      <c r="D42" s="5">
        <v>475</v>
      </c>
      <c r="E42" s="5">
        <v>758</v>
      </c>
      <c r="F42" s="3">
        <f>State_Level_Outcomes[[#This Row],[Number of Exiters Employed in the 2nd Quarter After Exit (numerator)3]]/State_Level_Outcomes[[#This Row],[Number of Exiters in the 2nd Quarter After Exit (denominator)3]]</f>
        <v>0.62664907651715041</v>
      </c>
      <c r="G42" s="2">
        <v>0.56999999999999995</v>
      </c>
      <c r="H42" s="2">
        <f>State_Level_Outcomes[[#This Row],[Employment Rate 2nd Quarter After Exit – Outcome3]]/State_Level_Outcomes[[#This Row],[Employment Rate 2nd Quarter After Exit – Goal4]]</f>
        <v>1.0993843447669307</v>
      </c>
      <c r="I42">
        <v>468</v>
      </c>
      <c r="J42">
        <v>770</v>
      </c>
      <c r="K42" s="3">
        <f>State_Level_Outcomes[[#This Row],[Number of Exiters Employed in the 4th Quarter After Exit (numerator)5]]/State_Level_Outcomes[[#This Row],[Number of Exiters in the 4th Quarter After Exit (denominator)5]]</f>
        <v>0.60779220779220777</v>
      </c>
      <c r="L42" s="2">
        <v>0.56999999999999995</v>
      </c>
      <c r="M42" s="2">
        <f>State_Level_Outcomes[[#This Row],[Employment Rate 4th Quarter After Exit – Outcome5]]/State_Level_Outcomes[[#This Row],[Employment Rate 4th Quarter After Exit – Goal4]]</f>
        <v>1.0663021189336979</v>
      </c>
      <c r="N42" s="6">
        <v>7132</v>
      </c>
      <c r="O42" s="19">
        <v>5900</v>
      </c>
      <c r="P42" s="2">
        <f>State_Level_Outcomes[[#This Row],[Median Earnings 2nd Quarter After Exit – Outcome6]]/State_Level_Outcomes[[#This Row],[Median Earnings 2nd Quarter After Exit – Goal4]]</f>
        <v>1.2088135593220339</v>
      </c>
    </row>
    <row r="43" spans="1:16" x14ac:dyDescent="0.25">
      <c r="A43" s="4" t="s">
        <v>57</v>
      </c>
      <c r="B43" s="5">
        <v>67</v>
      </c>
      <c r="C43" s="5">
        <v>48</v>
      </c>
      <c r="D43" s="5">
        <v>3</v>
      </c>
      <c r="E43" s="5">
        <v>24</v>
      </c>
      <c r="F43" s="3">
        <f>State_Level_Outcomes[[#This Row],[Number of Exiters Employed in the 2nd Quarter After Exit (numerator)3]]/State_Level_Outcomes[[#This Row],[Number of Exiters in the 2nd Quarter After Exit (denominator)3]]</f>
        <v>0.125</v>
      </c>
      <c r="G43" s="2">
        <v>0.59499999999999997</v>
      </c>
      <c r="H43" s="2">
        <f>State_Level_Outcomes[[#This Row],[Employment Rate 2nd Quarter After Exit – Outcome3]]/State_Level_Outcomes[[#This Row],[Employment Rate 2nd Quarter After Exit – Goal4]]</f>
        <v>0.21008403361344538</v>
      </c>
      <c r="I43">
        <v>3</v>
      </c>
      <c r="J43">
        <v>23</v>
      </c>
      <c r="K43" s="3">
        <f>State_Level_Outcomes[[#This Row],[Number of Exiters Employed in the 4th Quarter After Exit (numerator)5]]/State_Level_Outcomes[[#This Row],[Number of Exiters in the 4th Quarter After Exit (denominator)5]]</f>
        <v>0.13043478260869565</v>
      </c>
      <c r="L43" s="2">
        <v>0.59499999999999997</v>
      </c>
      <c r="M43" s="2">
        <f>State_Level_Outcomes[[#This Row],[Employment Rate 4th Quarter After Exit – Outcome5]]/State_Level_Outcomes[[#This Row],[Employment Rate 4th Quarter After Exit – Goal4]]</f>
        <v>0.21921812203142127</v>
      </c>
      <c r="N43" s="6">
        <v>5300</v>
      </c>
      <c r="O43" s="18">
        <v>5300</v>
      </c>
      <c r="P43" s="2">
        <f>State_Level_Outcomes[[#This Row],[Median Earnings 2nd Quarter After Exit – Outcome6]]/State_Level_Outcomes[[#This Row],[Median Earnings 2nd Quarter After Exit – Goal4]]</f>
        <v>1</v>
      </c>
    </row>
    <row r="44" spans="1:16" x14ac:dyDescent="0.25">
      <c r="A44" s="4" t="s">
        <v>58</v>
      </c>
      <c r="B44" s="5">
        <v>53</v>
      </c>
      <c r="C44" s="5">
        <v>72</v>
      </c>
      <c r="D44" s="5">
        <v>89</v>
      </c>
      <c r="E44" s="5">
        <v>135</v>
      </c>
      <c r="F44" s="3">
        <f>State_Level_Outcomes[[#This Row],[Number of Exiters Employed in the 2nd Quarter After Exit (numerator)3]]/State_Level_Outcomes[[#This Row],[Number of Exiters in the 2nd Quarter After Exit (denominator)3]]</f>
        <v>0.65925925925925921</v>
      </c>
      <c r="G44" s="2">
        <v>0.622</v>
      </c>
      <c r="H44" s="2">
        <f>State_Level_Outcomes[[#This Row],[Employment Rate 2nd Quarter After Exit – Outcome3]]/State_Level_Outcomes[[#This Row],[Employment Rate 2nd Quarter After Exit – Goal4]]</f>
        <v>1.0599023460759796</v>
      </c>
      <c r="I44">
        <v>98</v>
      </c>
      <c r="J44">
        <v>163</v>
      </c>
      <c r="K44" s="3">
        <f>State_Level_Outcomes[[#This Row],[Number of Exiters Employed in the 4th Quarter After Exit (numerator)5]]/State_Level_Outcomes[[#This Row],[Number of Exiters in the 4th Quarter After Exit (denominator)5]]</f>
        <v>0.60122699386503065</v>
      </c>
      <c r="L44" s="2">
        <v>0.6</v>
      </c>
      <c r="M44" s="2">
        <f>State_Level_Outcomes[[#This Row],[Employment Rate 4th Quarter After Exit – Outcome5]]/State_Level_Outcomes[[#This Row],[Employment Rate 4th Quarter After Exit – Goal4]]</f>
        <v>1.0020449897750512</v>
      </c>
      <c r="N44" s="6">
        <v>11502.64</v>
      </c>
      <c r="O44" s="19">
        <v>6950</v>
      </c>
      <c r="P44" s="2">
        <f>State_Level_Outcomes[[#This Row],[Median Earnings 2nd Quarter After Exit – Outcome6]]/State_Level_Outcomes[[#This Row],[Median Earnings 2nd Quarter After Exit – Goal4]]</f>
        <v>1.6550561151079135</v>
      </c>
    </row>
    <row r="45" spans="1:16" x14ac:dyDescent="0.25">
      <c r="A45" s="4" t="s">
        <v>59</v>
      </c>
      <c r="B45" s="5">
        <v>589</v>
      </c>
      <c r="C45" s="5">
        <v>518</v>
      </c>
      <c r="D45" s="5">
        <v>214</v>
      </c>
      <c r="E45" s="5">
        <v>342</v>
      </c>
      <c r="F45" s="3">
        <f>State_Level_Outcomes[[#This Row],[Number of Exiters Employed in the 2nd Quarter After Exit (numerator)3]]/State_Level_Outcomes[[#This Row],[Number of Exiters in the 2nd Quarter After Exit (denominator)3]]</f>
        <v>0.6257309941520468</v>
      </c>
      <c r="G45" s="2">
        <v>0.5</v>
      </c>
      <c r="H45" s="2">
        <f>State_Level_Outcomes[[#This Row],[Employment Rate 2nd Quarter After Exit – Outcome3]]/State_Level_Outcomes[[#This Row],[Employment Rate 2nd Quarter After Exit – Goal4]]</f>
        <v>1.2514619883040936</v>
      </c>
      <c r="I45">
        <v>136</v>
      </c>
      <c r="J45">
        <v>219</v>
      </c>
      <c r="K45" s="3">
        <f>State_Level_Outcomes[[#This Row],[Number of Exiters Employed in the 4th Quarter After Exit (numerator)5]]/State_Level_Outcomes[[#This Row],[Number of Exiters in the 4th Quarter After Exit (denominator)5]]</f>
        <v>0.62100456621004563</v>
      </c>
      <c r="L45" s="2">
        <v>0.48</v>
      </c>
      <c r="M45" s="2">
        <f>State_Level_Outcomes[[#This Row],[Employment Rate 4th Quarter After Exit – Outcome5]]/State_Level_Outcomes[[#This Row],[Employment Rate 4th Quarter After Exit – Goal4]]</f>
        <v>1.2937595129375952</v>
      </c>
      <c r="N45" s="6">
        <v>7455.98</v>
      </c>
      <c r="O45" s="18">
        <v>5160</v>
      </c>
      <c r="P45" s="2">
        <f>State_Level_Outcomes[[#This Row],[Median Earnings 2nd Quarter After Exit – Outcome6]]/State_Level_Outcomes[[#This Row],[Median Earnings 2nd Quarter After Exit – Goal4]]</f>
        <v>1.4449573643410851</v>
      </c>
    </row>
    <row r="46" spans="1:16" x14ac:dyDescent="0.25">
      <c r="A46" s="4" t="s">
        <v>60</v>
      </c>
      <c r="B46" s="5">
        <v>243</v>
      </c>
      <c r="C46" s="5">
        <v>212</v>
      </c>
      <c r="D46" s="5">
        <v>113</v>
      </c>
      <c r="E46" s="5">
        <v>200</v>
      </c>
      <c r="F46" s="3">
        <f>State_Level_Outcomes[[#This Row],[Number of Exiters Employed in the 2nd Quarter After Exit (numerator)3]]/State_Level_Outcomes[[#This Row],[Number of Exiters in the 2nd Quarter After Exit (denominator)3]]</f>
        <v>0.56499999999999995</v>
      </c>
      <c r="G46" s="2">
        <v>0.62</v>
      </c>
      <c r="H46" s="2">
        <f>State_Level_Outcomes[[#This Row],[Employment Rate 2nd Quarter After Exit – Outcome3]]/State_Level_Outcomes[[#This Row],[Employment Rate 2nd Quarter After Exit – Goal4]]</f>
        <v>0.91129032258064513</v>
      </c>
      <c r="I46">
        <v>78</v>
      </c>
      <c r="J46">
        <v>145</v>
      </c>
      <c r="K46" s="3">
        <f>State_Level_Outcomes[[#This Row],[Number of Exiters Employed in the 4th Quarter After Exit (numerator)5]]/State_Level_Outcomes[[#This Row],[Number of Exiters in the 4th Quarter After Exit (denominator)5]]</f>
        <v>0.53793103448275859</v>
      </c>
      <c r="L46" s="2">
        <v>0.52</v>
      </c>
      <c r="M46" s="2">
        <f>State_Level_Outcomes[[#This Row],[Employment Rate 4th Quarter After Exit – Outcome5]]/State_Level_Outcomes[[#This Row],[Employment Rate 4th Quarter After Exit – Goal4]]</f>
        <v>1.0344827586206895</v>
      </c>
      <c r="N46" s="6">
        <v>6370</v>
      </c>
      <c r="O46" s="19">
        <v>6600</v>
      </c>
      <c r="P46" s="2">
        <f>State_Level_Outcomes[[#This Row],[Median Earnings 2nd Quarter After Exit – Outcome6]]/State_Level_Outcomes[[#This Row],[Median Earnings 2nd Quarter After Exit – Goal4]]</f>
        <v>0.9651515151515152</v>
      </c>
    </row>
    <row r="47" spans="1:16" x14ac:dyDescent="0.25">
      <c r="A47" s="4" t="s">
        <v>61</v>
      </c>
      <c r="B47" s="5">
        <v>809</v>
      </c>
      <c r="C47" s="5">
        <v>647</v>
      </c>
      <c r="D47" s="5">
        <v>332</v>
      </c>
      <c r="E47" s="5">
        <v>560</v>
      </c>
      <c r="F47" s="3">
        <f>State_Level_Outcomes[[#This Row],[Number of Exiters Employed in the 2nd Quarter After Exit (numerator)3]]/State_Level_Outcomes[[#This Row],[Number of Exiters in the 2nd Quarter After Exit (denominator)3]]</f>
        <v>0.59285714285714286</v>
      </c>
      <c r="G47" s="2">
        <v>0.43669999999999998</v>
      </c>
      <c r="H47" s="2">
        <f>State_Level_Outcomes[[#This Row],[Employment Rate 2nd Quarter After Exit – Outcome3]]/State_Level_Outcomes[[#This Row],[Employment Rate 2nd Quarter After Exit – Goal4]]</f>
        <v>1.3575844810101738</v>
      </c>
      <c r="I47">
        <v>276</v>
      </c>
      <c r="J47">
        <v>481</v>
      </c>
      <c r="K47" s="3">
        <f>State_Level_Outcomes[[#This Row],[Number of Exiters Employed in the 4th Quarter After Exit (numerator)5]]/State_Level_Outcomes[[#This Row],[Number of Exiters in the 4th Quarter After Exit (denominator)5]]</f>
        <v>0.57380457380457384</v>
      </c>
      <c r="L47" s="2">
        <v>0.41110000000000002</v>
      </c>
      <c r="M47" s="2">
        <f>State_Level_Outcomes[[#This Row],[Employment Rate 4th Quarter After Exit – Outcome5]]/State_Level_Outcomes[[#This Row],[Employment Rate 4th Quarter After Exit – Goal4]]</f>
        <v>1.3957785789456916</v>
      </c>
      <c r="N47" s="6">
        <v>8326.9700000000012</v>
      </c>
      <c r="O47" s="18">
        <v>3880</v>
      </c>
      <c r="P47" s="2">
        <f>State_Level_Outcomes[[#This Row],[Median Earnings 2nd Quarter After Exit – Outcome6]]/State_Level_Outcomes[[#This Row],[Median Earnings 2nd Quarter After Exit – Goal4]]</f>
        <v>2.146126288659794</v>
      </c>
    </row>
    <row r="48" spans="1:16" x14ac:dyDescent="0.25">
      <c r="A48" s="4" t="s">
        <v>62</v>
      </c>
      <c r="B48" s="5">
        <v>4804</v>
      </c>
      <c r="C48" s="5">
        <v>4013</v>
      </c>
      <c r="D48" s="5">
        <v>2743</v>
      </c>
      <c r="E48" s="5">
        <v>4617</v>
      </c>
      <c r="F48" s="3">
        <f>State_Level_Outcomes[[#This Row],[Number of Exiters Employed in the 2nd Quarter After Exit (numerator)3]]/State_Level_Outcomes[[#This Row],[Number of Exiters in the 2nd Quarter After Exit (denominator)3]]</f>
        <v>0.59410872861165254</v>
      </c>
      <c r="G48" s="2">
        <v>0.46300000000000002</v>
      </c>
      <c r="H48" s="2">
        <f>State_Level_Outcomes[[#This Row],[Employment Rate 2nd Quarter After Exit – Outcome3]]/State_Level_Outcomes[[#This Row],[Employment Rate 2nd Quarter After Exit – Goal4]]</f>
        <v>1.2831722000251673</v>
      </c>
      <c r="I48">
        <v>2744</v>
      </c>
      <c r="J48">
        <v>4498</v>
      </c>
      <c r="K48" s="3">
        <f>State_Level_Outcomes[[#This Row],[Number of Exiters Employed in the 4th Quarter After Exit (numerator)5]]/State_Level_Outcomes[[#This Row],[Number of Exiters in the 4th Quarter After Exit (denominator)5]]</f>
        <v>0.61004891062694533</v>
      </c>
      <c r="L48" s="2">
        <v>0.46100000000000002</v>
      </c>
      <c r="M48" s="2">
        <f>State_Level_Outcomes[[#This Row],[Employment Rate 4th Quarter After Exit – Outcome5]]/State_Level_Outcomes[[#This Row],[Employment Rate 4th Quarter After Exit – Goal4]]</f>
        <v>1.323316508952159</v>
      </c>
      <c r="N48" s="6">
        <v>10177.5</v>
      </c>
      <c r="O48" s="19">
        <v>6659</v>
      </c>
      <c r="P48" s="2">
        <f>State_Level_Outcomes[[#This Row],[Median Earnings 2nd Quarter After Exit – Outcome6]]/State_Level_Outcomes[[#This Row],[Median Earnings 2nd Quarter After Exit – Goal4]]</f>
        <v>1.5283826400360414</v>
      </c>
    </row>
    <row r="49" spans="1:16" x14ac:dyDescent="0.25">
      <c r="A49" s="4" t="s">
        <v>63</v>
      </c>
      <c r="B49" s="5">
        <v>396</v>
      </c>
      <c r="C49" s="5">
        <v>250</v>
      </c>
      <c r="D49" s="5">
        <v>160</v>
      </c>
      <c r="E49" s="5">
        <v>242</v>
      </c>
      <c r="F49" s="3">
        <f>State_Level_Outcomes[[#This Row],[Number of Exiters Employed in the 2nd Quarter After Exit (numerator)3]]/State_Level_Outcomes[[#This Row],[Number of Exiters in the 2nd Quarter After Exit (denominator)3]]</f>
        <v>0.66115702479338845</v>
      </c>
      <c r="G49" s="2">
        <v>0.62</v>
      </c>
      <c r="H49" s="2">
        <f>State_Level_Outcomes[[#This Row],[Employment Rate 2nd Quarter After Exit – Outcome3]]/State_Level_Outcomes[[#This Row],[Employment Rate 2nd Quarter After Exit – Goal4]]</f>
        <v>1.0663822980538524</v>
      </c>
      <c r="I49">
        <v>194</v>
      </c>
      <c r="J49">
        <v>315</v>
      </c>
      <c r="K49" s="3">
        <f>State_Level_Outcomes[[#This Row],[Number of Exiters Employed in the 4th Quarter After Exit (numerator)5]]/State_Level_Outcomes[[#This Row],[Number of Exiters in the 4th Quarter After Exit (denominator)5]]</f>
        <v>0.61587301587301591</v>
      </c>
      <c r="L49" s="2">
        <v>0.63500000000000001</v>
      </c>
      <c r="M49" s="2">
        <f>State_Level_Outcomes[[#This Row],[Employment Rate 4th Quarter After Exit – Outcome5]]/State_Level_Outcomes[[#This Row],[Employment Rate 4th Quarter After Exit – Goal4]]</f>
        <v>0.96987876515435578</v>
      </c>
      <c r="N49" s="6">
        <v>10451.5</v>
      </c>
      <c r="O49" s="18">
        <v>7650</v>
      </c>
      <c r="P49" s="2">
        <f>State_Level_Outcomes[[#This Row],[Median Earnings 2nd Quarter After Exit – Outcome6]]/State_Level_Outcomes[[#This Row],[Median Earnings 2nd Quarter After Exit – Goal4]]</f>
        <v>1.3662091503267975</v>
      </c>
    </row>
    <row r="50" spans="1:16" x14ac:dyDescent="0.25">
      <c r="A50" s="4" t="s">
        <v>64</v>
      </c>
      <c r="B50" s="5">
        <v>95</v>
      </c>
      <c r="C50" s="5">
        <v>109</v>
      </c>
      <c r="D50" s="5">
        <v>84</v>
      </c>
      <c r="E50" s="5">
        <v>137</v>
      </c>
      <c r="F50" s="3">
        <f>State_Level_Outcomes[[#This Row],[Number of Exiters Employed in the 2nd Quarter After Exit (numerator)3]]/State_Level_Outcomes[[#This Row],[Number of Exiters in the 2nd Quarter After Exit (denominator)3]]</f>
        <v>0.61313868613138689</v>
      </c>
      <c r="G50" s="2">
        <v>0.53</v>
      </c>
      <c r="H50" s="2">
        <f>State_Level_Outcomes[[#This Row],[Employment Rate 2nd Quarter After Exit – Outcome3]]/State_Level_Outcomes[[#This Row],[Employment Rate 2nd Quarter After Exit – Goal4]]</f>
        <v>1.1568654455309186</v>
      </c>
      <c r="I50">
        <v>60</v>
      </c>
      <c r="J50">
        <v>116</v>
      </c>
      <c r="K50" s="3">
        <f>State_Level_Outcomes[[#This Row],[Number of Exiters Employed in the 4th Quarter After Exit (numerator)5]]/State_Level_Outcomes[[#This Row],[Number of Exiters in the 4th Quarter After Exit (denominator)5]]</f>
        <v>0.51724137931034486</v>
      </c>
      <c r="L50" s="2">
        <v>0.49</v>
      </c>
      <c r="M50" s="2">
        <f>State_Level_Outcomes[[#This Row],[Employment Rate 4th Quarter After Exit – Outcome5]]/State_Level_Outcomes[[#This Row],[Employment Rate 4th Quarter After Exit – Goal4]]</f>
        <v>1.0555946516537651</v>
      </c>
      <c r="N50" s="6">
        <v>8961.6749999999993</v>
      </c>
      <c r="O50" s="19">
        <v>7252</v>
      </c>
      <c r="P50" s="2">
        <f>State_Level_Outcomes[[#This Row],[Median Earnings 2nd Quarter After Exit – Outcome6]]/State_Level_Outcomes[[#This Row],[Median Earnings 2nd Quarter After Exit – Goal4]]</f>
        <v>1.2357522062879205</v>
      </c>
    </row>
    <row r="51" spans="1:16" x14ac:dyDescent="0.25">
      <c r="A51" s="4" t="s">
        <v>65</v>
      </c>
      <c r="B51" s="5">
        <v>44</v>
      </c>
      <c r="C51" s="5">
        <v>33</v>
      </c>
      <c r="D51" s="5">
        <v>3</v>
      </c>
      <c r="E51" s="5">
        <v>7</v>
      </c>
      <c r="F51" s="3">
        <f>State_Level_Outcomes[[#This Row],[Number of Exiters Employed in the 2nd Quarter After Exit (numerator)3]]/State_Level_Outcomes[[#This Row],[Number of Exiters in the 2nd Quarter After Exit (denominator)3]]</f>
        <v>0.42857142857142855</v>
      </c>
      <c r="G51" s="2">
        <v>0.33</v>
      </c>
      <c r="H51" s="2">
        <f>State_Level_Outcomes[[#This Row],[Employment Rate 2nd Quarter After Exit – Outcome3]]/State_Level_Outcomes[[#This Row],[Employment Rate 2nd Quarter After Exit – Goal4]]</f>
        <v>1.2987012987012985</v>
      </c>
      <c r="I51">
        <v>19</v>
      </c>
      <c r="J51">
        <v>60</v>
      </c>
      <c r="K51" s="3">
        <f>State_Level_Outcomes[[#This Row],[Number of Exiters Employed in the 4th Quarter After Exit (numerator)5]]/State_Level_Outcomes[[#This Row],[Number of Exiters in the 4th Quarter After Exit (denominator)5]]</f>
        <v>0.31666666666666665</v>
      </c>
      <c r="L51" s="2">
        <v>0.25</v>
      </c>
      <c r="M51" s="2">
        <f>State_Level_Outcomes[[#This Row],[Employment Rate 4th Quarter After Exit – Outcome5]]/State_Level_Outcomes[[#This Row],[Employment Rate 4th Quarter After Exit – Goal4]]</f>
        <v>1.2666666666666666</v>
      </c>
      <c r="N51" s="6">
        <v>11484.1</v>
      </c>
      <c r="O51" s="18">
        <v>6500</v>
      </c>
      <c r="P51" s="2">
        <f>State_Level_Outcomes[[#This Row],[Median Earnings 2nd Quarter After Exit – Outcome6]]/State_Level_Outcomes[[#This Row],[Median Earnings 2nd Quarter After Exit – Goal4]]</f>
        <v>1.7667846153846154</v>
      </c>
    </row>
    <row r="52" spans="1:16" x14ac:dyDescent="0.25">
      <c r="A52" s="4" t="s">
        <v>66</v>
      </c>
      <c r="B52" s="5">
        <v>750</v>
      </c>
      <c r="C52" s="5">
        <v>595</v>
      </c>
      <c r="D52" s="5">
        <v>350</v>
      </c>
      <c r="E52" s="5">
        <v>573</v>
      </c>
      <c r="F52" s="3">
        <f>State_Level_Outcomes[[#This Row],[Number of Exiters Employed in the 2nd Quarter After Exit (numerator)3]]/State_Level_Outcomes[[#This Row],[Number of Exiters in the 2nd Quarter After Exit (denominator)3]]</f>
        <v>0.61082024432809778</v>
      </c>
      <c r="G52" s="2">
        <v>0.52</v>
      </c>
      <c r="H52" s="2">
        <f>State_Level_Outcomes[[#This Row],[Employment Rate 2nd Quarter After Exit – Outcome3]]/State_Level_Outcomes[[#This Row],[Employment Rate 2nd Quarter After Exit – Goal4]]</f>
        <v>1.1746543160155727</v>
      </c>
      <c r="I52">
        <v>346</v>
      </c>
      <c r="J52">
        <v>556</v>
      </c>
      <c r="K52" s="3">
        <f>State_Level_Outcomes[[#This Row],[Number of Exiters Employed in the 4th Quarter After Exit (numerator)5]]/State_Level_Outcomes[[#This Row],[Number of Exiters in the 4th Quarter After Exit (denominator)5]]</f>
        <v>0.62230215827338131</v>
      </c>
      <c r="L52" s="2">
        <v>0.48</v>
      </c>
      <c r="M52" s="2">
        <f>State_Level_Outcomes[[#This Row],[Employment Rate 4th Quarter After Exit – Outcome5]]/State_Level_Outcomes[[#This Row],[Employment Rate 4th Quarter After Exit – Goal4]]</f>
        <v>1.2964628297362111</v>
      </c>
      <c r="N52" s="6">
        <v>9318.08</v>
      </c>
      <c r="O52" s="19">
        <v>6000</v>
      </c>
      <c r="P52" s="2">
        <f>State_Level_Outcomes[[#This Row],[Median Earnings 2nd Quarter After Exit – Outcome6]]/State_Level_Outcomes[[#This Row],[Median Earnings 2nd Quarter After Exit – Goal4]]</f>
        <v>1.5530133333333334</v>
      </c>
    </row>
    <row r="53" spans="1:16" x14ac:dyDescent="0.25">
      <c r="A53" s="4" t="s">
        <v>67</v>
      </c>
      <c r="B53" s="5">
        <v>1148</v>
      </c>
      <c r="C53" s="5">
        <v>709</v>
      </c>
      <c r="D53" s="5">
        <v>401</v>
      </c>
      <c r="E53" s="5">
        <v>721</v>
      </c>
      <c r="F53" s="3">
        <f>State_Level_Outcomes[[#This Row],[Number of Exiters Employed in the 2nd Quarter After Exit (numerator)3]]/State_Level_Outcomes[[#This Row],[Number of Exiters in the 2nd Quarter After Exit (denominator)3]]</f>
        <v>0.55617198335644935</v>
      </c>
      <c r="G53" s="2">
        <v>0.55500000000000005</v>
      </c>
      <c r="H53" s="2">
        <f>State_Level_Outcomes[[#This Row],[Employment Rate 2nd Quarter After Exit – Outcome3]]/State_Level_Outcomes[[#This Row],[Employment Rate 2nd Quarter After Exit – Goal4]]</f>
        <v>1.002111681723332</v>
      </c>
      <c r="I53">
        <v>331</v>
      </c>
      <c r="J53">
        <v>605</v>
      </c>
      <c r="K53" s="3">
        <f>State_Level_Outcomes[[#This Row],[Number of Exiters Employed in the 4th Quarter After Exit (numerator)5]]/State_Level_Outcomes[[#This Row],[Number of Exiters in the 4th Quarter After Exit (denominator)5]]</f>
        <v>0.54710743801652895</v>
      </c>
      <c r="L53" s="2">
        <v>0.51900000000000002</v>
      </c>
      <c r="M53" s="2">
        <f>State_Level_Outcomes[[#This Row],[Employment Rate 4th Quarter After Exit – Outcome5]]/State_Level_Outcomes[[#This Row],[Employment Rate 4th Quarter After Exit – Goal4]]</f>
        <v>1.0541569133266453</v>
      </c>
      <c r="N53" s="6">
        <v>11059.33</v>
      </c>
      <c r="O53" s="18">
        <v>8915</v>
      </c>
      <c r="P53" s="2">
        <f>State_Level_Outcomes[[#This Row],[Median Earnings 2nd Quarter After Exit – Outcome6]]/State_Level_Outcomes[[#This Row],[Median Earnings 2nd Quarter After Exit – Goal4]]</f>
        <v>1.2405305664610207</v>
      </c>
    </row>
    <row r="54" spans="1:16" x14ac:dyDescent="0.25">
      <c r="A54" s="4" t="s">
        <v>68</v>
      </c>
      <c r="B54" s="5">
        <v>208</v>
      </c>
      <c r="C54" s="5">
        <v>99</v>
      </c>
      <c r="D54" s="5">
        <v>18</v>
      </c>
      <c r="E54" s="5">
        <v>35</v>
      </c>
      <c r="F54" s="3">
        <f>State_Level_Outcomes[[#This Row],[Number of Exiters Employed in the 2nd Quarter After Exit (numerator)3]]/State_Level_Outcomes[[#This Row],[Number of Exiters in the 2nd Quarter After Exit (denominator)3]]</f>
        <v>0.51428571428571423</v>
      </c>
      <c r="G54" s="2">
        <v>0.46</v>
      </c>
      <c r="H54" s="2">
        <f>State_Level_Outcomes[[#This Row],[Employment Rate 2nd Quarter After Exit – Outcome3]]/State_Level_Outcomes[[#This Row],[Employment Rate 2nd Quarter After Exit – Goal4]]</f>
        <v>1.1180124223602483</v>
      </c>
      <c r="I54">
        <v>29</v>
      </c>
      <c r="J54">
        <v>53</v>
      </c>
      <c r="K54" s="3">
        <f>State_Level_Outcomes[[#This Row],[Number of Exiters Employed in the 4th Quarter After Exit (numerator)5]]/State_Level_Outcomes[[#This Row],[Number of Exiters in the 4th Quarter After Exit (denominator)5]]</f>
        <v>0.54716981132075471</v>
      </c>
      <c r="L54" s="2">
        <v>0.47</v>
      </c>
      <c r="M54" s="2">
        <f>State_Level_Outcomes[[#This Row],[Employment Rate 4th Quarter After Exit – Outcome5]]/State_Level_Outcomes[[#This Row],[Employment Rate 4th Quarter After Exit – Goal4]]</f>
        <v>1.1641910879164994</v>
      </c>
      <c r="N54" s="6">
        <v>7527.94</v>
      </c>
      <c r="O54" s="19">
        <v>5900</v>
      </c>
      <c r="P54" s="2">
        <f>State_Level_Outcomes[[#This Row],[Median Earnings 2nd Quarter After Exit – Outcome6]]/State_Level_Outcomes[[#This Row],[Median Earnings 2nd Quarter After Exit – Goal4]]</f>
        <v>1.2759220338983051</v>
      </c>
    </row>
    <row r="55" spans="1:16" x14ac:dyDescent="0.25">
      <c r="A55" s="4" t="s">
        <v>69</v>
      </c>
      <c r="B55" s="5">
        <v>756</v>
      </c>
      <c r="C55" s="5">
        <v>621</v>
      </c>
      <c r="D55" s="5">
        <v>482</v>
      </c>
      <c r="E55" s="5">
        <v>712</v>
      </c>
      <c r="F55" s="3">
        <f>State_Level_Outcomes[[#This Row],[Number of Exiters Employed in the 2nd Quarter After Exit (numerator)3]]/State_Level_Outcomes[[#This Row],[Number of Exiters in the 2nd Quarter After Exit (denominator)3]]</f>
        <v>0.6769662921348315</v>
      </c>
      <c r="G55" s="2">
        <v>0.62</v>
      </c>
      <c r="H55" s="2">
        <f>State_Level_Outcomes[[#This Row],[Employment Rate 2nd Quarter After Exit – Outcome3]]/State_Level_Outcomes[[#This Row],[Employment Rate 2nd Quarter After Exit – Goal4]]</f>
        <v>1.0918811163465025</v>
      </c>
      <c r="I55">
        <v>466</v>
      </c>
      <c r="J55">
        <v>714</v>
      </c>
      <c r="K55" s="3">
        <f>State_Level_Outcomes[[#This Row],[Number of Exiters Employed in the 4th Quarter After Exit (numerator)5]]/State_Level_Outcomes[[#This Row],[Number of Exiters in the 4th Quarter After Exit (denominator)5]]</f>
        <v>0.65266106442577032</v>
      </c>
      <c r="L55" s="2">
        <v>0.6</v>
      </c>
      <c r="M55" s="2">
        <f>State_Level_Outcomes[[#This Row],[Employment Rate 4th Quarter After Exit – Outcome5]]/State_Level_Outcomes[[#This Row],[Employment Rate 4th Quarter After Exit – Goal4]]</f>
        <v>1.0877684407096173</v>
      </c>
      <c r="N55" s="6">
        <v>10614.98</v>
      </c>
      <c r="O55" s="18">
        <v>7700</v>
      </c>
      <c r="P55" s="2">
        <f>State_Level_Outcomes[[#This Row],[Median Earnings 2nd Quarter After Exit – Outcome6]]/State_Level_Outcomes[[#This Row],[Median Earnings 2nd Quarter After Exit – Goal4]]</f>
        <v>1.3785688311688311</v>
      </c>
    </row>
    <row r="56" spans="1:16" x14ac:dyDescent="0.25">
      <c r="A56" s="4" t="s">
        <v>70</v>
      </c>
      <c r="B56" s="5">
        <v>131</v>
      </c>
      <c r="C56" s="5">
        <v>94</v>
      </c>
      <c r="D56" s="5">
        <v>52</v>
      </c>
      <c r="E56" s="5">
        <v>84</v>
      </c>
      <c r="F56" s="3">
        <f>State_Level_Outcomes[[#This Row],[Number of Exiters Employed in the 2nd Quarter After Exit (numerator)3]]/State_Level_Outcomes[[#This Row],[Number of Exiters in the 2nd Quarter After Exit (denominator)3]]</f>
        <v>0.61904761904761907</v>
      </c>
      <c r="G56" s="2">
        <v>0.55000000000000004</v>
      </c>
      <c r="H56" s="2">
        <f>State_Level_Outcomes[[#This Row],[Employment Rate 2nd Quarter After Exit – Outcome3]]/State_Level_Outcomes[[#This Row],[Employment Rate 2nd Quarter After Exit – Goal4]]</f>
        <v>1.1255411255411254</v>
      </c>
      <c r="I56">
        <v>77</v>
      </c>
      <c r="J56">
        <v>124</v>
      </c>
      <c r="K56" s="3">
        <f>State_Level_Outcomes[[#This Row],[Number of Exiters Employed in the 4th Quarter After Exit (numerator)5]]/State_Level_Outcomes[[#This Row],[Number of Exiters in the 4th Quarter After Exit (denominator)5]]</f>
        <v>0.62096774193548387</v>
      </c>
      <c r="L56" s="2">
        <v>0.51600000000000001</v>
      </c>
      <c r="M56" s="2">
        <f>State_Level_Outcomes[[#This Row],[Employment Rate 4th Quarter After Exit – Outcome5]]/State_Level_Outcomes[[#This Row],[Employment Rate 4th Quarter After Exit – Goal4]]</f>
        <v>1.203425856464116</v>
      </c>
      <c r="N56" s="6">
        <v>5572.7150000000001</v>
      </c>
      <c r="O56" s="19">
        <v>5600</v>
      </c>
      <c r="P56" s="2">
        <f>State_Level_Outcomes[[#This Row],[Median Earnings 2nd Quarter After Exit – Outcome6]]/State_Level_Outcomes[[#This Row],[Median Earnings 2nd Quarter After Exit – Goal4]]</f>
        <v>0.99512767857142859</v>
      </c>
    </row>
    <row r="58" spans="1:16" ht="11.25" customHeight="1" x14ac:dyDescent="0.25">
      <c r="A58" s="21" t="s">
        <v>71</v>
      </c>
      <c r="B58" s="21"/>
      <c r="C58" s="21"/>
      <c r="D58" s="21"/>
      <c r="E58" s="21"/>
      <c r="F58" s="21"/>
      <c r="G58" s="21"/>
      <c r="H58" s="21"/>
      <c r="I58" s="21"/>
      <c r="J58" s="21"/>
      <c r="K58" s="21"/>
      <c r="L58" s="21"/>
      <c r="M58" s="21"/>
      <c r="N58" s="21"/>
      <c r="O58" s="21"/>
      <c r="P58" s="21"/>
    </row>
    <row r="59" spans="1:16" ht="15" customHeight="1" x14ac:dyDescent="0.25">
      <c r="A59" s="21" t="s">
        <v>72</v>
      </c>
      <c r="B59" s="21"/>
      <c r="C59" s="21"/>
      <c r="D59" s="21"/>
      <c r="E59" s="21"/>
      <c r="F59" s="21"/>
      <c r="G59" s="21"/>
      <c r="H59" s="21"/>
      <c r="I59" s="21"/>
      <c r="J59" s="21"/>
      <c r="K59" s="21"/>
      <c r="L59" s="21"/>
      <c r="M59" s="21"/>
      <c r="N59" s="21"/>
      <c r="O59" s="21"/>
      <c r="P59" s="21"/>
    </row>
    <row r="60" spans="1:16" x14ac:dyDescent="0.25">
      <c r="A60" s="21" t="s">
        <v>73</v>
      </c>
      <c r="B60" s="21"/>
      <c r="C60" s="21"/>
      <c r="D60" s="21"/>
      <c r="E60" s="21"/>
      <c r="F60" s="21"/>
      <c r="G60" s="21"/>
      <c r="H60" s="21"/>
      <c r="I60" s="21"/>
      <c r="J60" s="21"/>
      <c r="K60" s="21"/>
      <c r="L60" s="21"/>
      <c r="M60" s="21"/>
      <c r="N60" s="21"/>
      <c r="O60" s="21"/>
      <c r="P60" s="21"/>
    </row>
    <row r="61" spans="1:16" ht="30" customHeight="1" x14ac:dyDescent="0.25">
      <c r="A61" s="21" t="s">
        <v>74</v>
      </c>
      <c r="B61" s="21"/>
      <c r="C61" s="21"/>
      <c r="D61" s="21"/>
      <c r="E61" s="21"/>
      <c r="F61" s="21"/>
      <c r="G61" s="21"/>
      <c r="H61" s="21"/>
      <c r="I61" s="21"/>
      <c r="J61" s="21"/>
      <c r="K61" s="21"/>
      <c r="L61" s="21"/>
      <c r="M61" s="21"/>
      <c r="N61" s="21"/>
      <c r="O61" s="21"/>
      <c r="P61" s="21"/>
    </row>
    <row r="62" spans="1:16" ht="15" customHeight="1" x14ac:dyDescent="0.25">
      <c r="A62" s="21" t="s">
        <v>75</v>
      </c>
      <c r="B62" s="21"/>
      <c r="C62" s="21"/>
      <c r="D62" s="21"/>
      <c r="E62" s="21"/>
      <c r="F62" s="21"/>
      <c r="G62" s="21"/>
      <c r="H62" s="21"/>
      <c r="I62" s="21"/>
      <c r="J62" s="21"/>
      <c r="K62" s="21"/>
      <c r="L62" s="21"/>
      <c r="M62" s="21"/>
      <c r="N62" s="21"/>
      <c r="O62" s="21"/>
      <c r="P62" s="21"/>
    </row>
    <row r="63" spans="1:16" ht="30" customHeight="1" x14ac:dyDescent="0.25">
      <c r="A63" s="21" t="s">
        <v>76</v>
      </c>
      <c r="B63" s="21"/>
      <c r="C63" s="21"/>
      <c r="D63" s="21"/>
      <c r="E63" s="21"/>
      <c r="F63" s="21"/>
      <c r="G63" s="21"/>
      <c r="H63" s="21"/>
      <c r="I63" s="21"/>
      <c r="J63" s="21"/>
      <c r="K63" s="21"/>
      <c r="L63" s="21"/>
      <c r="M63" s="21"/>
      <c r="N63" s="21"/>
      <c r="O63" s="21"/>
      <c r="P63" s="21"/>
    </row>
    <row r="64" spans="1:16" ht="33" customHeight="1" x14ac:dyDescent="0.25">
      <c r="A64" s="21" t="s">
        <v>77</v>
      </c>
      <c r="B64" s="21"/>
      <c r="C64" s="21"/>
      <c r="D64" s="21"/>
      <c r="E64" s="21"/>
      <c r="F64" s="21"/>
      <c r="G64" s="21"/>
      <c r="H64" s="21"/>
      <c r="I64" s="21"/>
      <c r="J64" s="21"/>
      <c r="K64" s="21"/>
      <c r="L64" s="21"/>
      <c r="M64" s="21"/>
      <c r="N64" s="21"/>
      <c r="O64" s="21"/>
      <c r="P64" s="21"/>
    </row>
  </sheetData>
  <sheetProtection sheet="1" sort="0" autoFilter="0"/>
  <mergeCells count="8">
    <mergeCell ref="A62:P62"/>
    <mergeCell ref="A63:P63"/>
    <mergeCell ref="A64:P64"/>
    <mergeCell ref="A1:P1"/>
    <mergeCell ref="A58:P58"/>
    <mergeCell ref="A59:P59"/>
    <mergeCell ref="A60:P60"/>
    <mergeCell ref="A61:P61"/>
  </mergeCells>
  <phoneticPr fontId="4" type="noConversion"/>
  <pageMargins left="0.7" right="0.7" top="0.75" bottom="0.75" header="0.3" footer="0.3"/>
  <pageSetup scale="49"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95B5-A0F6-4E27-B767-230DE12CBFA3}">
  <sheetPr codeName="Sheet2">
    <tabColor rgb="FFA5A5A5"/>
  </sheetPr>
  <dimension ref="A1:E26"/>
  <sheetViews>
    <sheetView showGridLines="0" zoomScaleNormal="100" workbookViewId="0">
      <selection activeCell="A17" sqref="A17:E17"/>
    </sheetView>
  </sheetViews>
  <sheetFormatPr defaultRowHeight="15" x14ac:dyDescent="0.25"/>
  <cols>
    <col min="1" max="1" width="65.42578125" bestFit="1" customWidth="1"/>
    <col min="2" max="2" width="15.140625" customWidth="1"/>
    <col min="3" max="3" width="15" customWidth="1"/>
  </cols>
  <sheetData>
    <row r="1" spans="1:3" ht="78.75" customHeight="1" x14ac:dyDescent="0.25">
      <c r="A1" s="22" t="s">
        <v>78</v>
      </c>
      <c r="B1" s="22"/>
      <c r="C1" s="22"/>
    </row>
    <row r="2" spans="1:3" ht="32.25" customHeight="1" x14ac:dyDescent="0.25">
      <c r="A2" t="s">
        <v>79</v>
      </c>
      <c r="B2" s="12" t="s">
        <v>80</v>
      </c>
      <c r="C2" s="12" t="s">
        <v>81</v>
      </c>
    </row>
    <row r="3" spans="1:3" ht="17.25" x14ac:dyDescent="0.25">
      <c r="A3" t="s">
        <v>82</v>
      </c>
      <c r="B3" s="5" t="s">
        <v>83</v>
      </c>
      <c r="C3" s="5">
        <v>44674</v>
      </c>
    </row>
    <row r="4" spans="1:3" ht="17.25" x14ac:dyDescent="0.25">
      <c r="A4" s="11" t="s">
        <v>84</v>
      </c>
      <c r="B4" s="5" t="s">
        <v>83</v>
      </c>
      <c r="C4" s="5">
        <v>41595</v>
      </c>
    </row>
    <row r="5" spans="1:3" x14ac:dyDescent="0.25">
      <c r="A5" t="s">
        <v>85</v>
      </c>
      <c r="B5" s="5" t="s">
        <v>83</v>
      </c>
      <c r="C5" s="2">
        <f>C4/C3</f>
        <v>0.93107847965259438</v>
      </c>
    </row>
    <row r="6" spans="1:3" ht="17.25" x14ac:dyDescent="0.25">
      <c r="A6" t="s">
        <v>86</v>
      </c>
      <c r="B6" s="5" t="s">
        <v>83</v>
      </c>
      <c r="C6" s="5">
        <v>1361</v>
      </c>
    </row>
    <row r="7" spans="1:3" x14ac:dyDescent="0.25">
      <c r="A7" t="s">
        <v>87</v>
      </c>
      <c r="B7" s="5" t="s">
        <v>83</v>
      </c>
      <c r="C7" s="2">
        <f>C6/C3</f>
        <v>3.0465147513094867E-2</v>
      </c>
    </row>
    <row r="8" spans="1:3" ht="17.25" x14ac:dyDescent="0.25">
      <c r="A8" s="1" t="s">
        <v>88</v>
      </c>
      <c r="B8" s="5" t="s">
        <v>83</v>
      </c>
      <c r="C8" s="5">
        <v>34896</v>
      </c>
    </row>
    <row r="9" spans="1:3" ht="17.25" x14ac:dyDescent="0.25">
      <c r="A9" s="1" t="s">
        <v>89</v>
      </c>
      <c r="B9" s="5" t="s">
        <v>83</v>
      </c>
      <c r="C9" s="5">
        <v>34237</v>
      </c>
    </row>
    <row r="10" spans="1:3" ht="17.25" x14ac:dyDescent="0.25">
      <c r="A10" s="1" t="s">
        <v>90</v>
      </c>
      <c r="B10" s="5" t="s">
        <v>83</v>
      </c>
      <c r="C10" s="5">
        <v>19988</v>
      </c>
    </row>
    <row r="11" spans="1:3" ht="17.25" x14ac:dyDescent="0.25">
      <c r="A11" t="s">
        <v>91</v>
      </c>
      <c r="B11" s="3" t="s">
        <v>83</v>
      </c>
      <c r="C11" s="2">
        <f>C10/C9</f>
        <v>0.58381283406840556</v>
      </c>
    </row>
    <row r="12" spans="1:3" ht="17.25" x14ac:dyDescent="0.25">
      <c r="A12" s="1" t="s">
        <v>92</v>
      </c>
      <c r="B12" s="5" t="s">
        <v>83</v>
      </c>
      <c r="C12" s="5">
        <v>32796</v>
      </c>
    </row>
    <row r="13" spans="1:3" ht="17.25" x14ac:dyDescent="0.25">
      <c r="A13" s="1" t="s">
        <v>93</v>
      </c>
      <c r="B13" s="5" t="s">
        <v>83</v>
      </c>
      <c r="C13" s="5">
        <v>18565</v>
      </c>
    </row>
    <row r="14" spans="1:3" ht="17.25" x14ac:dyDescent="0.25">
      <c r="A14" t="s">
        <v>94</v>
      </c>
      <c r="B14" s="3" t="s">
        <v>83</v>
      </c>
      <c r="C14" s="2">
        <f>C13/C12</f>
        <v>0.56607513111355046</v>
      </c>
    </row>
    <row r="15" spans="1:3" ht="17.25" x14ac:dyDescent="0.25">
      <c r="A15" t="s">
        <v>95</v>
      </c>
      <c r="B15" s="6">
        <v>6600</v>
      </c>
      <c r="C15" s="6">
        <v>8784</v>
      </c>
    </row>
    <row r="17" spans="1:5" s="1" customFormat="1" ht="29.25" customHeight="1" x14ac:dyDescent="0.25">
      <c r="A17" s="21" t="s">
        <v>71</v>
      </c>
      <c r="B17" s="21"/>
      <c r="C17" s="21"/>
      <c r="D17" s="21"/>
      <c r="E17" s="21"/>
    </row>
    <row r="18" spans="1:5" s="1" customFormat="1" ht="39" customHeight="1" x14ac:dyDescent="0.25">
      <c r="A18" s="21" t="s">
        <v>72</v>
      </c>
      <c r="B18" s="21"/>
      <c r="C18" s="21"/>
      <c r="D18" s="21"/>
      <c r="E18" s="21"/>
    </row>
    <row r="19" spans="1:5" s="1" customFormat="1" ht="33" customHeight="1" x14ac:dyDescent="0.25">
      <c r="A19" s="23" t="s">
        <v>96</v>
      </c>
      <c r="B19" s="23"/>
      <c r="C19" s="23"/>
      <c r="D19" s="23"/>
      <c r="E19" s="23"/>
    </row>
    <row r="20" spans="1:5" s="1" customFormat="1" ht="33" customHeight="1" x14ac:dyDescent="0.25">
      <c r="A20" s="21" t="s">
        <v>97</v>
      </c>
      <c r="B20" s="21"/>
      <c r="C20" s="21"/>
      <c r="D20" s="21"/>
      <c r="E20" s="21"/>
    </row>
    <row r="21" spans="1:5" s="1" customFormat="1" ht="48.75" customHeight="1" x14ac:dyDescent="0.25">
      <c r="A21" s="21" t="s">
        <v>98</v>
      </c>
      <c r="B21" s="21"/>
      <c r="C21" s="21"/>
      <c r="D21" s="21"/>
      <c r="E21" s="21"/>
    </row>
    <row r="22" spans="1:5" s="1" customFormat="1" ht="46.5" customHeight="1" x14ac:dyDescent="0.25">
      <c r="A22" s="21" t="s">
        <v>76</v>
      </c>
      <c r="B22" s="21"/>
      <c r="C22" s="21"/>
      <c r="D22" s="21"/>
      <c r="E22" s="21"/>
    </row>
    <row r="23" spans="1:5" s="1" customFormat="1" ht="46.5" customHeight="1" x14ac:dyDescent="0.25">
      <c r="A23" s="21" t="s">
        <v>77</v>
      </c>
      <c r="B23" s="21"/>
      <c r="C23" s="21"/>
      <c r="D23" s="21"/>
      <c r="E23" s="21"/>
    </row>
    <row r="24" spans="1:5" s="1" customFormat="1" x14ac:dyDescent="0.25"/>
    <row r="25" spans="1:5" s="1" customFormat="1" x14ac:dyDescent="0.25"/>
    <row r="26" spans="1:5" s="1" customFormat="1" x14ac:dyDescent="0.25">
      <c r="A26"/>
      <c r="B26"/>
      <c r="C26"/>
    </row>
  </sheetData>
  <sheetProtection sheet="1" objects="1" scenarios="1"/>
  <mergeCells count="8">
    <mergeCell ref="A21:E21"/>
    <mergeCell ref="A22:E22"/>
    <mergeCell ref="A23:E23"/>
    <mergeCell ref="A1:C1"/>
    <mergeCell ref="A17:E17"/>
    <mergeCell ref="A18:E18"/>
    <mergeCell ref="A19:E19"/>
    <mergeCell ref="A20:E20"/>
  </mergeCells>
  <phoneticPr fontId="4" type="noConversion"/>
  <hyperlinks>
    <hyperlink ref="A19" r:id="rId1" display="2For definitions of Individualized Career and Training Services, see Training and Employment Guidance Letter No. 10-16, Change 2. Participants served 7/1/2021 – 6/30/2022." xr:uid="{E1B2FDF3-5DBB-4032-A3EB-ED53BDE903B8}"/>
  </hyperlinks>
  <pageMargins left="0.7" right="0.7" top="0.75" bottom="0.75" header="0.3" footer="0.3"/>
  <pageSetup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C96C-AD00-4E88-A0B6-DEEE62F3BD01}">
  <sheetPr codeName="Sheet3">
    <tabColor theme="1"/>
  </sheetPr>
  <dimension ref="A1:I25"/>
  <sheetViews>
    <sheetView showGridLines="0" zoomScaleNormal="100" workbookViewId="0">
      <selection activeCell="A18" sqref="A18:E18"/>
    </sheetView>
  </sheetViews>
  <sheetFormatPr defaultRowHeight="15" x14ac:dyDescent="0.25"/>
  <cols>
    <col min="1" max="1" width="65.42578125" bestFit="1" customWidth="1"/>
    <col min="2" max="9" width="12.7109375" customWidth="1"/>
  </cols>
  <sheetData>
    <row r="1" spans="1:9" ht="78.75" customHeight="1" x14ac:dyDescent="0.25">
      <c r="A1" s="22" t="s">
        <v>99</v>
      </c>
      <c r="B1" s="22"/>
      <c r="C1" s="22"/>
    </row>
    <row r="2" spans="1:9" ht="45.75" customHeight="1" x14ac:dyDescent="0.25">
      <c r="A2" t="s">
        <v>79</v>
      </c>
      <c r="B2" s="1" t="s">
        <v>100</v>
      </c>
      <c r="C2" s="1" t="s">
        <v>101</v>
      </c>
      <c r="D2" s="1" t="s">
        <v>102</v>
      </c>
      <c r="E2" s="9"/>
      <c r="F2" s="9"/>
      <c r="G2" s="9"/>
      <c r="H2" s="9"/>
      <c r="I2" s="9"/>
    </row>
    <row r="3" spans="1:9" ht="17.25" x14ac:dyDescent="0.25">
      <c r="A3" t="s">
        <v>82</v>
      </c>
      <c r="B3" s="5">
        <v>42909</v>
      </c>
      <c r="C3" s="5">
        <v>784</v>
      </c>
      <c r="D3" s="5">
        <v>494</v>
      </c>
    </row>
    <row r="4" spans="1:9" x14ac:dyDescent="0.25">
      <c r="A4" t="s">
        <v>103</v>
      </c>
      <c r="B4" s="8">
        <f>B3/44674</f>
        <v>0.96049156108698575</v>
      </c>
      <c r="C4" s="8">
        <f t="shared" ref="C4:D4" si="0">C3/44674</f>
        <v>1.7549357568160451E-2</v>
      </c>
      <c r="D4" s="8">
        <f t="shared" si="0"/>
        <v>1.1057886018713346E-2</v>
      </c>
    </row>
    <row r="5" spans="1:9" ht="17.25" x14ac:dyDescent="0.25">
      <c r="A5" t="s">
        <v>104</v>
      </c>
      <c r="B5" s="5">
        <v>40061</v>
      </c>
      <c r="C5" s="5">
        <v>726</v>
      </c>
      <c r="D5" s="5">
        <v>453</v>
      </c>
    </row>
    <row r="6" spans="1:9" x14ac:dyDescent="0.25">
      <c r="A6" t="s">
        <v>85</v>
      </c>
      <c r="B6" s="8">
        <f>B5/B3</f>
        <v>0.93362697802325856</v>
      </c>
      <c r="C6" s="8">
        <f t="shared" ref="C6:D6" si="1">C5/C3</f>
        <v>0.92602040816326525</v>
      </c>
      <c r="D6" s="8">
        <f t="shared" si="1"/>
        <v>0.917004048582996</v>
      </c>
    </row>
    <row r="7" spans="1:9" ht="17.25" x14ac:dyDescent="0.25">
      <c r="A7" t="s">
        <v>86</v>
      </c>
      <c r="B7" s="5">
        <v>1321</v>
      </c>
      <c r="C7" s="5">
        <v>18</v>
      </c>
      <c r="D7" s="5">
        <v>19</v>
      </c>
    </row>
    <row r="8" spans="1:9" x14ac:dyDescent="0.25">
      <c r="A8" t="s">
        <v>87</v>
      </c>
      <c r="B8" s="8">
        <f>B7/B3</f>
        <v>3.0786082173902912E-2</v>
      </c>
      <c r="C8" s="8">
        <f t="shared" ref="C8:D8" si="2">C7/C3</f>
        <v>2.2959183673469389E-2</v>
      </c>
      <c r="D8" s="8">
        <f t="shared" si="2"/>
        <v>3.8461538461538464E-2</v>
      </c>
    </row>
    <row r="9" spans="1:9" ht="17.25" x14ac:dyDescent="0.25">
      <c r="A9" s="1" t="s">
        <v>88</v>
      </c>
      <c r="B9" s="5">
        <v>33448</v>
      </c>
      <c r="C9" s="5">
        <v>635</v>
      </c>
      <c r="D9" s="5">
        <v>426</v>
      </c>
    </row>
    <row r="10" spans="1:9" ht="17.25" x14ac:dyDescent="0.25">
      <c r="A10" s="1" t="s">
        <v>89</v>
      </c>
      <c r="B10" s="5">
        <v>33043</v>
      </c>
      <c r="C10" s="5">
        <v>567</v>
      </c>
      <c r="D10" s="5">
        <v>482</v>
      </c>
    </row>
    <row r="11" spans="1:9" ht="17.25" x14ac:dyDescent="0.25">
      <c r="A11" s="1" t="s">
        <v>90</v>
      </c>
      <c r="B11" s="5">
        <v>19291</v>
      </c>
      <c r="C11" s="5">
        <v>318</v>
      </c>
      <c r="D11" s="5">
        <v>272</v>
      </c>
    </row>
    <row r="12" spans="1:9" ht="17.25" x14ac:dyDescent="0.25">
      <c r="A12" t="s">
        <v>91</v>
      </c>
      <c r="B12" s="8">
        <f>B11/B10</f>
        <v>0.58381502890173409</v>
      </c>
      <c r="C12" s="8">
        <f t="shared" ref="C12:D12" si="3">C11/C10</f>
        <v>0.56084656084656082</v>
      </c>
      <c r="D12" s="8">
        <f t="shared" si="3"/>
        <v>0.56431535269709543</v>
      </c>
    </row>
    <row r="13" spans="1:9" ht="17.25" x14ac:dyDescent="0.25">
      <c r="A13" s="1" t="s">
        <v>92</v>
      </c>
      <c r="B13" s="5">
        <v>31775</v>
      </c>
      <c r="C13" s="5">
        <v>495</v>
      </c>
      <c r="D13" s="5">
        <v>443</v>
      </c>
    </row>
    <row r="14" spans="1:9" ht="17.25" x14ac:dyDescent="0.25">
      <c r="A14" s="1" t="s">
        <v>93</v>
      </c>
      <c r="B14" s="5">
        <v>17976</v>
      </c>
      <c r="C14" s="5">
        <v>289</v>
      </c>
      <c r="D14" s="5">
        <v>237</v>
      </c>
    </row>
    <row r="15" spans="1:9" ht="17.25" x14ac:dyDescent="0.25">
      <c r="A15" t="s">
        <v>94</v>
      </c>
      <c r="B15" s="8">
        <f>B14/B13</f>
        <v>0.56572777340676628</v>
      </c>
      <c r="C15" s="8">
        <f t="shared" ref="C15:D15" si="4">C14/C13</f>
        <v>0.58383838383838382</v>
      </c>
      <c r="D15" s="8">
        <f t="shared" si="4"/>
        <v>0.53498871331828446</v>
      </c>
    </row>
    <row r="16" spans="1:9" ht="17.25" x14ac:dyDescent="0.25">
      <c r="A16" t="s">
        <v>95</v>
      </c>
      <c r="B16" s="6">
        <v>8777</v>
      </c>
      <c r="C16" s="6">
        <v>10521</v>
      </c>
      <c r="D16" s="6">
        <v>8971</v>
      </c>
    </row>
    <row r="18" spans="1:6" s="1" customFormat="1" ht="34.5" customHeight="1" x14ac:dyDescent="0.25">
      <c r="A18" s="21" t="s">
        <v>71</v>
      </c>
      <c r="B18" s="21"/>
      <c r="C18" s="21"/>
      <c r="D18" s="21"/>
      <c r="E18" s="21"/>
    </row>
    <row r="19" spans="1:6" s="1" customFormat="1" ht="30" customHeight="1" x14ac:dyDescent="0.25">
      <c r="A19" s="21" t="s">
        <v>72</v>
      </c>
      <c r="B19" s="21"/>
      <c r="C19" s="21"/>
      <c r="D19" s="21"/>
      <c r="E19" s="21"/>
    </row>
    <row r="20" spans="1:6" s="1" customFormat="1" ht="30" customHeight="1" x14ac:dyDescent="0.25">
      <c r="A20" s="23" t="s">
        <v>96</v>
      </c>
      <c r="B20" s="23"/>
      <c r="C20" s="23"/>
      <c r="D20" s="23"/>
      <c r="E20" s="23"/>
      <c r="F20" s="7"/>
    </row>
    <row r="21" spans="1:6" s="1" customFormat="1" ht="30" customHeight="1" x14ac:dyDescent="0.25">
      <c r="A21" s="21" t="s">
        <v>97</v>
      </c>
      <c r="B21" s="21"/>
      <c r="C21" s="21"/>
      <c r="D21" s="21"/>
      <c r="E21" s="21"/>
    </row>
    <row r="22" spans="1:6" s="1" customFormat="1" ht="45.75" customHeight="1" x14ac:dyDescent="0.25">
      <c r="A22" s="21" t="s">
        <v>98</v>
      </c>
      <c r="B22" s="21"/>
      <c r="C22" s="21"/>
      <c r="D22" s="21"/>
      <c r="E22" s="21"/>
    </row>
    <row r="23" spans="1:6" s="1" customFormat="1" ht="48.75" customHeight="1" x14ac:dyDescent="0.25">
      <c r="A23" s="21" t="s">
        <v>76</v>
      </c>
      <c r="B23" s="21"/>
      <c r="C23" s="21"/>
      <c r="D23" s="21"/>
      <c r="E23" s="21"/>
    </row>
    <row r="24" spans="1:6" s="1" customFormat="1" ht="48" customHeight="1" x14ac:dyDescent="0.25">
      <c r="A24" s="21" t="s">
        <v>77</v>
      </c>
      <c r="B24" s="21"/>
      <c r="C24" s="21"/>
      <c r="D24" s="21"/>
      <c r="E24" s="21"/>
    </row>
    <row r="25" spans="1:6" ht="15" customHeight="1" x14ac:dyDescent="0.25">
      <c r="A25" s="21" t="s">
        <v>105</v>
      </c>
      <c r="B25" s="21"/>
      <c r="C25" s="21"/>
      <c r="D25" s="21"/>
      <c r="E25" s="21"/>
    </row>
  </sheetData>
  <sheetProtection sheet="1" objects="1" scenarios="1"/>
  <mergeCells count="9">
    <mergeCell ref="A24:E24"/>
    <mergeCell ref="A25:E25"/>
    <mergeCell ref="A1:C1"/>
    <mergeCell ref="A18:E18"/>
    <mergeCell ref="A19:E19"/>
    <mergeCell ref="A20:E20"/>
    <mergeCell ref="A21:E21"/>
    <mergeCell ref="A22:E22"/>
    <mergeCell ref="A23:E23"/>
  </mergeCells>
  <hyperlinks>
    <hyperlink ref="A20" r:id="rId1" display="2For definitions of Individualized Career and Training Services, see Training and Employment Guidance Letter No. 10-16, Change 2. Participants served 7/1/2021 – 6/30/2022." xr:uid="{EBAA43B0-0318-459C-8392-9BDBD4E2BF6E}"/>
  </hyperlinks>
  <pageMargins left="0.7" right="0.7" top="0.75" bottom="0.75" header="0.3" footer="0.3"/>
  <pageSetup orientation="landscape" horizontalDpi="1200" verticalDpi="12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78BCF-5F4B-40EC-82F7-1B6CAE603556}">
  <sheetPr codeName="Sheet4">
    <tabColor theme="4"/>
  </sheetPr>
  <dimension ref="A1:I27"/>
  <sheetViews>
    <sheetView showGridLines="0" zoomScaleNormal="100" workbookViewId="0">
      <selection activeCell="A18" sqref="A18:E18"/>
    </sheetView>
  </sheetViews>
  <sheetFormatPr defaultRowHeight="15" x14ac:dyDescent="0.25"/>
  <cols>
    <col min="1" max="1" width="65.42578125" bestFit="1" customWidth="1"/>
    <col min="2" max="4" width="12.7109375" customWidth="1"/>
  </cols>
  <sheetData>
    <row r="1" spans="1:9" ht="78.75" customHeight="1" x14ac:dyDescent="0.25">
      <c r="A1" s="22" t="s">
        <v>106</v>
      </c>
      <c r="B1" s="22"/>
      <c r="C1" s="22"/>
    </row>
    <row r="2" spans="1:9" ht="32.25" customHeight="1" x14ac:dyDescent="0.25">
      <c r="A2" t="s">
        <v>79</v>
      </c>
      <c r="B2" s="1" t="s">
        <v>107</v>
      </c>
      <c r="C2" s="1" t="s">
        <v>108</v>
      </c>
      <c r="D2" s="1" t="s">
        <v>109</v>
      </c>
      <c r="E2" s="9"/>
      <c r="F2" s="9"/>
      <c r="G2" s="9"/>
      <c r="H2" s="9"/>
      <c r="I2" s="9"/>
    </row>
    <row r="3" spans="1:9" ht="17.25" x14ac:dyDescent="0.25">
      <c r="A3" t="s">
        <v>82</v>
      </c>
      <c r="B3" s="5">
        <v>36491</v>
      </c>
      <c r="C3" s="5">
        <v>7752</v>
      </c>
      <c r="D3" s="5">
        <v>431</v>
      </c>
    </row>
    <row r="4" spans="1:9" x14ac:dyDescent="0.25">
      <c r="A4" t="s">
        <v>103</v>
      </c>
      <c r="B4" s="2">
        <v>0.81699999999999995</v>
      </c>
      <c r="C4" s="2">
        <v>0.17399999999999999</v>
      </c>
      <c r="D4" s="2">
        <v>1E-4</v>
      </c>
    </row>
    <row r="5" spans="1:9" ht="17.25" x14ac:dyDescent="0.25">
      <c r="A5" t="s">
        <v>104</v>
      </c>
      <c r="B5" s="5">
        <v>33952</v>
      </c>
      <c r="C5" s="5">
        <v>7234</v>
      </c>
      <c r="D5" s="5">
        <v>409</v>
      </c>
    </row>
    <row r="6" spans="1:9" x14ac:dyDescent="0.25">
      <c r="A6" t="s">
        <v>85</v>
      </c>
      <c r="B6" s="2">
        <f>B5/B3</f>
        <v>0.93042119974788307</v>
      </c>
      <c r="C6" s="2">
        <f t="shared" ref="C6:D6" si="0">C5/C3</f>
        <v>0.93317853457172339</v>
      </c>
      <c r="D6" s="2">
        <f t="shared" si="0"/>
        <v>0.9489559164733179</v>
      </c>
    </row>
    <row r="7" spans="1:9" ht="17.25" x14ac:dyDescent="0.25">
      <c r="A7" t="s">
        <v>86</v>
      </c>
      <c r="B7" s="5">
        <v>1129</v>
      </c>
      <c r="C7" s="5">
        <v>226</v>
      </c>
      <c r="D7" s="5">
        <v>6</v>
      </c>
    </row>
    <row r="8" spans="1:9" x14ac:dyDescent="0.25">
      <c r="A8" t="s">
        <v>87</v>
      </c>
      <c r="B8" s="2">
        <f>B7/B3</f>
        <v>3.0939135677290289E-2</v>
      </c>
      <c r="C8" s="2">
        <f t="shared" ref="C8:D8" si="1">C7/C3</f>
        <v>2.9153766769865842E-2</v>
      </c>
      <c r="D8" s="2">
        <f t="shared" si="1"/>
        <v>1.3921113689095127E-2</v>
      </c>
    </row>
    <row r="9" spans="1:9" ht="17.25" x14ac:dyDescent="0.25">
      <c r="A9" s="1" t="s">
        <v>88</v>
      </c>
      <c r="B9" s="5">
        <v>28623</v>
      </c>
      <c r="C9" s="5">
        <v>5971</v>
      </c>
      <c r="D9" s="5">
        <v>302</v>
      </c>
    </row>
    <row r="10" spans="1:9" ht="17.25" x14ac:dyDescent="0.25">
      <c r="A10" s="1" t="s">
        <v>89</v>
      </c>
      <c r="B10" s="5">
        <v>27963</v>
      </c>
      <c r="C10" s="5">
        <v>5929</v>
      </c>
      <c r="D10" s="5">
        <v>345</v>
      </c>
    </row>
    <row r="11" spans="1:9" ht="17.25" x14ac:dyDescent="0.25">
      <c r="A11" s="1" t="s">
        <v>90</v>
      </c>
      <c r="B11" s="5">
        <v>16354</v>
      </c>
      <c r="C11" s="5">
        <v>3448</v>
      </c>
      <c r="D11" s="5">
        <v>186</v>
      </c>
    </row>
    <row r="12" spans="1:9" ht="17.25" x14ac:dyDescent="0.25">
      <c r="A12" t="s">
        <v>91</v>
      </c>
      <c r="B12" s="2">
        <v>0.58499999999999996</v>
      </c>
      <c r="C12" s="2">
        <f>C11/C10</f>
        <v>0.58154832180806204</v>
      </c>
      <c r="D12" t="s">
        <v>83</v>
      </c>
    </row>
    <row r="13" spans="1:9" ht="17.25" x14ac:dyDescent="0.25">
      <c r="A13" s="1" t="s">
        <v>92</v>
      </c>
      <c r="B13" s="5">
        <v>26855</v>
      </c>
      <c r="C13" s="5">
        <v>5625</v>
      </c>
      <c r="D13" s="5">
        <v>316</v>
      </c>
    </row>
    <row r="14" spans="1:9" ht="17.25" x14ac:dyDescent="0.25">
      <c r="A14" s="1" t="s">
        <v>93</v>
      </c>
      <c r="B14" s="5">
        <v>15217</v>
      </c>
      <c r="C14" s="5">
        <v>3191</v>
      </c>
      <c r="D14" s="5">
        <v>157</v>
      </c>
    </row>
    <row r="15" spans="1:9" ht="17.25" x14ac:dyDescent="0.25">
      <c r="A15" t="s">
        <v>94</v>
      </c>
      <c r="B15" s="2">
        <v>0.56699999999999995</v>
      </c>
      <c r="C15" s="2">
        <f>C14/C13</f>
        <v>0.56728888888888884</v>
      </c>
      <c r="D15" t="s">
        <v>83</v>
      </c>
    </row>
    <row r="16" spans="1:9" ht="17.25" x14ac:dyDescent="0.25">
      <c r="A16" t="s">
        <v>95</v>
      </c>
      <c r="B16" s="6">
        <v>8976</v>
      </c>
      <c r="C16" s="6">
        <v>8007</v>
      </c>
      <c r="D16" s="5" t="s">
        <v>83</v>
      </c>
    </row>
    <row r="18" spans="1:5" s="1" customFormat="1" ht="29.25" customHeight="1" x14ac:dyDescent="0.25">
      <c r="A18" s="21" t="s">
        <v>71</v>
      </c>
      <c r="B18" s="21"/>
      <c r="C18" s="21"/>
      <c r="D18" s="21"/>
      <c r="E18" s="21"/>
    </row>
    <row r="19" spans="1:5" s="1" customFormat="1" ht="30" customHeight="1" x14ac:dyDescent="0.25">
      <c r="A19" s="21" t="s">
        <v>72</v>
      </c>
      <c r="B19" s="21"/>
      <c r="C19" s="21"/>
      <c r="D19" s="21"/>
      <c r="E19" s="21"/>
    </row>
    <row r="20" spans="1:5" s="1" customFormat="1" ht="30" customHeight="1" x14ac:dyDescent="0.25">
      <c r="A20" s="23" t="s">
        <v>96</v>
      </c>
      <c r="B20" s="23"/>
      <c r="C20" s="23"/>
      <c r="D20" s="23"/>
      <c r="E20" s="23"/>
    </row>
    <row r="21" spans="1:5" s="1" customFormat="1" ht="30" customHeight="1" x14ac:dyDescent="0.25">
      <c r="A21" s="21" t="s">
        <v>97</v>
      </c>
      <c r="B21" s="21"/>
      <c r="C21" s="21"/>
      <c r="D21" s="21"/>
      <c r="E21" s="21"/>
    </row>
    <row r="22" spans="1:5" s="1" customFormat="1" ht="48.75" customHeight="1" x14ac:dyDescent="0.25">
      <c r="A22" s="21" t="s">
        <v>98</v>
      </c>
      <c r="B22" s="21"/>
      <c r="C22" s="21"/>
      <c r="D22" s="21"/>
      <c r="E22" s="21"/>
    </row>
    <row r="23" spans="1:5" s="1" customFormat="1" ht="47.25" customHeight="1" x14ac:dyDescent="0.25">
      <c r="A23" s="21" t="s">
        <v>76</v>
      </c>
      <c r="B23" s="21"/>
      <c r="C23" s="21"/>
      <c r="D23" s="21"/>
      <c r="E23" s="21"/>
    </row>
    <row r="24" spans="1:5" s="1" customFormat="1" ht="48" customHeight="1" x14ac:dyDescent="0.25">
      <c r="A24" s="21" t="s">
        <v>77</v>
      </c>
      <c r="B24" s="21"/>
      <c r="C24" s="21"/>
      <c r="D24" s="21"/>
      <c r="E24" s="21"/>
    </row>
    <row r="25" spans="1:5" s="1" customFormat="1" ht="63" customHeight="1" x14ac:dyDescent="0.25">
      <c r="A25" s="21" t="s">
        <v>110</v>
      </c>
      <c r="B25" s="21"/>
      <c r="C25" s="21"/>
      <c r="D25" s="21"/>
      <c r="E25" s="21"/>
    </row>
    <row r="26" spans="1:5" s="1" customFormat="1" ht="28.5" customHeight="1" x14ac:dyDescent="0.25"/>
    <row r="27" spans="1:5" s="1" customFormat="1" ht="28.5" customHeight="1" x14ac:dyDescent="0.25"/>
  </sheetData>
  <sheetProtection sheet="1" objects="1" scenarios="1"/>
  <mergeCells count="9">
    <mergeCell ref="A25:E25"/>
    <mergeCell ref="A1:C1"/>
    <mergeCell ref="A18:E18"/>
    <mergeCell ref="A19:E19"/>
    <mergeCell ref="A20:E20"/>
    <mergeCell ref="A21:E21"/>
    <mergeCell ref="A22:E22"/>
    <mergeCell ref="A23:E23"/>
    <mergeCell ref="A24:E24"/>
  </mergeCells>
  <phoneticPr fontId="4" type="noConversion"/>
  <hyperlinks>
    <hyperlink ref="A20" r:id="rId1" display="2For definitions of Individualized Career and Training Services, see Training and Employment Guidance Letter No. 10-16, Change 2. Participants served 7/1/2021 – 6/30/2022." xr:uid="{DBD9B12B-158E-41CE-B6BE-6CC266415EF2}"/>
  </hyperlinks>
  <pageMargins left="0.7" right="0.7" top="0.75" bottom="0.75" header="0.3" footer="0.3"/>
  <pageSetup orientation="landscape" horizontalDpi="1200" verticalDpi="120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9B50-F957-45BB-BFB8-1DE467D58386}">
  <sheetPr codeName="Sheet5">
    <tabColor theme="5"/>
  </sheetPr>
  <dimension ref="A1:I27"/>
  <sheetViews>
    <sheetView showGridLines="0" zoomScaleNormal="100" workbookViewId="0">
      <selection activeCell="A18" sqref="A18:E18"/>
    </sheetView>
  </sheetViews>
  <sheetFormatPr defaultRowHeight="15" x14ac:dyDescent="0.25"/>
  <cols>
    <col min="1" max="1" width="65.42578125" bestFit="1" customWidth="1"/>
    <col min="2" max="4" width="12.7109375" customWidth="1"/>
  </cols>
  <sheetData>
    <row r="1" spans="1:9" ht="78.75" customHeight="1" x14ac:dyDescent="0.25">
      <c r="A1" s="22" t="s">
        <v>111</v>
      </c>
      <c r="B1" s="22"/>
      <c r="C1" s="22"/>
    </row>
    <row r="2" spans="1:9" ht="32.25" customHeight="1" x14ac:dyDescent="0.25">
      <c r="A2" t="s">
        <v>79</v>
      </c>
      <c r="B2" s="1" t="s">
        <v>112</v>
      </c>
      <c r="C2" s="1" t="s">
        <v>113</v>
      </c>
      <c r="D2" s="1" t="s">
        <v>114</v>
      </c>
      <c r="E2" s="9"/>
      <c r="F2" s="9"/>
      <c r="G2" s="9"/>
      <c r="H2" s="9"/>
      <c r="I2" s="9"/>
    </row>
    <row r="3" spans="1:9" ht="17.25" x14ac:dyDescent="0.25">
      <c r="A3" t="s">
        <v>82</v>
      </c>
      <c r="B3" s="5">
        <v>5606</v>
      </c>
      <c r="C3" s="5">
        <v>33668</v>
      </c>
      <c r="D3" s="5">
        <v>5400</v>
      </c>
    </row>
    <row r="4" spans="1:9" x14ac:dyDescent="0.25">
      <c r="A4" t="s">
        <v>103</v>
      </c>
      <c r="B4" s="8">
        <f>B3/44674</f>
        <v>0.12548686036620854</v>
      </c>
      <c r="C4" s="8">
        <f t="shared" ref="C4" si="0">C3/44674</f>
        <v>0.75363746250615571</v>
      </c>
      <c r="D4" s="8">
        <f t="shared" ref="D4" si="1">D3/44674</f>
        <v>0.12087567712763576</v>
      </c>
    </row>
    <row r="5" spans="1:9" ht="17.25" x14ac:dyDescent="0.25">
      <c r="A5" t="s">
        <v>104</v>
      </c>
      <c r="B5" s="5">
        <v>5261</v>
      </c>
      <c r="C5" s="5">
        <v>31492</v>
      </c>
      <c r="D5" s="5">
        <v>4842</v>
      </c>
    </row>
    <row r="6" spans="1:9" x14ac:dyDescent="0.25">
      <c r="A6" t="s">
        <v>85</v>
      </c>
      <c r="B6" s="2">
        <f>B5/B3</f>
        <v>0.93845879414912592</v>
      </c>
      <c r="C6" s="2">
        <f t="shared" ref="C6:D6" si="2">C5/C3</f>
        <v>0.93536889628133535</v>
      </c>
      <c r="D6" s="2">
        <f t="shared" si="2"/>
        <v>0.89666666666666661</v>
      </c>
    </row>
    <row r="7" spans="1:9" ht="17.25" x14ac:dyDescent="0.25">
      <c r="A7" t="s">
        <v>86</v>
      </c>
      <c r="B7" s="5">
        <v>186</v>
      </c>
      <c r="C7" s="5">
        <v>840</v>
      </c>
      <c r="D7" s="5">
        <v>335</v>
      </c>
    </row>
    <row r="8" spans="1:9" x14ac:dyDescent="0.25">
      <c r="A8" t="s">
        <v>87</v>
      </c>
      <c r="B8" s="2">
        <f>B7/B3</f>
        <v>3.3178737067427758E-2</v>
      </c>
      <c r="C8" s="2">
        <f t="shared" ref="C8:D8" si="3">C7/C3</f>
        <v>2.4949506950219795E-2</v>
      </c>
      <c r="D8" s="2">
        <f t="shared" si="3"/>
        <v>6.2037037037037036E-2</v>
      </c>
    </row>
    <row r="9" spans="1:9" ht="17.25" x14ac:dyDescent="0.25">
      <c r="A9" s="1" t="s">
        <v>88</v>
      </c>
      <c r="B9" s="5">
        <v>4392</v>
      </c>
      <c r="C9" s="5">
        <v>26498</v>
      </c>
      <c r="D9" s="5">
        <v>4006</v>
      </c>
    </row>
    <row r="10" spans="1:9" ht="17.25" x14ac:dyDescent="0.25">
      <c r="A10" s="1" t="s">
        <v>89</v>
      </c>
      <c r="B10" s="5">
        <v>4361</v>
      </c>
      <c r="C10" s="5">
        <v>25743</v>
      </c>
      <c r="D10" s="5">
        <v>4133</v>
      </c>
    </row>
    <row r="11" spans="1:9" ht="17.25" x14ac:dyDescent="0.25">
      <c r="A11" s="1" t="s">
        <v>90</v>
      </c>
      <c r="B11" s="5">
        <v>2587</v>
      </c>
      <c r="C11" s="5">
        <v>15047</v>
      </c>
      <c r="D11" s="5">
        <v>2354</v>
      </c>
    </row>
    <row r="12" spans="1:9" ht="17.25" x14ac:dyDescent="0.25">
      <c r="A12" t="s">
        <v>91</v>
      </c>
      <c r="B12" s="2">
        <f>B11/B10</f>
        <v>0.59321256592524652</v>
      </c>
      <c r="C12" s="2">
        <f>C11/C10</f>
        <v>0.5845084100532183</v>
      </c>
      <c r="D12" t="s">
        <v>83</v>
      </c>
    </row>
    <row r="13" spans="1:9" ht="17.25" x14ac:dyDescent="0.25">
      <c r="A13" s="1" t="s">
        <v>92</v>
      </c>
      <c r="B13" s="5">
        <v>4017</v>
      </c>
      <c r="C13" s="5">
        <v>24704</v>
      </c>
      <c r="D13" s="5">
        <v>4075</v>
      </c>
    </row>
    <row r="14" spans="1:9" ht="17.25" x14ac:dyDescent="0.25">
      <c r="A14" s="1" t="s">
        <v>93</v>
      </c>
      <c r="B14" s="5">
        <v>2362</v>
      </c>
      <c r="C14" s="5">
        <v>13910</v>
      </c>
      <c r="D14" s="5">
        <v>2293</v>
      </c>
    </row>
    <row r="15" spans="1:9" ht="17.25" x14ac:dyDescent="0.25">
      <c r="A15" t="s">
        <v>94</v>
      </c>
      <c r="B15" s="2">
        <f>B14/B13</f>
        <v>0.58800099576798603</v>
      </c>
      <c r="C15" s="2">
        <f>C14/C13</f>
        <v>0.56306670984455953</v>
      </c>
      <c r="D15" t="s">
        <v>83</v>
      </c>
    </row>
    <row r="16" spans="1:9" ht="17.25" x14ac:dyDescent="0.25">
      <c r="A16" t="s">
        <v>95</v>
      </c>
      <c r="B16" s="6">
        <v>9562</v>
      </c>
      <c r="C16" s="6">
        <v>8567</v>
      </c>
      <c r="D16" t="s">
        <v>83</v>
      </c>
    </row>
    <row r="18" spans="1:5" s="1" customFormat="1" ht="29.25" customHeight="1" x14ac:dyDescent="0.25">
      <c r="A18" s="21" t="s">
        <v>71</v>
      </c>
      <c r="B18" s="21"/>
      <c r="C18" s="21"/>
      <c r="D18" s="21"/>
      <c r="E18" s="21"/>
    </row>
    <row r="19" spans="1:5" s="1" customFormat="1" ht="30" customHeight="1" x14ac:dyDescent="0.25">
      <c r="A19" s="21" t="s">
        <v>72</v>
      </c>
      <c r="B19" s="21"/>
      <c r="C19" s="21"/>
      <c r="D19" s="21"/>
      <c r="E19" s="21"/>
    </row>
    <row r="20" spans="1:5" s="1" customFormat="1" ht="30" customHeight="1" x14ac:dyDescent="0.25">
      <c r="A20" s="23" t="s">
        <v>96</v>
      </c>
      <c r="B20" s="23"/>
      <c r="C20" s="23"/>
      <c r="D20" s="23"/>
      <c r="E20" s="23"/>
    </row>
    <row r="21" spans="1:5" s="1" customFormat="1" ht="30" customHeight="1" x14ac:dyDescent="0.25">
      <c r="A21" s="21" t="s">
        <v>97</v>
      </c>
      <c r="B21" s="21"/>
      <c r="C21" s="21"/>
      <c r="D21" s="21"/>
      <c r="E21" s="21"/>
    </row>
    <row r="22" spans="1:5" s="1" customFormat="1" ht="47.25" customHeight="1" x14ac:dyDescent="0.25">
      <c r="A22" s="21" t="s">
        <v>98</v>
      </c>
      <c r="B22" s="21"/>
      <c r="C22" s="21"/>
      <c r="D22" s="21"/>
      <c r="E22" s="21"/>
    </row>
    <row r="23" spans="1:5" s="1" customFormat="1" ht="46.5" customHeight="1" x14ac:dyDescent="0.25">
      <c r="A23" s="21" t="s">
        <v>76</v>
      </c>
      <c r="B23" s="21"/>
      <c r="C23" s="21"/>
      <c r="D23" s="21"/>
      <c r="E23" s="21"/>
    </row>
    <row r="24" spans="1:5" s="1" customFormat="1" ht="47.25" customHeight="1" x14ac:dyDescent="0.25">
      <c r="A24" s="21" t="s">
        <v>77</v>
      </c>
      <c r="B24" s="21"/>
      <c r="C24" s="21"/>
      <c r="D24" s="21"/>
      <c r="E24" s="21"/>
    </row>
    <row r="25" spans="1:5" s="1" customFormat="1" ht="63" customHeight="1" x14ac:dyDescent="0.25">
      <c r="A25" s="21" t="s">
        <v>110</v>
      </c>
      <c r="B25" s="21"/>
      <c r="C25" s="21"/>
      <c r="D25" s="21"/>
      <c r="E25" s="21"/>
    </row>
    <row r="26" spans="1:5" s="1" customFormat="1" x14ac:dyDescent="0.25"/>
    <row r="27" spans="1:5" s="1" customFormat="1" ht="28.5" customHeight="1" x14ac:dyDescent="0.25"/>
  </sheetData>
  <sheetProtection sheet="1" objects="1" scenarios="1"/>
  <mergeCells count="9">
    <mergeCell ref="A24:E24"/>
    <mergeCell ref="A1:C1"/>
    <mergeCell ref="A25:E25"/>
    <mergeCell ref="A18:E18"/>
    <mergeCell ref="A19:E19"/>
    <mergeCell ref="A20:E20"/>
    <mergeCell ref="A21:E21"/>
    <mergeCell ref="A22:E22"/>
    <mergeCell ref="A23:E23"/>
  </mergeCells>
  <hyperlinks>
    <hyperlink ref="A20" r:id="rId1" display="2For definitions of Individualized Career and Training Services, see Training and Employment Guidance Letter No. 10-16, Change 2. Participants served 7/1/2021 – 6/30/2022." xr:uid="{0A8E087C-F388-44A1-B3EA-EF61203ECC36}"/>
  </hyperlinks>
  <pageMargins left="0.7" right="0.7" top="0.75" bottom="0.75" header="0.3" footer="0.3"/>
  <pageSetup orientation="landscape" horizontalDpi="1200" verticalDpi="1200" r:id="rId2"/>
  <ignoredErrors>
    <ignoredError sqref="C3:C4 C6:C16" calculatedColumn="1"/>
    <ignoredError sqref="D6 D8" evalError="1"/>
  </ignoredError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2401D-0E23-47DD-8EA0-860089E02F86}">
  <sheetPr codeName="Sheet6">
    <tabColor theme="9"/>
  </sheetPr>
  <dimension ref="A1:I27"/>
  <sheetViews>
    <sheetView showGridLines="0" zoomScaleNormal="100" workbookViewId="0">
      <selection activeCell="A18" sqref="A18:E18"/>
    </sheetView>
  </sheetViews>
  <sheetFormatPr defaultRowHeight="15" x14ac:dyDescent="0.25"/>
  <cols>
    <col min="1" max="1" width="65.42578125" bestFit="1" customWidth="1"/>
    <col min="2" max="9" width="12.7109375" customWidth="1"/>
  </cols>
  <sheetData>
    <row r="1" spans="1:9" ht="78.75" customHeight="1" x14ac:dyDescent="0.25">
      <c r="A1" s="22" t="s">
        <v>115</v>
      </c>
      <c r="B1" s="22"/>
      <c r="C1" s="22"/>
    </row>
    <row r="2" spans="1:9" ht="65.25" customHeight="1" x14ac:dyDescent="0.25">
      <c r="A2" t="s">
        <v>79</v>
      </c>
      <c r="B2" s="13" t="s">
        <v>116</v>
      </c>
      <c r="C2" s="13" t="s">
        <v>117</v>
      </c>
      <c r="D2" s="13" t="s">
        <v>118</v>
      </c>
      <c r="E2" s="13" t="s">
        <v>119</v>
      </c>
      <c r="F2" s="13" t="s">
        <v>120</v>
      </c>
      <c r="G2" s="13" t="s">
        <v>121</v>
      </c>
      <c r="H2" s="13" t="s">
        <v>122</v>
      </c>
      <c r="I2" s="13" t="s">
        <v>123</v>
      </c>
    </row>
    <row r="3" spans="1:9" ht="17.25" x14ac:dyDescent="0.25">
      <c r="A3" t="s">
        <v>82</v>
      </c>
      <c r="B3" s="5">
        <v>1509</v>
      </c>
      <c r="C3" s="5">
        <v>1225</v>
      </c>
      <c r="D3" s="5">
        <v>12961</v>
      </c>
      <c r="E3" s="5">
        <v>447</v>
      </c>
      <c r="F3" s="5">
        <v>24630</v>
      </c>
      <c r="G3" s="5">
        <v>1510</v>
      </c>
      <c r="H3" s="5">
        <v>20044</v>
      </c>
      <c r="I3" s="5">
        <v>5029</v>
      </c>
    </row>
    <row r="4" spans="1:9" x14ac:dyDescent="0.25">
      <c r="A4" t="s">
        <v>103</v>
      </c>
      <c r="B4" s="2">
        <f>B3/44674</f>
        <v>3.3778036441778216E-2</v>
      </c>
      <c r="C4" s="2">
        <f t="shared" ref="C4:I4" si="0">C3/44674</f>
        <v>2.7420871200250704E-2</v>
      </c>
      <c r="D4" s="2">
        <f t="shared" si="0"/>
        <v>0.29012400949097911</v>
      </c>
      <c r="E4" s="2">
        <f t="shared" si="0"/>
        <v>1.0005819940009849E-2</v>
      </c>
      <c r="F4" s="2">
        <f t="shared" si="0"/>
        <v>0.55132739400993869</v>
      </c>
      <c r="G4" s="2">
        <f t="shared" si="0"/>
        <v>3.3800420826431483E-2</v>
      </c>
      <c r="H4" s="2">
        <f t="shared" si="0"/>
        <v>0.44867260599006131</v>
      </c>
      <c r="I4" s="2">
        <f t="shared" si="0"/>
        <v>0.11257107042127412</v>
      </c>
    </row>
    <row r="5" spans="1:9" ht="17.25" x14ac:dyDescent="0.25">
      <c r="A5" t="s">
        <v>104</v>
      </c>
      <c r="B5" s="5">
        <v>1396</v>
      </c>
      <c r="C5" s="5">
        <v>1146</v>
      </c>
      <c r="D5" s="5">
        <v>12133</v>
      </c>
      <c r="E5" s="5">
        <v>418</v>
      </c>
      <c r="F5" s="5">
        <v>23057</v>
      </c>
      <c r="G5" s="5">
        <v>1417</v>
      </c>
      <c r="H5" s="5">
        <v>18538</v>
      </c>
      <c r="I5" s="5">
        <v>4503</v>
      </c>
    </row>
    <row r="6" spans="1:9" x14ac:dyDescent="0.25">
      <c r="A6" t="s">
        <v>85</v>
      </c>
      <c r="B6" s="2">
        <f>B5/B3</f>
        <v>0.92511597084161701</v>
      </c>
      <c r="C6" s="2">
        <f t="shared" ref="C6:I6" si="1">C5/C3</f>
        <v>0.93551020408163266</v>
      </c>
      <c r="D6" s="2">
        <f t="shared" si="1"/>
        <v>0.93611604042897922</v>
      </c>
      <c r="E6" s="2">
        <f t="shared" si="1"/>
        <v>0.93512304250559286</v>
      </c>
      <c r="F6" s="2">
        <f t="shared" si="1"/>
        <v>0.93613479496548924</v>
      </c>
      <c r="G6" s="2">
        <f t="shared" si="1"/>
        <v>0.93841059602649002</v>
      </c>
      <c r="H6" s="2">
        <f t="shared" si="1"/>
        <v>0.92486529634803427</v>
      </c>
      <c r="I6" s="2">
        <f t="shared" si="1"/>
        <v>0.8954066414794194</v>
      </c>
    </row>
    <row r="7" spans="1:9" ht="17.25" x14ac:dyDescent="0.25">
      <c r="A7" t="s">
        <v>86</v>
      </c>
      <c r="B7" s="5">
        <v>50</v>
      </c>
      <c r="C7" s="5">
        <v>54</v>
      </c>
      <c r="D7" s="5">
        <v>328</v>
      </c>
      <c r="E7" s="5">
        <v>13</v>
      </c>
      <c r="F7" s="5">
        <v>586</v>
      </c>
      <c r="G7" s="5">
        <v>38</v>
      </c>
      <c r="H7" s="5">
        <v>775</v>
      </c>
      <c r="I7" s="5">
        <v>370</v>
      </c>
    </row>
    <row r="8" spans="1:9" x14ac:dyDescent="0.25">
      <c r="A8" t="s">
        <v>87</v>
      </c>
      <c r="B8" s="2">
        <f>B7/B3</f>
        <v>3.3134526176275679E-2</v>
      </c>
      <c r="C8" s="2">
        <f t="shared" ref="C8:I8" si="2">C7/C3</f>
        <v>4.4081632653061226E-2</v>
      </c>
      <c r="D8" s="2">
        <f t="shared" si="2"/>
        <v>2.5306689298665225E-2</v>
      </c>
      <c r="E8" s="2">
        <f t="shared" si="2"/>
        <v>2.9082774049217001E-2</v>
      </c>
      <c r="F8" s="2">
        <f t="shared" si="2"/>
        <v>2.3792123426715387E-2</v>
      </c>
      <c r="G8" s="2">
        <f t="shared" si="2"/>
        <v>2.5165562913907286E-2</v>
      </c>
      <c r="H8" s="2">
        <f t="shared" si="2"/>
        <v>3.8664937138295746E-2</v>
      </c>
      <c r="I8" s="2">
        <f t="shared" si="2"/>
        <v>7.357327500497117E-2</v>
      </c>
    </row>
    <row r="9" spans="1:9" ht="17.25" x14ac:dyDescent="0.25">
      <c r="A9" s="1" t="s">
        <v>88</v>
      </c>
      <c r="B9" s="5">
        <v>1158</v>
      </c>
      <c r="C9" s="5">
        <v>867</v>
      </c>
      <c r="D9" s="5">
        <v>10179</v>
      </c>
      <c r="E9" s="5">
        <v>322</v>
      </c>
      <c r="F9" s="5">
        <v>19501</v>
      </c>
      <c r="G9" s="5">
        <v>1148</v>
      </c>
      <c r="H9" s="5">
        <v>15395</v>
      </c>
      <c r="I9" s="5">
        <v>3673</v>
      </c>
    </row>
    <row r="10" spans="1:9" ht="17.25" x14ac:dyDescent="0.25">
      <c r="A10" s="1" t="s">
        <v>89</v>
      </c>
      <c r="B10" s="5">
        <v>1152</v>
      </c>
      <c r="C10" s="5">
        <v>836</v>
      </c>
      <c r="D10" s="5">
        <v>9778</v>
      </c>
      <c r="E10" s="5">
        <v>287</v>
      </c>
      <c r="F10" s="5">
        <v>19178</v>
      </c>
      <c r="G10" s="5">
        <v>1042</v>
      </c>
      <c r="H10" s="5">
        <v>15059</v>
      </c>
      <c r="I10" s="5">
        <v>3630</v>
      </c>
    </row>
    <row r="11" spans="1:9" ht="17.25" x14ac:dyDescent="0.25">
      <c r="A11" s="1" t="s">
        <v>90</v>
      </c>
      <c r="B11" s="5">
        <v>650</v>
      </c>
      <c r="C11" s="5">
        <v>461</v>
      </c>
      <c r="D11" s="5">
        <v>5544</v>
      </c>
      <c r="E11" s="5">
        <v>173</v>
      </c>
      <c r="F11" s="5">
        <v>11507</v>
      </c>
      <c r="G11" s="5">
        <v>611</v>
      </c>
      <c r="H11" s="5">
        <v>8481</v>
      </c>
      <c r="I11" s="5">
        <v>2009</v>
      </c>
    </row>
    <row r="12" spans="1:9" ht="17.25" x14ac:dyDescent="0.25">
      <c r="A12" t="s">
        <v>91</v>
      </c>
      <c r="B12" s="2">
        <f>B11/B10</f>
        <v>0.56423611111111116</v>
      </c>
      <c r="C12" s="2">
        <f t="shared" ref="C12:H12" si="3">C11/C10</f>
        <v>0.55143540669856461</v>
      </c>
      <c r="D12" s="2">
        <f t="shared" si="3"/>
        <v>0.56698711392922885</v>
      </c>
      <c r="E12" s="2">
        <f t="shared" si="3"/>
        <v>0.60278745644599308</v>
      </c>
      <c r="F12" s="2">
        <f t="shared" si="3"/>
        <v>0.60001042861612264</v>
      </c>
      <c r="G12" s="2">
        <f t="shared" si="3"/>
        <v>0.58637236084452971</v>
      </c>
      <c r="H12" s="2">
        <f t="shared" si="3"/>
        <v>0.56318480642804969</v>
      </c>
      <c r="I12" s="2" t="s">
        <v>83</v>
      </c>
    </row>
    <row r="13" spans="1:9" ht="17.25" x14ac:dyDescent="0.25">
      <c r="A13" s="1" t="s">
        <v>92</v>
      </c>
      <c r="B13" s="5">
        <v>1103</v>
      </c>
      <c r="C13" s="5">
        <v>763</v>
      </c>
      <c r="D13" s="5">
        <v>9159</v>
      </c>
      <c r="E13" s="5">
        <v>276</v>
      </c>
      <c r="F13" s="5">
        <v>18630</v>
      </c>
      <c r="G13" s="5">
        <v>982</v>
      </c>
      <c r="H13" s="5">
        <v>14166</v>
      </c>
      <c r="I13" s="5">
        <v>3394</v>
      </c>
    </row>
    <row r="14" spans="1:9" ht="17.25" x14ac:dyDescent="0.25">
      <c r="A14" s="1" t="s">
        <v>93</v>
      </c>
      <c r="B14" s="5">
        <v>575</v>
      </c>
      <c r="C14" s="5">
        <v>406</v>
      </c>
      <c r="D14" s="5">
        <v>4993</v>
      </c>
      <c r="E14" s="5">
        <v>151</v>
      </c>
      <c r="F14" s="5">
        <v>10878</v>
      </c>
      <c r="G14" s="5">
        <v>532</v>
      </c>
      <c r="H14" s="5">
        <v>7687</v>
      </c>
      <c r="I14" s="5">
        <v>1827</v>
      </c>
    </row>
    <row r="15" spans="1:9" ht="17.25" x14ac:dyDescent="0.25">
      <c r="A15" t="s">
        <v>94</v>
      </c>
      <c r="B15" s="2">
        <f>B14/B13</f>
        <v>0.52130553037171345</v>
      </c>
      <c r="C15" s="2">
        <f t="shared" ref="C15:H15" si="4">C14/C13</f>
        <v>0.5321100917431193</v>
      </c>
      <c r="D15" s="2">
        <f t="shared" si="4"/>
        <v>0.54514685009280495</v>
      </c>
      <c r="E15" s="2">
        <f t="shared" si="4"/>
        <v>0.54710144927536231</v>
      </c>
      <c r="F15" s="2">
        <f t="shared" si="4"/>
        <v>0.58389694041867957</v>
      </c>
      <c r="G15" s="2">
        <f t="shared" si="4"/>
        <v>0.5417515274949084</v>
      </c>
      <c r="H15" s="2">
        <f t="shared" si="4"/>
        <v>0.54263730057885073</v>
      </c>
      <c r="I15" s="2" t="s">
        <v>83</v>
      </c>
    </row>
    <row r="16" spans="1:9" ht="17.25" x14ac:dyDescent="0.25">
      <c r="A16" t="s">
        <v>95</v>
      </c>
      <c r="B16" s="6">
        <v>8168</v>
      </c>
      <c r="C16" s="6">
        <v>9792</v>
      </c>
      <c r="D16" s="6">
        <v>8102</v>
      </c>
      <c r="E16" s="6">
        <v>10488</v>
      </c>
      <c r="F16" s="6">
        <v>9005</v>
      </c>
      <c r="G16" s="6">
        <v>9030</v>
      </c>
      <c r="H16" s="6">
        <v>8487</v>
      </c>
      <c r="I16" s="6" t="s">
        <v>83</v>
      </c>
    </row>
    <row r="18" spans="1:5" s="1" customFormat="1" ht="30.75" customHeight="1" x14ac:dyDescent="0.25">
      <c r="A18" s="21" t="s">
        <v>71</v>
      </c>
      <c r="B18" s="21"/>
      <c r="C18" s="21"/>
      <c r="D18" s="21"/>
      <c r="E18" s="21"/>
    </row>
    <row r="19" spans="1:5" s="1" customFormat="1" ht="33" customHeight="1" x14ac:dyDescent="0.25">
      <c r="A19" s="21" t="s">
        <v>72</v>
      </c>
      <c r="B19" s="21"/>
      <c r="C19" s="21"/>
      <c r="D19" s="21"/>
      <c r="E19" s="21"/>
    </row>
    <row r="20" spans="1:5" s="1" customFormat="1" ht="33" customHeight="1" x14ac:dyDescent="0.25">
      <c r="A20" s="23" t="s">
        <v>96</v>
      </c>
      <c r="B20" s="23"/>
      <c r="C20" s="23"/>
      <c r="D20" s="23"/>
      <c r="E20" s="23"/>
    </row>
    <row r="21" spans="1:5" s="1" customFormat="1" ht="36" customHeight="1" x14ac:dyDescent="0.25">
      <c r="A21" s="21" t="s">
        <v>97</v>
      </c>
      <c r="B21" s="21"/>
      <c r="C21" s="21"/>
      <c r="D21" s="21"/>
      <c r="E21" s="21"/>
    </row>
    <row r="22" spans="1:5" s="1" customFormat="1" ht="46.5" customHeight="1" x14ac:dyDescent="0.25">
      <c r="A22" s="21" t="s">
        <v>98</v>
      </c>
      <c r="B22" s="21"/>
      <c r="C22" s="21"/>
      <c r="D22" s="21"/>
      <c r="E22" s="21"/>
    </row>
    <row r="23" spans="1:5" s="1" customFormat="1" ht="45.75" customHeight="1" x14ac:dyDescent="0.25">
      <c r="A23" s="21" t="s">
        <v>76</v>
      </c>
      <c r="B23" s="21"/>
      <c r="C23" s="21"/>
      <c r="D23" s="21"/>
      <c r="E23" s="21"/>
    </row>
    <row r="24" spans="1:5" s="1" customFormat="1" ht="48.75" customHeight="1" x14ac:dyDescent="0.25">
      <c r="A24" s="21" t="s">
        <v>77</v>
      </c>
      <c r="B24" s="21"/>
      <c r="C24" s="21"/>
      <c r="D24" s="21"/>
      <c r="E24" s="21"/>
    </row>
    <row r="25" spans="1:5" s="1" customFormat="1" ht="64.5" customHeight="1" x14ac:dyDescent="0.25">
      <c r="A25" s="21" t="s">
        <v>124</v>
      </c>
      <c r="B25" s="21"/>
      <c r="C25" s="21"/>
      <c r="D25" s="21"/>
      <c r="E25" s="21"/>
    </row>
    <row r="26" spans="1:5" s="1" customFormat="1" ht="18" customHeight="1" x14ac:dyDescent="0.25">
      <c r="A26" s="21" t="s">
        <v>125</v>
      </c>
      <c r="B26" s="21"/>
      <c r="C26" s="21"/>
      <c r="D26" s="21"/>
      <c r="E26" s="21"/>
    </row>
    <row r="27" spans="1:5" s="1" customFormat="1" ht="48" customHeight="1" x14ac:dyDescent="0.25">
      <c r="A27" s="21" t="s">
        <v>126</v>
      </c>
      <c r="B27" s="21"/>
      <c r="C27" s="21"/>
      <c r="D27" s="21"/>
      <c r="E27" s="21"/>
    </row>
  </sheetData>
  <sheetProtection sheet="1" objects="1" scenarios="1"/>
  <mergeCells count="11">
    <mergeCell ref="A1:C1"/>
    <mergeCell ref="A25:E25"/>
    <mergeCell ref="A26:E26"/>
    <mergeCell ref="A27:E27"/>
    <mergeCell ref="A18:E18"/>
    <mergeCell ref="A19:E19"/>
    <mergeCell ref="A20:E20"/>
    <mergeCell ref="A21:E21"/>
    <mergeCell ref="A22:E22"/>
    <mergeCell ref="A23:E23"/>
    <mergeCell ref="A24:E24"/>
  </mergeCells>
  <phoneticPr fontId="4" type="noConversion"/>
  <hyperlinks>
    <hyperlink ref="A20" r:id="rId1" display="2For definitions of Individualized Career and Training Services, see Training and Employment Guidance Letter No. 10-16, Change 2. Participants served 7/1/2021 – 6/30/2022." xr:uid="{882CEB48-FADF-42AF-A00B-77931F35FD1F}"/>
  </hyperlinks>
  <pageMargins left="0.7" right="0.7" top="0.75" bottom="0.75" header="0.3" footer="0.3"/>
  <pageSetup scale="73" orientation="landscape" horizontalDpi="1200" verticalDpi="120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AED82-C96A-4AF5-B1EB-7521978A270E}">
  <sheetPr codeName="Sheet7">
    <tabColor theme="8"/>
  </sheetPr>
  <dimension ref="A1:I25"/>
  <sheetViews>
    <sheetView showGridLines="0" zoomScaleNormal="100" workbookViewId="0">
      <selection activeCell="A18" sqref="A18:E18"/>
    </sheetView>
  </sheetViews>
  <sheetFormatPr defaultRowHeight="15" x14ac:dyDescent="0.25"/>
  <cols>
    <col min="1" max="1" width="65.42578125" bestFit="1" customWidth="1"/>
    <col min="2" max="9" width="12.7109375" customWidth="1"/>
  </cols>
  <sheetData>
    <row r="1" spans="1:9" ht="78.75" customHeight="1" x14ac:dyDescent="0.25">
      <c r="A1" s="22" t="s">
        <v>127</v>
      </c>
      <c r="B1" s="22"/>
      <c r="C1" s="22"/>
    </row>
    <row r="2" spans="1:9" ht="32.25" customHeight="1" x14ac:dyDescent="0.25">
      <c r="A2" s="12" t="s">
        <v>79</v>
      </c>
      <c r="B2" s="1" t="s">
        <v>128</v>
      </c>
      <c r="C2" s="1" t="s">
        <v>129</v>
      </c>
      <c r="D2" s="1" t="s">
        <v>130</v>
      </c>
      <c r="E2" s="1" t="s">
        <v>131</v>
      </c>
      <c r="F2" s="1" t="s">
        <v>132</v>
      </c>
      <c r="G2" s="1" t="s">
        <v>133</v>
      </c>
      <c r="H2" s="1" t="s">
        <v>134</v>
      </c>
      <c r="I2" s="1" t="s">
        <v>135</v>
      </c>
    </row>
    <row r="3" spans="1:9" ht="17.25" x14ac:dyDescent="0.25">
      <c r="A3" t="s">
        <v>82</v>
      </c>
      <c r="B3" s="5">
        <v>1650</v>
      </c>
      <c r="C3" s="5">
        <v>3374</v>
      </c>
      <c r="D3" s="5">
        <v>4536</v>
      </c>
      <c r="E3" s="5">
        <v>10300</v>
      </c>
      <c r="F3" s="5">
        <v>9298</v>
      </c>
      <c r="G3" s="5">
        <v>9953</v>
      </c>
      <c r="H3" s="5">
        <v>5559</v>
      </c>
      <c r="I3" s="17">
        <v>0</v>
      </c>
    </row>
    <row r="4" spans="1:9" x14ac:dyDescent="0.25">
      <c r="A4" t="s">
        <v>103</v>
      </c>
      <c r="B4" s="2">
        <f t="shared" ref="B4" si="0">B3/44674</f>
        <v>3.6934234677888707E-2</v>
      </c>
      <c r="C4" s="2">
        <f t="shared" ref="C4" si="1">C3/44674</f>
        <v>7.5524913820119083E-2</v>
      </c>
      <c r="D4" s="2">
        <f t="shared" ref="D4" si="2">D3/44674</f>
        <v>0.10153556878721404</v>
      </c>
      <c r="E4" s="2">
        <f t="shared" ref="E4" si="3">E3/44674</f>
        <v>0.2305591619286386</v>
      </c>
      <c r="F4" s="2">
        <f t="shared" ref="F4" si="4">F3/44674</f>
        <v>0.20813000850606617</v>
      </c>
      <c r="G4" s="2">
        <f t="shared" ref="G4" si="5">G3/44674</f>
        <v>0.22279178045395531</v>
      </c>
      <c r="H4" s="2">
        <f t="shared" ref="H4" si="6">H3/44674</f>
        <v>0.12443479428750504</v>
      </c>
      <c r="I4" t="s">
        <v>83</v>
      </c>
    </row>
    <row r="5" spans="1:9" ht="17.25" x14ac:dyDescent="0.25">
      <c r="A5" t="s">
        <v>104</v>
      </c>
      <c r="B5" s="5">
        <v>1490</v>
      </c>
      <c r="C5" s="5">
        <v>3059</v>
      </c>
      <c r="D5" s="5">
        <v>4221</v>
      </c>
      <c r="E5" s="5">
        <v>9598</v>
      </c>
      <c r="F5" s="5">
        <v>8681</v>
      </c>
      <c r="G5" s="5">
        <v>9292</v>
      </c>
      <c r="H5" s="5">
        <v>5252</v>
      </c>
      <c r="I5" s="17">
        <v>0</v>
      </c>
    </row>
    <row r="6" spans="1:9" x14ac:dyDescent="0.25">
      <c r="A6" t="s">
        <v>85</v>
      </c>
      <c r="B6" s="2">
        <f>B5/B3</f>
        <v>0.90303030303030307</v>
      </c>
      <c r="C6" s="2">
        <f t="shared" ref="C6:H6" si="7">C5/C3</f>
        <v>0.90663900414937759</v>
      </c>
      <c r="D6" s="2">
        <f t="shared" si="7"/>
        <v>0.93055555555555558</v>
      </c>
      <c r="E6" s="2">
        <f t="shared" si="7"/>
        <v>0.93184466019417478</v>
      </c>
      <c r="F6" s="2">
        <f t="shared" si="7"/>
        <v>0.93364164336416433</v>
      </c>
      <c r="G6" s="2">
        <f t="shared" si="7"/>
        <v>0.93358786295589269</v>
      </c>
      <c r="H6" s="2">
        <f t="shared" si="7"/>
        <v>0.9447742399712179</v>
      </c>
      <c r="I6" t="s">
        <v>83</v>
      </c>
    </row>
    <row r="7" spans="1:9" ht="17.25" x14ac:dyDescent="0.25">
      <c r="A7" t="s">
        <v>86</v>
      </c>
      <c r="B7" s="5">
        <v>105</v>
      </c>
      <c r="C7" s="5">
        <v>200</v>
      </c>
      <c r="D7" s="5">
        <v>154</v>
      </c>
      <c r="E7" s="5">
        <v>320</v>
      </c>
      <c r="F7" s="5">
        <v>260</v>
      </c>
      <c r="G7" s="5">
        <v>245</v>
      </c>
      <c r="H7" s="5">
        <v>77</v>
      </c>
      <c r="I7" s="17">
        <v>0</v>
      </c>
    </row>
    <row r="8" spans="1:9" x14ac:dyDescent="0.25">
      <c r="A8" t="s">
        <v>87</v>
      </c>
      <c r="B8" s="2">
        <f>B7/B3</f>
        <v>6.363636363636363E-2</v>
      </c>
      <c r="C8" s="2">
        <f t="shared" ref="C8:H8" si="8">C7/C3</f>
        <v>5.9276822762299938E-2</v>
      </c>
      <c r="D8" s="2">
        <f t="shared" si="8"/>
        <v>3.3950617283950615E-2</v>
      </c>
      <c r="E8" s="2">
        <f t="shared" si="8"/>
        <v>3.1067961165048542E-2</v>
      </c>
      <c r="F8" s="2">
        <f t="shared" si="8"/>
        <v>2.796300279630028E-2</v>
      </c>
      <c r="G8" s="2">
        <f t="shared" si="8"/>
        <v>2.4615693760675173E-2</v>
      </c>
      <c r="H8" s="2">
        <f t="shared" si="8"/>
        <v>1.385141212448282E-2</v>
      </c>
      <c r="I8" t="s">
        <v>83</v>
      </c>
    </row>
    <row r="9" spans="1:9" ht="17.25" x14ac:dyDescent="0.25">
      <c r="A9" s="1" t="s">
        <v>88</v>
      </c>
      <c r="B9" s="5">
        <v>1330</v>
      </c>
      <c r="C9" s="5">
        <v>2627</v>
      </c>
      <c r="D9" s="5">
        <v>3600</v>
      </c>
      <c r="E9" s="5">
        <v>7978</v>
      </c>
      <c r="F9" s="5">
        <v>7276</v>
      </c>
      <c r="G9" s="5">
        <v>7781</v>
      </c>
      <c r="H9" s="5">
        <v>4300</v>
      </c>
      <c r="I9" s="17">
        <v>0</v>
      </c>
    </row>
    <row r="10" spans="1:9" ht="17.25" x14ac:dyDescent="0.25">
      <c r="A10" s="1" t="s">
        <v>89</v>
      </c>
      <c r="B10" s="5">
        <v>1232</v>
      </c>
      <c r="C10" s="5">
        <v>2432</v>
      </c>
      <c r="D10" s="5">
        <v>3686</v>
      </c>
      <c r="E10" s="5">
        <v>7945</v>
      </c>
      <c r="F10" s="5">
        <v>7177</v>
      </c>
      <c r="G10" s="5">
        <v>7663</v>
      </c>
      <c r="H10" s="5">
        <v>4100</v>
      </c>
      <c r="I10" s="17">
        <v>0</v>
      </c>
    </row>
    <row r="11" spans="1:9" ht="17.25" x14ac:dyDescent="0.25">
      <c r="A11" s="1" t="s">
        <v>90</v>
      </c>
      <c r="B11" s="5">
        <v>842</v>
      </c>
      <c r="C11" s="5">
        <v>1572</v>
      </c>
      <c r="D11" s="5">
        <v>2301</v>
      </c>
      <c r="E11" s="5">
        <v>4887</v>
      </c>
      <c r="F11" s="5">
        <v>4329</v>
      </c>
      <c r="G11" s="5">
        <v>4239</v>
      </c>
      <c r="H11" s="5">
        <v>1816</v>
      </c>
      <c r="I11" s="17">
        <v>0</v>
      </c>
    </row>
    <row r="12" spans="1:9" ht="17.25" x14ac:dyDescent="0.25">
      <c r="A12" t="s">
        <v>91</v>
      </c>
      <c r="B12" s="2">
        <f>B11/B10</f>
        <v>0.68344155844155841</v>
      </c>
      <c r="C12" s="2">
        <f t="shared" ref="C12:H12" si="9">C11/C10</f>
        <v>0.64638157894736847</v>
      </c>
      <c r="D12" s="2">
        <f t="shared" si="9"/>
        <v>0.62425393380358107</v>
      </c>
      <c r="E12" s="2">
        <f t="shared" si="9"/>
        <v>0.61510383889238518</v>
      </c>
      <c r="F12" s="2">
        <f t="shared" si="9"/>
        <v>0.60317681482513585</v>
      </c>
      <c r="G12" s="2">
        <f t="shared" si="9"/>
        <v>0.55317760668145632</v>
      </c>
      <c r="H12" s="2">
        <f t="shared" si="9"/>
        <v>0.44292682926829269</v>
      </c>
      <c r="I12" t="s">
        <v>83</v>
      </c>
    </row>
    <row r="13" spans="1:9" ht="17.25" x14ac:dyDescent="0.25">
      <c r="A13" s="1" t="s">
        <v>92</v>
      </c>
      <c r="B13" s="5">
        <v>1089</v>
      </c>
      <c r="C13" s="5">
        <v>2376</v>
      </c>
      <c r="D13" s="5">
        <v>3677</v>
      </c>
      <c r="E13" s="5">
        <v>7646</v>
      </c>
      <c r="F13" s="5">
        <v>7041</v>
      </c>
      <c r="G13" s="5">
        <v>7286</v>
      </c>
      <c r="H13" s="5">
        <v>3679</v>
      </c>
      <c r="I13" s="17">
        <v>0</v>
      </c>
    </row>
    <row r="14" spans="1:9" ht="17.25" x14ac:dyDescent="0.25">
      <c r="A14" s="1" t="s">
        <v>93</v>
      </c>
      <c r="B14" s="5">
        <v>717</v>
      </c>
      <c r="C14" s="5">
        <v>1506</v>
      </c>
      <c r="D14" s="5">
        <v>2268</v>
      </c>
      <c r="E14" s="5">
        <v>4568</v>
      </c>
      <c r="F14" s="5">
        <v>4182</v>
      </c>
      <c r="G14" s="5">
        <v>3813</v>
      </c>
      <c r="H14" s="5">
        <v>1511</v>
      </c>
      <c r="I14" s="17">
        <v>0</v>
      </c>
    </row>
    <row r="15" spans="1:9" ht="17.25" x14ac:dyDescent="0.25">
      <c r="A15" t="s">
        <v>94</v>
      </c>
      <c r="B15" s="2">
        <f>B14/B13</f>
        <v>0.6584022038567493</v>
      </c>
      <c r="C15" s="2">
        <f t="shared" ref="C15:H15" si="10">C14/C13</f>
        <v>0.63383838383838387</v>
      </c>
      <c r="D15" s="2">
        <f t="shared" si="10"/>
        <v>0.61680717976611366</v>
      </c>
      <c r="E15" s="2">
        <f t="shared" si="10"/>
        <v>0.59743656814020407</v>
      </c>
      <c r="F15" s="2">
        <f t="shared" si="10"/>
        <v>0.59394972305070304</v>
      </c>
      <c r="G15" s="2">
        <f t="shared" si="10"/>
        <v>0.52333241833653588</v>
      </c>
      <c r="H15" s="2">
        <f t="shared" si="10"/>
        <v>0.41070943191084536</v>
      </c>
      <c r="I15" t="s">
        <v>83</v>
      </c>
    </row>
    <row r="16" spans="1:9" ht="17.25" x14ac:dyDescent="0.25">
      <c r="A16" t="s">
        <v>95</v>
      </c>
      <c r="B16" s="6">
        <v>6451</v>
      </c>
      <c r="C16" s="6">
        <v>9049</v>
      </c>
      <c r="D16" s="6">
        <v>9738</v>
      </c>
      <c r="E16" s="6">
        <v>9987</v>
      </c>
      <c r="F16" s="6">
        <v>9705</v>
      </c>
      <c r="G16" s="6">
        <v>8059</v>
      </c>
      <c r="H16" s="6">
        <v>5414</v>
      </c>
      <c r="I16" t="s">
        <v>83</v>
      </c>
    </row>
    <row r="18" spans="1:5" s="1" customFormat="1" ht="28.5" customHeight="1" x14ac:dyDescent="0.25">
      <c r="A18" s="21" t="s">
        <v>71</v>
      </c>
      <c r="B18" s="21"/>
      <c r="C18" s="21"/>
      <c r="D18" s="21"/>
      <c r="E18" s="21"/>
    </row>
    <row r="19" spans="1:5" s="1" customFormat="1" ht="36" customHeight="1" x14ac:dyDescent="0.25">
      <c r="A19" s="21" t="s">
        <v>72</v>
      </c>
      <c r="B19" s="21"/>
      <c r="C19" s="21"/>
      <c r="D19" s="21"/>
      <c r="E19" s="21"/>
    </row>
    <row r="20" spans="1:5" s="1" customFormat="1" ht="29.25" customHeight="1" x14ac:dyDescent="0.25">
      <c r="A20" s="23" t="s">
        <v>96</v>
      </c>
      <c r="B20" s="23"/>
      <c r="C20" s="23"/>
      <c r="D20" s="23"/>
      <c r="E20" s="23"/>
    </row>
    <row r="21" spans="1:5" s="1" customFormat="1" ht="33" customHeight="1" x14ac:dyDescent="0.25">
      <c r="A21" s="21" t="s">
        <v>97</v>
      </c>
      <c r="B21" s="21"/>
      <c r="C21" s="21"/>
      <c r="D21" s="21"/>
      <c r="E21" s="21"/>
    </row>
    <row r="22" spans="1:5" s="1" customFormat="1" ht="50.25" customHeight="1" x14ac:dyDescent="0.25">
      <c r="A22" s="21" t="s">
        <v>98</v>
      </c>
      <c r="B22" s="21"/>
      <c r="C22" s="21"/>
      <c r="D22" s="21"/>
      <c r="E22" s="21"/>
    </row>
    <row r="23" spans="1:5" s="1" customFormat="1" ht="48" customHeight="1" x14ac:dyDescent="0.25">
      <c r="A23" s="21" t="s">
        <v>76</v>
      </c>
      <c r="B23" s="21"/>
      <c r="C23" s="21"/>
      <c r="D23" s="21"/>
      <c r="E23" s="21"/>
    </row>
    <row r="24" spans="1:5" s="1" customFormat="1" ht="45.75" customHeight="1" x14ac:dyDescent="0.25">
      <c r="A24" s="21" t="s">
        <v>77</v>
      </c>
      <c r="B24" s="21"/>
      <c r="C24" s="21"/>
      <c r="D24" s="21"/>
      <c r="E24" s="21"/>
    </row>
    <row r="25" spans="1:5" s="1" customFormat="1" ht="66.75" customHeight="1" x14ac:dyDescent="0.25">
      <c r="A25" s="21" t="s">
        <v>136</v>
      </c>
      <c r="B25" s="21"/>
      <c r="C25" s="21"/>
      <c r="D25" s="21"/>
      <c r="E25" s="21"/>
    </row>
  </sheetData>
  <sheetProtection sheet="1" objects="1" scenarios="1"/>
  <mergeCells count="9">
    <mergeCell ref="A24:E24"/>
    <mergeCell ref="A1:C1"/>
    <mergeCell ref="A25:E25"/>
    <mergeCell ref="A18:E18"/>
    <mergeCell ref="A19:E19"/>
    <mergeCell ref="A20:E20"/>
    <mergeCell ref="A21:E21"/>
    <mergeCell ref="A22:E22"/>
    <mergeCell ref="A23:E23"/>
  </mergeCells>
  <hyperlinks>
    <hyperlink ref="A20" r:id="rId1" display="2For definitions of Individualized Career and Training Services, see Training and Employment Guidance Letter No. 10-16, Change 2. Participants served 7/1/2021 – 6/30/2022." xr:uid="{ED7F7EDB-5500-49AA-87C9-EE1938336ED6}"/>
  </hyperlinks>
  <pageMargins left="0.7" right="0.7" top="0.75" bottom="0.75" header="0.3" footer="0.3"/>
  <pageSetup scale="73" orientation="landscape" horizontalDpi="1200" verticalDpi="1200" r:id="rId2"/>
  <ignoredErrors>
    <ignoredError sqref="C4:I4 C6:I6 C8:I8 C12:I12 C15:I15 I16 B4 B6 B8 B12 B15 B3 B16 B13:B14 B9:B11 B7 B5" calculatedColumn="1"/>
  </ignoredErrors>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A3DD-B04C-4C4D-A8B9-83644BBA6629}">
  <sheetPr codeName="Sheet8">
    <tabColor theme="7" tint="-0.249977111117893"/>
  </sheetPr>
  <dimension ref="A1:G26"/>
  <sheetViews>
    <sheetView showGridLines="0" zoomScaleNormal="100" workbookViewId="0">
      <selection activeCell="A18" sqref="A18:E18"/>
    </sheetView>
  </sheetViews>
  <sheetFormatPr defaultRowHeight="15" x14ac:dyDescent="0.25"/>
  <cols>
    <col min="1" max="1" width="65.42578125" bestFit="1" customWidth="1"/>
    <col min="2" max="9" width="12.7109375" customWidth="1"/>
  </cols>
  <sheetData>
    <row r="1" spans="1:7" ht="78.75" customHeight="1" x14ac:dyDescent="0.25">
      <c r="A1" s="22" t="s">
        <v>137</v>
      </c>
      <c r="B1" s="22"/>
      <c r="C1" s="22"/>
      <c r="D1" s="22"/>
      <c r="E1" s="22"/>
      <c r="F1" s="22"/>
      <c r="G1" s="22"/>
    </row>
    <row r="2" spans="1:7" ht="45.75" customHeight="1" x14ac:dyDescent="0.25">
      <c r="A2" s="15" t="s">
        <v>79</v>
      </c>
      <c r="B2" s="13" t="s">
        <v>138</v>
      </c>
      <c r="C2" s="13" t="s">
        <v>139</v>
      </c>
      <c r="D2" s="14" t="s">
        <v>140</v>
      </c>
      <c r="E2" s="13" t="s">
        <v>141</v>
      </c>
      <c r="F2" s="13" t="s">
        <v>142</v>
      </c>
      <c r="G2" s="13" t="s">
        <v>143</v>
      </c>
    </row>
    <row r="3" spans="1:7" ht="17.25" x14ac:dyDescent="0.25">
      <c r="A3" s="12" t="s">
        <v>82</v>
      </c>
      <c r="B3" s="5">
        <v>27386</v>
      </c>
      <c r="C3" s="5">
        <v>7234</v>
      </c>
      <c r="D3" s="5">
        <v>535</v>
      </c>
      <c r="E3" s="5">
        <v>3986</v>
      </c>
      <c r="F3" s="5">
        <v>833</v>
      </c>
      <c r="G3" s="5">
        <v>19355</v>
      </c>
    </row>
    <row r="4" spans="1:7" x14ac:dyDescent="0.25">
      <c r="A4" s="12" t="s">
        <v>103</v>
      </c>
      <c r="B4" s="2">
        <f t="shared" ref="B4" si="0">B3/44674</f>
        <v>0.61301875811433948</v>
      </c>
      <c r="C4" s="2">
        <f t="shared" ref="C4" si="1">C3/44674</f>
        <v>0.16192863858172538</v>
      </c>
      <c r="D4" s="2">
        <f t="shared" ref="D4" si="2">D3/44674</f>
        <v>1.1975645789497247E-2</v>
      </c>
      <c r="E4" s="2">
        <f t="shared" ref="E4" si="3">E3/44674</f>
        <v>8.9224157227917808E-2</v>
      </c>
      <c r="F4" s="2">
        <f t="shared" ref="F4" si="4">F3/44674</f>
        <v>1.8646192416170479E-2</v>
      </c>
      <c r="G4" s="2">
        <f t="shared" ref="G4" si="5">G3/44674</f>
        <v>0.43324976496396111</v>
      </c>
    </row>
    <row r="5" spans="1:7" ht="17.25" x14ac:dyDescent="0.25">
      <c r="A5" s="12" t="s">
        <v>104</v>
      </c>
      <c r="B5" s="5">
        <v>25849</v>
      </c>
      <c r="C5" s="5">
        <v>6766</v>
      </c>
      <c r="D5" s="5">
        <v>386</v>
      </c>
      <c r="E5" s="5">
        <v>3764</v>
      </c>
      <c r="F5" s="5">
        <v>705</v>
      </c>
      <c r="G5" s="5">
        <v>18097</v>
      </c>
    </row>
    <row r="6" spans="1:7" x14ac:dyDescent="0.25">
      <c r="A6" s="12" t="s">
        <v>85</v>
      </c>
      <c r="B6" s="2">
        <f>B5/B3</f>
        <v>0.94387643321405101</v>
      </c>
      <c r="C6" s="2">
        <f t="shared" ref="C6:G6" si="6">C5/C3</f>
        <v>0.93530550179706939</v>
      </c>
      <c r="D6" s="2">
        <f t="shared" si="6"/>
        <v>0.72149532710280373</v>
      </c>
      <c r="E6" s="2">
        <f t="shared" si="6"/>
        <v>0.94430506773707978</v>
      </c>
      <c r="F6" s="2">
        <f t="shared" si="6"/>
        <v>0.8463385354141657</v>
      </c>
      <c r="G6" s="2">
        <f t="shared" si="6"/>
        <v>0.93500387496770865</v>
      </c>
    </row>
    <row r="7" spans="1:7" ht="17.25" x14ac:dyDescent="0.25">
      <c r="A7" s="12" t="s">
        <v>86</v>
      </c>
      <c r="B7" s="5">
        <v>683</v>
      </c>
      <c r="C7" s="5">
        <v>238</v>
      </c>
      <c r="D7" s="5">
        <v>20</v>
      </c>
      <c r="E7" s="5">
        <v>126</v>
      </c>
      <c r="F7" s="5">
        <v>21</v>
      </c>
      <c r="G7" s="5">
        <v>729</v>
      </c>
    </row>
    <row r="8" spans="1:7" x14ac:dyDescent="0.25">
      <c r="A8" s="12" t="s">
        <v>87</v>
      </c>
      <c r="B8" s="2">
        <f>B7/B3</f>
        <v>2.4939750237347551E-2</v>
      </c>
      <c r="C8" s="2">
        <f t="shared" ref="C8:G8" si="7">C7/C3</f>
        <v>3.2900193530550181E-2</v>
      </c>
      <c r="D8" s="2">
        <f t="shared" si="7"/>
        <v>3.7383177570093455E-2</v>
      </c>
      <c r="E8" s="2">
        <f t="shared" si="7"/>
        <v>3.161063723030607E-2</v>
      </c>
      <c r="F8" s="2">
        <f t="shared" si="7"/>
        <v>2.5210084033613446E-2</v>
      </c>
      <c r="G8" s="2">
        <f t="shared" si="7"/>
        <v>3.7664686127615601E-2</v>
      </c>
    </row>
    <row r="9" spans="1:7" ht="17.25" x14ac:dyDescent="0.25">
      <c r="A9" s="20" t="s">
        <v>88</v>
      </c>
      <c r="B9" s="5">
        <v>21166</v>
      </c>
      <c r="C9" s="5">
        <v>5985</v>
      </c>
      <c r="D9" s="5">
        <v>412</v>
      </c>
      <c r="E9" s="5">
        <v>3166</v>
      </c>
      <c r="F9" s="5">
        <v>577</v>
      </c>
      <c r="G9" s="5">
        <v>15074</v>
      </c>
    </row>
    <row r="10" spans="1:7" ht="17.25" x14ac:dyDescent="0.25">
      <c r="A10" s="20" t="s">
        <v>89</v>
      </c>
      <c r="B10" s="5">
        <v>20937</v>
      </c>
      <c r="C10" s="5">
        <v>5390</v>
      </c>
      <c r="D10" s="5">
        <v>368</v>
      </c>
      <c r="E10" s="5">
        <v>3056</v>
      </c>
      <c r="F10" s="5">
        <v>558</v>
      </c>
      <c r="G10" s="5">
        <v>14792</v>
      </c>
    </row>
    <row r="11" spans="1:7" ht="17.25" x14ac:dyDescent="0.25">
      <c r="A11" s="20" t="s">
        <v>90</v>
      </c>
      <c r="B11" s="5">
        <v>11845</v>
      </c>
      <c r="C11" s="5">
        <v>2785</v>
      </c>
      <c r="D11" s="5">
        <v>200</v>
      </c>
      <c r="E11" s="5">
        <v>1697</v>
      </c>
      <c r="F11" s="5">
        <v>297</v>
      </c>
      <c r="G11" s="5">
        <v>8338</v>
      </c>
    </row>
    <row r="12" spans="1:7" ht="17.25" x14ac:dyDescent="0.25">
      <c r="A12" s="12" t="s">
        <v>91</v>
      </c>
      <c r="B12" s="2">
        <f>B11/B10</f>
        <v>0.5657448536084444</v>
      </c>
      <c r="C12" s="2">
        <f t="shared" ref="C12:G12" si="8">C11/C10</f>
        <v>0.51669758812615951</v>
      </c>
      <c r="D12" s="2">
        <f t="shared" si="8"/>
        <v>0.54347826086956519</v>
      </c>
      <c r="E12" s="2">
        <f t="shared" si="8"/>
        <v>0.55530104712041883</v>
      </c>
      <c r="F12" s="2">
        <f t="shared" si="8"/>
        <v>0.532258064516129</v>
      </c>
      <c r="G12" s="2">
        <f t="shared" si="8"/>
        <v>0.56368307193077338</v>
      </c>
    </row>
    <row r="13" spans="1:7" ht="17.25" x14ac:dyDescent="0.25">
      <c r="A13" s="20" t="s">
        <v>92</v>
      </c>
      <c r="B13" s="5">
        <v>20151</v>
      </c>
      <c r="C13" s="5">
        <v>5186</v>
      </c>
      <c r="D13" s="5">
        <v>347</v>
      </c>
      <c r="E13" s="5">
        <v>2904</v>
      </c>
      <c r="F13" s="5">
        <v>604</v>
      </c>
      <c r="G13" s="5">
        <v>14049</v>
      </c>
    </row>
    <row r="14" spans="1:7" ht="17.25" x14ac:dyDescent="0.25">
      <c r="A14" s="20" t="s">
        <v>93</v>
      </c>
      <c r="B14" s="5">
        <v>11113</v>
      </c>
      <c r="C14" s="5">
        <v>2529</v>
      </c>
      <c r="D14" s="5">
        <v>207</v>
      </c>
      <c r="E14" s="5">
        <v>1557</v>
      </c>
      <c r="F14" s="5">
        <v>301</v>
      </c>
      <c r="G14" s="5">
        <v>7626</v>
      </c>
    </row>
    <row r="15" spans="1:7" ht="17.25" x14ac:dyDescent="0.25">
      <c r="A15" s="12" t="s">
        <v>94</v>
      </c>
      <c r="B15" s="2">
        <f>B14/B13</f>
        <v>0.55148627859659571</v>
      </c>
      <c r="C15" s="2">
        <f t="shared" ref="C15:G15" si="9">C14/C13</f>
        <v>0.48765908214423448</v>
      </c>
      <c r="D15" s="2">
        <f t="shared" si="9"/>
        <v>0.59654178674351588</v>
      </c>
      <c r="E15" s="2">
        <f t="shared" si="9"/>
        <v>0.53615702479338845</v>
      </c>
      <c r="F15" s="2">
        <f t="shared" si="9"/>
        <v>0.49834437086092714</v>
      </c>
      <c r="G15" s="2">
        <f t="shared" si="9"/>
        <v>0.54281443519111683</v>
      </c>
    </row>
    <row r="16" spans="1:7" ht="17.25" x14ac:dyDescent="0.25">
      <c r="A16" s="12" t="s">
        <v>95</v>
      </c>
      <c r="B16" s="6">
        <v>9453</v>
      </c>
      <c r="C16" s="6">
        <v>6241</v>
      </c>
      <c r="D16" s="6">
        <v>8804</v>
      </c>
      <c r="E16" s="6">
        <v>6790</v>
      </c>
      <c r="F16" s="6">
        <v>7037</v>
      </c>
      <c r="G16" s="6">
        <v>7682</v>
      </c>
    </row>
    <row r="18" spans="1:7" s="1" customFormat="1" ht="32.25" customHeight="1" x14ac:dyDescent="0.25">
      <c r="A18" s="21" t="s">
        <v>71</v>
      </c>
      <c r="B18" s="21"/>
      <c r="C18" s="21"/>
      <c r="D18" s="21"/>
      <c r="E18" s="21"/>
    </row>
    <row r="19" spans="1:7" s="1" customFormat="1" ht="28.5" customHeight="1" x14ac:dyDescent="0.25">
      <c r="A19" s="21" t="s">
        <v>72</v>
      </c>
      <c r="B19" s="21"/>
      <c r="C19" s="21"/>
      <c r="D19" s="21"/>
      <c r="E19" s="21"/>
    </row>
    <row r="20" spans="1:7" s="1" customFormat="1" ht="28.5" customHeight="1" x14ac:dyDescent="0.25">
      <c r="A20" s="23" t="s">
        <v>96</v>
      </c>
      <c r="B20" s="23"/>
      <c r="C20" s="23"/>
      <c r="D20" s="23"/>
      <c r="E20" s="23"/>
    </row>
    <row r="21" spans="1:7" s="1" customFormat="1" ht="28.5" customHeight="1" x14ac:dyDescent="0.25">
      <c r="A21" s="21" t="s">
        <v>97</v>
      </c>
      <c r="B21" s="21"/>
      <c r="C21" s="21"/>
      <c r="D21" s="21"/>
      <c r="E21" s="21"/>
    </row>
    <row r="22" spans="1:7" s="1" customFormat="1" ht="45.75" customHeight="1" x14ac:dyDescent="0.25">
      <c r="A22" s="21" t="s">
        <v>98</v>
      </c>
      <c r="B22" s="21"/>
      <c r="C22" s="21"/>
      <c r="D22" s="21"/>
      <c r="E22" s="21"/>
    </row>
    <row r="23" spans="1:7" s="1" customFormat="1" ht="48.75" customHeight="1" x14ac:dyDescent="0.25">
      <c r="A23" s="21" t="s">
        <v>76</v>
      </c>
      <c r="B23" s="21"/>
      <c r="C23" s="21"/>
      <c r="D23" s="21"/>
      <c r="E23" s="21"/>
    </row>
    <row r="24" spans="1:7" s="1" customFormat="1" ht="45" customHeight="1" x14ac:dyDescent="0.25">
      <c r="A24" s="21" t="s">
        <v>77</v>
      </c>
      <c r="B24" s="21"/>
      <c r="C24" s="21"/>
      <c r="D24" s="21"/>
      <c r="E24" s="21"/>
    </row>
    <row r="25" spans="1:7" ht="33.75" customHeight="1" x14ac:dyDescent="0.25">
      <c r="A25" s="24" t="s">
        <v>144</v>
      </c>
      <c r="B25" s="24"/>
      <c r="C25" s="24"/>
      <c r="D25" s="24"/>
      <c r="E25" s="24"/>
      <c r="F25" s="1"/>
      <c r="G25" s="1"/>
    </row>
    <row r="26" spans="1:7" ht="22.5" customHeight="1" x14ac:dyDescent="0.25">
      <c r="A26" s="21" t="s">
        <v>145</v>
      </c>
      <c r="B26" s="21"/>
      <c r="C26" s="21"/>
      <c r="D26" s="21"/>
      <c r="E26" s="21"/>
      <c r="F26" s="1"/>
      <c r="G26" s="1"/>
    </row>
  </sheetData>
  <sheetProtection sheet="1" objects="1" scenarios="1"/>
  <mergeCells count="10">
    <mergeCell ref="A1:G1"/>
    <mergeCell ref="A25:E25"/>
    <mergeCell ref="A26:E26"/>
    <mergeCell ref="A18:E18"/>
    <mergeCell ref="A19:E19"/>
    <mergeCell ref="A20:E20"/>
    <mergeCell ref="A21:E21"/>
    <mergeCell ref="A22:E22"/>
    <mergeCell ref="A23:E23"/>
    <mergeCell ref="A24:E24"/>
  </mergeCells>
  <hyperlinks>
    <hyperlink ref="A20" r:id="rId1" display="2For definitions of Individualized Career and Training Services, see Training and Employment Guidance Letter No. 10-16, Change 2. Participants served 7/1/2021 – 6/30/2022." xr:uid="{654A8A50-3F0B-4432-B88B-41A9473875D3}"/>
    <hyperlink ref="A25:E25" r:id="rId2" display="7Duplicated counts of participants served by significant barriers to employment (SBE), as defined by Veterans' Program Letter 03-14. Participants may be counted in more than one category. Participant SBEs are identified during intake at American Job Centers." xr:uid="{68574B1C-8D9C-49CE-A049-0E1451B7381F}"/>
  </hyperlinks>
  <pageMargins left="0.7" right="0.7" top="0.75" bottom="0.75" header="0.3" footer="0.3"/>
  <pageSetup scale="87" orientation="landscape" horizontalDpi="1200" verticalDpi="1200" r:id="rId3"/>
  <ignoredErrors>
    <ignoredError sqref="B3:B16" calculatedColumn="1"/>
  </ignoredErrors>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61BF6D0ED59049B3FCEC57750F3C49" ma:contentTypeVersion="22" ma:contentTypeDescription="Create a new document." ma:contentTypeScope="" ma:versionID="265a1a1982e44736ba77de3488e25129">
  <xsd:schema xmlns:xsd="http://www.w3.org/2001/XMLSchema" xmlns:xs="http://www.w3.org/2001/XMLSchema" xmlns:p="http://schemas.microsoft.com/office/2006/metadata/properties" xmlns:ns2="f50632fc-4d72-420f-b5c7-2b59481b5d1b" xmlns:ns3="536cc73b-757b-4b9c-845c-c01bb2e73d55" targetNamespace="http://schemas.microsoft.com/office/2006/metadata/properties" ma:root="true" ma:fieldsID="0e3e424f8643fb094ae45ff5d4a1ffb5" ns2:_="" ns3:_="">
    <xsd:import namespace="f50632fc-4d72-420f-b5c7-2b59481b5d1b"/>
    <xsd:import namespace="536cc73b-757b-4b9c-845c-c01bb2e73d55"/>
    <xsd:element name="properties">
      <xsd:complexType>
        <xsd:sequence>
          <xsd:element name="documentManagement">
            <xsd:complexType>
              <xsd:all>
                <xsd:element ref="ns2:MediaServiceMetadata" minOccurs="0"/>
                <xsd:element ref="ns2:MediaServiceFastMetadata" minOccurs="0"/>
                <xsd:element ref="ns2:doctype"/>
                <xsd:element ref="ns2:Author_x002f_Provider" minOccurs="0"/>
                <xsd:element ref="ns2:URL" minOccurs="0"/>
                <xsd:element ref="ns2:Format" minOccurs="0"/>
                <xsd:element ref="ns2:PublicationDate" minOccurs="0"/>
                <xsd:element ref="ns2:Sponsor"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Purpose_x002f_Us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632fc-4d72-420f-b5c7-2b59481b5d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type" ma:index="10" ma:displayName="Area" ma:default="Select" ma:format="Dropdown" ma:internalName="doctype">
      <xsd:simpleType>
        <xsd:union memberTypes="dms:Text">
          <xsd:simpleType>
            <xsd:restriction base="dms:Choice">
              <xsd:enumeration value="Select"/>
              <xsd:enumeration value="Budget Formulation/Execution"/>
              <xsd:enumeration value="Contracts/Procurement"/>
              <xsd:enumeration value="FOIA/Records Management"/>
              <xsd:enumeration value="Performance"/>
              <xsd:enumeration value="Information Technology"/>
              <xsd:enumeration value="Process Improvement"/>
              <xsd:enumeration value="General Interest"/>
              <xsd:enumeration value="Customer Service"/>
              <xsd:enumeration value="Training &amp; Development"/>
            </xsd:restriction>
          </xsd:simpleType>
        </xsd:union>
      </xsd:simpleType>
    </xsd:element>
    <xsd:element name="Author_x002f_Provider" ma:index="11" nillable="true" ma:displayName="Author/Provider" ma:format="Dropdown" ma:internalName="Author_x002f_Provider">
      <xsd:simpleType>
        <xsd:restriction base="dms:Text">
          <xsd:maxLength value="255"/>
        </xsd:restriction>
      </xsd:simpleType>
    </xsd:element>
    <xsd:element name="URL" ma:index="12"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Format" ma:index="13" nillable="true" ma:displayName="Format" ma:format="Dropdown" ma:internalName="Format">
      <xsd:simpleType>
        <xsd:union memberTypes="dms:Text">
          <xsd:simpleType>
            <xsd:restriction base="dms:Choice">
              <xsd:enumeration value="Select"/>
              <xsd:enumeration value=".doc/.docx"/>
              <xsd:enumeration value=".xlms"/>
              <xsd:enumeration value=".pdf"/>
            </xsd:restriction>
          </xsd:simpleType>
        </xsd:union>
      </xsd:simpleType>
    </xsd:element>
    <xsd:element name="PublicationDate" ma:index="14" nillable="true" ma:displayName="Publication Date" ma:format="Dropdown" ma:internalName="PublicationDate">
      <xsd:simpleType>
        <xsd:restriction base="dms:Text">
          <xsd:maxLength value="255"/>
        </xsd:restriction>
      </xsd:simpleType>
    </xsd:element>
    <xsd:element name="Sponsor" ma:index="15" nillable="true" ma:displayName="Sponsor" ma:format="Dropdown" ma:internalName="Sponsor">
      <xsd:simpleType>
        <xsd:restriction base="dms:Text">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5a8d78b-6148-4bf1-92dd-b4f00782c405" ma:termSetId="09814cd3-568e-fe90-9814-8d621ff8fb84" ma:anchorId="fba54fb3-c3e1-fe81-a776-ca4b69148c4d" ma:open="true" ma:isKeyword="false">
      <xsd:complexType>
        <xsd:sequence>
          <xsd:element ref="pc:Terms" minOccurs="0" maxOccurs="1"/>
        </xsd:sequence>
      </xsd:complexType>
    </xsd:element>
    <xsd:element name="Purpose_x002f_Use" ma:index="27" nillable="true" ma:displayName="Purpose/Use" ma:format="Dropdown" ma:internalName="Purpose_x002f_Use">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6cc73b-757b-4b9c-845c-c01bb2e73d55"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4e8cd14e-e386-49e4-91da-6a5a2ca8bdf8}" ma:internalName="TaxCatchAll" ma:showField="CatchAllData" ma:web="536cc73b-757b-4b9c-845c-c01bb2e73d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0632fc-4d72-420f-b5c7-2b59481b5d1b">
      <Terms xmlns="http://schemas.microsoft.com/office/infopath/2007/PartnerControls"/>
    </lcf76f155ced4ddcb4097134ff3c332f>
    <URL xmlns="f50632fc-4d72-420f-b5c7-2b59481b5d1b">
      <Url xsi:nil="true"/>
      <Description xsi:nil="true"/>
    </URL>
    <Sponsor xmlns="f50632fc-4d72-420f-b5c7-2b59481b5d1b" xsi:nil="true"/>
    <Format xmlns="f50632fc-4d72-420f-b5c7-2b59481b5d1b" xsi:nil="true"/>
    <doctype xmlns="f50632fc-4d72-420f-b5c7-2b59481b5d1b">Select</doctype>
    <TaxCatchAll xmlns="536cc73b-757b-4b9c-845c-c01bb2e73d55" xsi:nil="true"/>
    <PublicationDate xmlns="f50632fc-4d72-420f-b5c7-2b59481b5d1b" xsi:nil="true"/>
    <Author_x002f_Provider xmlns="f50632fc-4d72-420f-b5c7-2b59481b5d1b" xsi:nil="true"/>
    <Purpose_x002f_Use xmlns="f50632fc-4d72-420f-b5c7-2b59481b5d1b" xsi:nil="true"/>
  </documentManagement>
</p:properties>
</file>

<file path=customXml/itemProps1.xml><?xml version="1.0" encoding="utf-8"?>
<ds:datastoreItem xmlns:ds="http://schemas.openxmlformats.org/officeDocument/2006/customXml" ds:itemID="{DA4C4D97-474B-4BB5-8D2E-7429ADD16A66}">
  <ds:schemaRefs>
    <ds:schemaRef ds:uri="http://schemas.microsoft.com/sharepoint/v3/contenttype/forms"/>
  </ds:schemaRefs>
</ds:datastoreItem>
</file>

<file path=customXml/itemProps2.xml><?xml version="1.0" encoding="utf-8"?>
<ds:datastoreItem xmlns:ds="http://schemas.openxmlformats.org/officeDocument/2006/customXml" ds:itemID="{75AE4C73-1879-4FDB-9D27-9252EEC1A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0632fc-4d72-420f-b5c7-2b59481b5d1b"/>
    <ds:schemaRef ds:uri="536cc73b-757b-4b9c-845c-c01bb2e73d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A3CA75-B207-4470-883B-9FFE3D3DEAE1}">
  <ds:schemaRefs>
    <ds:schemaRef ds:uri="http://schemas.microsoft.com/office/2006/metadata/properties"/>
    <ds:schemaRef ds:uri="http://schemas.microsoft.com/office/infopath/2007/PartnerControls"/>
    <ds:schemaRef ds:uri="f50632fc-4d72-420f-b5c7-2b59481b5d1b"/>
    <ds:schemaRef ds:uri="536cc73b-757b-4b9c-845c-c01bb2e73d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State-Level Outcomes</vt:lpstr>
      <vt:lpstr>National Outcomes</vt:lpstr>
      <vt:lpstr>Outcomes by Eligibility</vt:lpstr>
      <vt:lpstr>Outcomes by Gender</vt:lpstr>
      <vt:lpstr>Outcomes by Ethnicity</vt:lpstr>
      <vt:lpstr>Outcomes by Race</vt:lpstr>
      <vt:lpstr>Outcomes by Age</vt:lpstr>
      <vt:lpstr>Outcomes by Barrier</vt:lpstr>
    </vt:vector>
  </TitlesOfParts>
  <Manager/>
  <Company>U.S. Department of Labor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Jobs for Veterans State Grants (JVSG) Program Year (PY) 2022 Outcomes</dc:title>
  <dc:subject>Jobs for Veterans State Grants (JVSG) Program Year (PY) 2021 Outcomes</dc:subject>
  <dc:creator>U.S. Department of Labor</dc:creator>
  <cp:keywords>JVSG, outcomes, PY22</cp:keywords>
  <dc:description/>
  <cp:lastModifiedBy>Woods, Ross P. - VETS CTR</cp:lastModifiedBy>
  <cp:revision/>
  <dcterms:created xsi:type="dcterms:W3CDTF">2022-10-17T20:05:05Z</dcterms:created>
  <dcterms:modified xsi:type="dcterms:W3CDTF">2024-01-24T16:16:23Z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0x0101001861BF6D0ED59049B3FCEC57750F3C49</vt:lpwstr>
  </property>
  <property fmtid="{D5CDD505-2E9C-101B-9397-08002B2CF9AE}" pid="3" name="MediaServiceImageTags">
    <vt:lpwstr/>
  </property>
</Properties>
</file>