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C:\Users\bonzo\Documents\SFS USDOL DQS Contract\UC Berkeley\General Public - Nepal\Supporting Documents\"/>
    </mc:Choice>
  </mc:AlternateContent>
  <xr:revisionPtr revIDLastSave="0" documentId="13_ncr:1_{F8741365-491B-4732-A009-4085A3BB2CE5}" xr6:coauthVersionLast="46" xr6:coauthVersionMax="46" xr10:uidLastSave="{00000000-0000-0000-0000-000000000000}"/>
  <bookViews>
    <workbookView xWindow="150" yWindow="525" windowWidth="28650" windowHeight="15075" xr2:uid="{00000000-000D-0000-FFFF-FFFF00000000}"/>
  </bookViews>
  <sheets>
    <sheet name="HouseholdUnit" sheetId="9" r:id="rId1"/>
    <sheet name="Individual_Overview" sheetId="1" r:id="rId2"/>
    <sheet name="Child" sheetId="2" r:id="rId3"/>
    <sheet name="Child Labor" sheetId="12" r:id="rId4"/>
    <sheet name="Children Hazardous Labor (HCL)" sheetId="5" r:id="rId5"/>
    <sheet name="WFCL" sheetId="6" r:id="rId6"/>
    <sheet name="Children Forced Labor" sheetId="7" r:id="rId7"/>
    <sheet name="Adults Forced Labor" sheetId="11" r:id="rId8"/>
    <sheet name="CAHR" sheetId="8"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2" roundtripDataSignature="AMtx7mjiXZOT17o+uLCdqFnGHrGOAfn5vg=="/>
    </ext>
  </extLst>
</workbook>
</file>

<file path=xl/calcChain.xml><?xml version="1.0" encoding="utf-8"?>
<calcChain xmlns="http://schemas.openxmlformats.org/spreadsheetml/2006/main">
  <c r="B3" i="12" l="1"/>
  <c r="C3" i="12" s="1"/>
  <c r="C4" i="12"/>
  <c r="C5" i="12"/>
  <c r="D7" i="12"/>
  <c r="D8" i="12"/>
  <c r="D9" i="12"/>
  <c r="D10" i="12"/>
  <c r="D11" i="12"/>
  <c r="D4" i="12" l="1"/>
  <c r="D3" i="12"/>
  <c r="D7" i="7" l="1"/>
  <c r="D7" i="6"/>
  <c r="D8" i="6"/>
  <c r="D8" i="11" l="1"/>
  <c r="D9" i="11"/>
  <c r="D7" i="11"/>
  <c r="C4" i="11"/>
  <c r="B3" i="11"/>
  <c r="C3" i="11" s="1"/>
  <c r="D3" i="11" l="1"/>
  <c r="C5" i="11"/>
  <c r="D4" i="11" s="1"/>
  <c r="G14" i="9" l="1"/>
  <c r="G13" i="9"/>
  <c r="G12" i="9"/>
  <c r="G11" i="9"/>
  <c r="H10" i="9"/>
  <c r="G10" i="9"/>
  <c r="H9" i="9"/>
  <c r="G9" i="9"/>
  <c r="H8" i="9"/>
  <c r="G8" i="9"/>
  <c r="H7" i="9"/>
  <c r="G7" i="9"/>
  <c r="H6" i="9"/>
  <c r="G6" i="9"/>
  <c r="G5" i="9"/>
  <c r="D29" i="8" l="1"/>
  <c r="D28" i="8"/>
  <c r="D26" i="8"/>
  <c r="D25" i="8"/>
  <c r="D24" i="8"/>
  <c r="D23" i="8"/>
  <c r="C21" i="8"/>
  <c r="D20" i="8" s="1"/>
  <c r="C20" i="8"/>
  <c r="B19" i="8"/>
  <c r="C19" i="8" s="1"/>
  <c r="D19" i="8" s="1"/>
  <c r="C16" i="8"/>
  <c r="D15" i="8" s="1"/>
  <c r="C15" i="8"/>
  <c r="B14" i="8"/>
  <c r="C14" i="8" s="1"/>
  <c r="D14" i="8" s="1"/>
  <c r="C11" i="8"/>
  <c r="D10" i="8" s="1"/>
  <c r="C10" i="8"/>
  <c r="B9" i="8"/>
  <c r="C9" i="8" s="1"/>
  <c r="D9" i="8" s="1"/>
  <c r="C6" i="8"/>
  <c r="D5" i="8" s="1"/>
  <c r="C5" i="8"/>
  <c r="B4" i="8"/>
  <c r="C4" i="8" s="1"/>
  <c r="D4" i="8" s="1"/>
  <c r="D9" i="7"/>
  <c r="D8" i="7"/>
  <c r="C4" i="7"/>
  <c r="B3" i="7"/>
  <c r="C3" i="7" s="1"/>
  <c r="D12" i="6"/>
  <c r="D11" i="6"/>
  <c r="D10" i="6"/>
  <c r="D9" i="6"/>
  <c r="C5" i="6"/>
  <c r="C4" i="6"/>
  <c r="B3" i="6"/>
  <c r="C3" i="6" s="1"/>
  <c r="D3" i="6" s="1"/>
  <c r="D12" i="5"/>
  <c r="D11" i="5"/>
  <c r="D10" i="5"/>
  <c r="D9" i="5"/>
  <c r="D8" i="5"/>
  <c r="D7" i="5"/>
  <c r="C5" i="5"/>
  <c r="C4" i="5"/>
  <c r="B3" i="5"/>
  <c r="C3" i="5" s="1"/>
  <c r="D3" i="5" s="1"/>
  <c r="C5" i="2"/>
  <c r="D5" i="2" s="1"/>
  <c r="F13" i="1"/>
  <c r="F12" i="1"/>
  <c r="F11" i="1"/>
  <c r="F10" i="1"/>
  <c r="G9" i="1"/>
  <c r="F9" i="1"/>
  <c r="G8" i="1"/>
  <c r="F8" i="1"/>
  <c r="G7" i="1"/>
  <c r="F7" i="1"/>
  <c r="G6" i="1"/>
  <c r="F6" i="1"/>
  <c r="G5" i="1"/>
  <c r="F5" i="1"/>
  <c r="F4" i="1"/>
  <c r="D3" i="7" l="1"/>
  <c r="C5" i="7"/>
  <c r="D4" i="7" s="1"/>
</calcChain>
</file>

<file path=xl/sharedStrings.xml><?xml version="1.0" encoding="utf-8"?>
<sst xmlns="http://schemas.openxmlformats.org/spreadsheetml/2006/main" count="199" uniqueCount="107">
  <si>
    <t xml:space="preserve">Child Respondents &amp; Children of Respondents </t>
  </si>
  <si>
    <t xml:space="preserve">*Here, both child respondents and children of respondents are considered. Note that for child respondents, only those who received child labor module are considered. </t>
  </si>
  <si>
    <t>Variable</t>
  </si>
  <si>
    <t>Term</t>
  </si>
  <si>
    <t>Freq</t>
  </si>
  <si>
    <t>Percent (out of households who received module)</t>
  </si>
  <si>
    <t>Cum</t>
  </si>
  <si>
    <t>Number of children (under 18)</t>
  </si>
  <si>
    <t>Number of households with at least 1 child (under 18)</t>
  </si>
  <si>
    <t>Freq.</t>
  </si>
  <si>
    <t>Percent</t>
  </si>
  <si>
    <t>Cum.</t>
  </si>
  <si>
    <t>no</t>
  </si>
  <si>
    <t>yes</t>
  </si>
  <si>
    <t>rchild_int</t>
  </si>
  <si>
    <t>Child (under 18)</t>
  </si>
  <si>
    <t>Total</t>
  </si>
  <si>
    <t>Criteria</t>
  </si>
  <si>
    <t>Yes</t>
  </si>
  <si>
    <t>Child worked at least 1 hour in the past 12 months</t>
  </si>
  <si>
    <t>Children Engaged in Child Labor</t>
  </si>
  <si>
    <t>Child Labor</t>
  </si>
  <si>
    <t>clabor</t>
  </si>
  <si>
    <t>hcl</t>
  </si>
  <si>
    <t>Children Hazardous Labor</t>
  </si>
  <si>
    <t>wfcl</t>
  </si>
  <si>
    <t>fl</t>
  </si>
  <si>
    <t>Forced Labor of Children</t>
  </si>
  <si>
    <t>Total # of children who worked in the past year</t>
  </si>
  <si>
    <t xml:space="preserve">Work long hours </t>
  </si>
  <si>
    <t>CAHR_u1</t>
  </si>
  <si>
    <t xml:space="preserve">Children at High Risk Group1 </t>
  </si>
  <si>
    <t>Works during school time</t>
  </si>
  <si>
    <t>CAHR_u2</t>
  </si>
  <si>
    <t>Children at High Risk Group2</t>
  </si>
  <si>
    <t>Works at night</t>
  </si>
  <si>
    <t>CAHR_u3</t>
  </si>
  <si>
    <t>Children at High Risk Group3</t>
  </si>
  <si>
    <t>WFCL</t>
  </si>
  <si>
    <t>CAHR_unicef</t>
  </si>
  <si>
    <t xml:space="preserve">Children at High Risk Group1, 2, or 3 </t>
  </si>
  <si>
    <t xml:space="preserve">yes </t>
  </si>
  <si>
    <t>Debt</t>
  </si>
  <si>
    <t>hazardous occupations (NEW8a-e)</t>
  </si>
  <si>
    <t>Forced Marriage</t>
  </si>
  <si>
    <t>Forced Sex</t>
  </si>
  <si>
    <t>Drug trafficking</t>
  </si>
  <si>
    <t>hazardous work (NEW_9)</t>
  </si>
  <si>
    <t>hazardous conditions (SIMPOC4-7)</t>
  </si>
  <si>
    <t xml:space="preserve">hazardous location (NEW 10) </t>
  </si>
  <si>
    <t xml:space="preserve">Works long hours </t>
  </si>
  <si>
    <t>Total number of children</t>
  </si>
  <si>
    <t>menace</t>
  </si>
  <si>
    <t>Children at High Risk of Engaging in Child Labor (CAHR)</t>
  </si>
  <si>
    <t>UNICEF Group1</t>
  </si>
  <si>
    <t>UNICEF Group2</t>
  </si>
  <si>
    <t>UNICEF Group3</t>
  </si>
  <si>
    <t xml:space="preserve">UNICEF Group 1, 2 or 3 </t>
  </si>
  <si>
    <t>live without either parent</t>
  </si>
  <si>
    <t>lost either parent</t>
  </si>
  <si>
    <t xml:space="preserve">live in household in bottom 2 income quintiles </t>
  </si>
  <si>
    <t xml:space="preserve">live in household with no educated adults </t>
  </si>
  <si>
    <t>Total number of households with children &lt;18</t>
  </si>
  <si>
    <t>households in bottom 2 income quintiles (of households with children &lt;18)</t>
  </si>
  <si>
    <t>households with no adults with education (of household with children &lt;18)</t>
  </si>
  <si>
    <t>Child Respondents &amp; Children of Respondents  (HOUSEHOLD UNIT- so if if at least one child considered to be in each category)</t>
  </si>
  <si>
    <t>rchild_int_hh</t>
  </si>
  <si>
    <t>clabor_hh</t>
  </si>
  <si>
    <t>hcl_hh</t>
  </si>
  <si>
    <t>wfcl_hh</t>
  </si>
  <si>
    <t>fl_hh</t>
  </si>
  <si>
    <t>CAHR_u1_hh</t>
  </si>
  <si>
    <t>CAHR_u2_hh</t>
  </si>
  <si>
    <t>CAHR_u3_hh</t>
  </si>
  <si>
    <t>CAHR_unicef_hh</t>
  </si>
  <si>
    <t xml:space="preserve">Adults in Forced Labor </t>
  </si>
  <si>
    <t>involuntary</t>
  </si>
  <si>
    <t>Total number of adult respondents</t>
  </si>
  <si>
    <t>menace of penalty</t>
  </si>
  <si>
    <t>five years</t>
  </si>
  <si>
    <t xml:space="preserve">Worst Forms of Child Labor </t>
  </si>
  <si>
    <t>Forced Labor</t>
  </si>
  <si>
    <t>HCL</t>
  </si>
  <si>
    <t>working_child</t>
  </si>
  <si>
    <t>Total number of working children</t>
  </si>
  <si>
    <t>working_child_hh</t>
  </si>
  <si>
    <t>Note that these numbers apply only to the nuclear family of respondents. So, similar situations could have been encountered by other children in the household but this table only includes nuclear family *</t>
  </si>
  <si>
    <t># of households that also have children under 18 (F)</t>
  </si>
  <si>
    <t>Count (# of household with at least one child in category) (D)</t>
  </si>
  <si>
    <t xml:space="preserve"># of households that received module (E) </t>
  </si>
  <si>
    <t># of households in which at least one child worked last year (G)</t>
  </si>
  <si>
    <t xml:space="preserve">% of households with at least one child in category (among households with children under 18) (D/F) </t>
  </si>
  <si>
    <t>% of households with at least one child in category (among households with children under 18) &amp; one child who work last year (D/G)</t>
  </si>
  <si>
    <t xml:space="preserve">Children at High Risk Group 1, 2, or 3 </t>
  </si>
  <si>
    <t>Count (D)</t>
  </si>
  <si>
    <t>Total Number of Children who worked last year (F)</t>
  </si>
  <si>
    <t>Total Number of Children (E)</t>
  </si>
  <si>
    <t>% of children who fall under each category (D/E)</t>
  </si>
  <si>
    <t>% of children who work last year and fall under each category (D/F)</t>
  </si>
  <si>
    <t>Term: Child</t>
  </si>
  <si>
    <t>International Definition: Individual under the age of 18 years</t>
  </si>
  <si>
    <t>Column1</t>
  </si>
  <si>
    <t>Children Engaged in Hazardous Child Labor</t>
  </si>
  <si>
    <t>Children Engaged in Other Worst Forms of Child Labor (WFCL)</t>
  </si>
  <si>
    <t>Child Definition and Overview</t>
  </si>
  <si>
    <t xml:space="preserve">Children Engaged in Forced Labor </t>
  </si>
  <si>
    <t>FL due to parents in FL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</si>
</sst>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Arial"/>
    </font>
    <font>
      <sz val="12"/>
      <color theme="1"/>
      <name val="Calibri"/>
      <family val="2"/>
    </font>
    <font>
      <b/>
      <sz val="12"/>
      <color theme="1"/>
      <name val="Calibri"/>
      <family val="2"/>
    </font>
    <font>
      <sz val="12"/>
      <color theme="1"/>
      <name val="Calibri"/>
      <family val="2"/>
    </font>
    <font>
      <sz val="12"/>
      <color theme="1"/>
      <name val="Arial"/>
      <family val="2"/>
    </font>
    <font>
      <sz val="12"/>
      <color theme="1"/>
      <name val="Arial"/>
      <family val="2"/>
    </font>
    <font>
      <b/>
      <sz val="12"/>
      <color rgb="FF000000"/>
      <name val="Calibri"/>
      <family val="2"/>
    </font>
    <font>
      <sz val="18"/>
      <color theme="3"/>
      <name val="Calibri"/>
      <family val="2"/>
      <scheme val="major"/>
    </font>
    <font>
      <sz val="12"/>
      <name val="Calibri"/>
      <family val="2"/>
    </font>
    <font>
      <b/>
      <sz val="12"/>
      <name val="Calibri"/>
      <family val="2"/>
    </font>
    <font>
      <sz val="12"/>
      <color theme="1"/>
      <name val="Calibri"/>
      <family val="2"/>
      <scheme val="minor"/>
    </font>
    <font>
      <b/>
      <sz val="13"/>
      <color theme="3"/>
      <name val="Calibri"/>
      <family val="2"/>
      <scheme val="major"/>
    </font>
    <font>
      <b/>
      <sz val="18"/>
      <color theme="3"/>
      <name val="Calibri"/>
      <family val="2"/>
      <scheme val="major"/>
    </font>
  </fonts>
  <fills count="8">
    <fill>
      <patternFill patternType="none"/>
    </fill>
    <fill>
      <patternFill patternType="gray125"/>
    </fill>
    <fill>
      <patternFill patternType="solid">
        <fgColor rgb="FFE7E6E6"/>
        <bgColor rgb="FFE7E6E6"/>
      </patternFill>
    </fill>
    <fill>
      <patternFill patternType="solid">
        <fgColor rgb="FF7F7F7F"/>
        <bgColor rgb="FF7F7F7F"/>
      </patternFill>
    </fill>
    <fill>
      <patternFill patternType="solid">
        <fgColor rgb="FFE7E6E6"/>
        <bgColor rgb="FF000000"/>
      </patternFill>
    </fill>
    <fill>
      <patternFill patternType="solid">
        <fgColor rgb="FF808080"/>
        <bgColor rgb="FF000000"/>
      </patternFill>
    </fill>
    <fill>
      <patternFill patternType="solid">
        <fgColor theme="2" tint="-0.14999847407452621"/>
        <bgColor indexed="64"/>
      </patternFill>
    </fill>
    <fill>
      <patternFill patternType="solid">
        <fgColor theme="0" tint="-4.9989318521683403E-2"/>
        <bgColor indexed="64"/>
      </patternFill>
    </fill>
  </fills>
  <borders count="1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s>
  <cellStyleXfs count="4">
    <xf numFmtId="0" fontId="0" fillId="0" borderId="0"/>
    <xf numFmtId="9" fontId="5" fillId="0" borderId="0" applyFont="0" applyFill="0" applyBorder="0" applyAlignment="0" applyProtection="0"/>
    <xf numFmtId="0" fontId="7" fillId="0" borderId="0" applyNumberFormat="0" applyFill="0" applyAlignment="0" applyProtection="0"/>
    <xf numFmtId="0" fontId="11" fillId="0" borderId="7" applyNumberFormat="0" applyFill="0" applyAlignment="0" applyProtection="0"/>
  </cellStyleXfs>
  <cellXfs count="100">
    <xf numFmtId="0" fontId="0" fillId="0" borderId="0" xfId="0" applyFont="1" applyAlignment="1"/>
    <xf numFmtId="0" fontId="1" fillId="0" borderId="0" xfId="0" applyFont="1"/>
    <xf numFmtId="0" fontId="3" fillId="0" borderId="4" xfId="0" applyFont="1" applyBorder="1" applyAlignment="1">
      <alignment horizontal="center"/>
    </xf>
    <xf numFmtId="10" fontId="3" fillId="0" borderId="4" xfId="0" applyNumberFormat="1" applyFont="1" applyBorder="1" applyAlignment="1">
      <alignment horizontal="center"/>
    </xf>
    <xf numFmtId="0" fontId="3" fillId="0" borderId="4" xfId="0" applyFont="1" applyBorder="1" applyAlignment="1">
      <alignment horizontal="center" wrapText="1"/>
    </xf>
    <xf numFmtId="10" fontId="3" fillId="0" borderId="4" xfId="0" applyNumberFormat="1" applyFont="1" applyBorder="1" applyAlignment="1">
      <alignment horizontal="center" wrapText="1"/>
    </xf>
    <xf numFmtId="0" fontId="2" fillId="0" borderId="4" xfId="0" applyFont="1" applyBorder="1" applyAlignment="1">
      <alignment horizontal="center"/>
    </xf>
    <xf numFmtId="0" fontId="3" fillId="0" borderId="0" xfId="0" applyFont="1" applyAlignment="1">
      <alignment horizontal="center"/>
    </xf>
    <xf numFmtId="10" fontId="3" fillId="0" borderId="0" xfId="0" applyNumberFormat="1" applyFont="1"/>
    <xf numFmtId="0" fontId="4" fillId="0" borderId="4" xfId="0" applyFont="1" applyBorder="1" applyAlignment="1">
      <alignment horizontal="center"/>
    </xf>
    <xf numFmtId="0" fontId="3" fillId="0" borderId="4" xfId="0" applyFont="1" applyBorder="1" applyAlignment="1">
      <alignment wrapText="1"/>
    </xf>
    <xf numFmtId="0" fontId="6" fillId="0" borderId="6" xfId="0" applyFont="1" applyBorder="1" applyAlignment="1">
      <alignment horizontal="center" wrapText="1"/>
    </xf>
    <xf numFmtId="0" fontId="1" fillId="0" borderId="6" xfId="0" applyFont="1" applyBorder="1" applyAlignment="1">
      <alignment horizontal="center" wrapText="1"/>
    </xf>
    <xf numFmtId="0" fontId="1" fillId="0" borderId="6" xfId="0" applyFont="1" applyBorder="1" applyAlignment="1">
      <alignment horizontal="center"/>
    </xf>
    <xf numFmtId="10" fontId="1" fillId="0" borderId="6" xfId="1" applyNumberFormat="1" applyFont="1" applyBorder="1" applyAlignment="1">
      <alignment horizontal="center"/>
    </xf>
    <xf numFmtId="0" fontId="6" fillId="0" borderId="6" xfId="0" applyFont="1" applyBorder="1" applyAlignment="1">
      <alignment horizontal="center"/>
    </xf>
    <xf numFmtId="0" fontId="1" fillId="0" borderId="4" xfId="0" applyFont="1" applyBorder="1" applyAlignment="1">
      <alignment horizontal="center" vertical="center"/>
    </xf>
    <xf numFmtId="0" fontId="1" fillId="0" borderId="4" xfId="0" applyFont="1" applyBorder="1" applyAlignment="1">
      <alignment horizontal="center"/>
    </xf>
    <xf numFmtId="0" fontId="1" fillId="0" borderId="4" xfId="0" applyFont="1" applyBorder="1" applyAlignment="1">
      <alignment horizontal="center" wrapText="1"/>
    </xf>
    <xf numFmtId="10" fontId="0" fillId="0" borderId="0" xfId="1" applyNumberFormat="1" applyFont="1" applyAlignment="1"/>
    <xf numFmtId="10" fontId="1" fillId="0" borderId="8" xfId="1" applyNumberFormat="1" applyFont="1" applyBorder="1" applyAlignment="1">
      <alignment horizontal="center"/>
    </xf>
    <xf numFmtId="10" fontId="1" fillId="5" borderId="8" xfId="1" applyNumberFormat="1" applyFont="1" applyFill="1" applyBorder="1" applyAlignment="1">
      <alignment horizontal="center"/>
    </xf>
    <xf numFmtId="0" fontId="6" fillId="4" borderId="9" xfId="0" applyFont="1" applyFill="1" applyBorder="1" applyAlignment="1">
      <alignment horizontal="center" wrapText="1"/>
    </xf>
    <xf numFmtId="0" fontId="6" fillId="0" borderId="11" xfId="0" applyFont="1" applyBorder="1" applyAlignment="1">
      <alignment horizontal="center"/>
    </xf>
    <xf numFmtId="0" fontId="1" fillId="0" borderId="11" xfId="0" applyFont="1" applyBorder="1" applyAlignment="1">
      <alignment horizontal="center"/>
    </xf>
    <xf numFmtId="0" fontId="1" fillId="0" borderId="11" xfId="0" applyFont="1" applyBorder="1" applyAlignment="1">
      <alignment horizontal="center" wrapText="1"/>
    </xf>
    <xf numFmtId="10" fontId="1" fillId="0" borderId="11" xfId="1" applyNumberFormat="1" applyFont="1" applyBorder="1" applyAlignment="1">
      <alignment horizontal="center"/>
    </xf>
    <xf numFmtId="10" fontId="1" fillId="5" borderId="12" xfId="1" applyNumberFormat="1" applyFont="1" applyFill="1" applyBorder="1" applyAlignment="1">
      <alignment horizontal="center"/>
    </xf>
    <xf numFmtId="0" fontId="8" fillId="4" borderId="9" xfId="0" applyFont="1" applyFill="1" applyBorder="1" applyAlignment="1">
      <alignment horizontal="center" wrapText="1"/>
    </xf>
    <xf numFmtId="0" fontId="8" fillId="4" borderId="10" xfId="0" applyFont="1" applyFill="1" applyBorder="1" applyAlignment="1">
      <alignment horizontal="center" wrapText="1"/>
    </xf>
    <xf numFmtId="0" fontId="2" fillId="0" borderId="13" xfId="0" applyFont="1" applyBorder="1" applyAlignment="1">
      <alignment horizontal="center" wrapText="1"/>
    </xf>
    <xf numFmtId="0" fontId="2" fillId="0" borderId="13" xfId="0" applyFont="1" applyBorder="1" applyAlignment="1">
      <alignment horizontal="center"/>
    </xf>
    <xf numFmtId="10" fontId="3" fillId="3" borderId="1" xfId="0" applyNumberFormat="1" applyFont="1" applyFill="1" applyBorder="1" applyAlignment="1">
      <alignment horizontal="center" wrapText="1"/>
    </xf>
    <xf numFmtId="10" fontId="3" fillId="0" borderId="1" xfId="0" applyNumberFormat="1" applyFont="1" applyBorder="1" applyAlignment="1">
      <alignment horizontal="center" wrapText="1"/>
    </xf>
    <xf numFmtId="0" fontId="2" fillId="0" borderId="17" xfId="0" applyFont="1" applyBorder="1" applyAlignment="1">
      <alignment horizontal="center"/>
    </xf>
    <xf numFmtId="0" fontId="3" fillId="0" borderId="5" xfId="0" applyFont="1" applyBorder="1" applyAlignment="1">
      <alignment horizontal="center"/>
    </xf>
    <xf numFmtId="0" fontId="3" fillId="0" borderId="5" xfId="0" applyFont="1" applyBorder="1" applyAlignment="1">
      <alignment horizontal="center" wrapText="1"/>
    </xf>
    <xf numFmtId="10" fontId="3" fillId="0" borderId="5" xfId="0" applyNumberFormat="1" applyFont="1" applyBorder="1" applyAlignment="1">
      <alignment horizontal="center" wrapText="1"/>
    </xf>
    <xf numFmtId="10" fontId="3" fillId="3" borderId="18" xfId="0" applyNumberFormat="1" applyFont="1" applyFill="1" applyBorder="1" applyAlignment="1">
      <alignment horizontal="center" wrapText="1"/>
    </xf>
    <xf numFmtId="0" fontId="9" fillId="2" borderId="14" xfId="0" applyFont="1" applyFill="1" applyBorder="1" applyAlignment="1">
      <alignment horizontal="center" wrapText="1"/>
    </xf>
    <xf numFmtId="0" fontId="9" fillId="2" borderId="15" xfId="0" applyFont="1" applyFill="1" applyBorder="1" applyAlignment="1">
      <alignment horizontal="center" wrapText="1"/>
    </xf>
    <xf numFmtId="0" fontId="8" fillId="2" borderId="15" xfId="0" applyFont="1" applyFill="1" applyBorder="1" applyAlignment="1">
      <alignment horizontal="center" wrapText="1"/>
    </xf>
    <xf numFmtId="10" fontId="8" fillId="2" borderId="15" xfId="0" applyNumberFormat="1" applyFont="1" applyFill="1" applyBorder="1" applyAlignment="1">
      <alignment horizontal="center" wrapText="1"/>
    </xf>
    <xf numFmtId="10" fontId="8" fillId="2" borderId="16" xfId="0" applyNumberFormat="1" applyFont="1" applyFill="1" applyBorder="1" applyAlignment="1">
      <alignment horizontal="center" wrapText="1"/>
    </xf>
    <xf numFmtId="0" fontId="3" fillId="0" borderId="13" xfId="0" applyFont="1" applyBorder="1"/>
    <xf numFmtId="0" fontId="3" fillId="0" borderId="13" xfId="0" applyFont="1" applyBorder="1" applyAlignment="1">
      <alignment wrapText="1"/>
    </xf>
    <xf numFmtId="0" fontId="3" fillId="0" borderId="1" xfId="0" applyFont="1" applyBorder="1" applyAlignment="1">
      <alignment wrapText="1"/>
    </xf>
    <xf numFmtId="0" fontId="3" fillId="0" borderId="17" xfId="0" applyFont="1" applyBorder="1" applyAlignment="1">
      <alignment wrapText="1"/>
    </xf>
    <xf numFmtId="0" fontId="3" fillId="0" borderId="5" xfId="0" applyFont="1" applyBorder="1" applyAlignment="1">
      <alignment wrapText="1"/>
    </xf>
    <xf numFmtId="10" fontId="3" fillId="0" borderId="5" xfId="0" applyNumberFormat="1" applyFont="1" applyBorder="1" applyAlignment="1">
      <alignment wrapText="1"/>
    </xf>
    <xf numFmtId="10" fontId="3" fillId="0" borderId="18" xfId="0" applyNumberFormat="1" applyFont="1" applyBorder="1" applyAlignment="1">
      <alignment wrapText="1"/>
    </xf>
    <xf numFmtId="0" fontId="0" fillId="0" borderId="0" xfId="0"/>
    <xf numFmtId="10" fontId="1" fillId="0" borderId="4" xfId="0" applyNumberFormat="1" applyFont="1" applyBorder="1" applyAlignment="1">
      <alignment horizontal="center" vertical="center"/>
    </xf>
    <xf numFmtId="0" fontId="1" fillId="0" borderId="13" xfId="0" applyFont="1" applyBorder="1" applyAlignment="1">
      <alignment horizontal="center" vertical="center"/>
    </xf>
    <xf numFmtId="10" fontId="1" fillId="0" borderId="1" xfId="0" applyNumberFormat="1" applyFont="1" applyBorder="1" applyAlignment="1">
      <alignment horizontal="center" vertical="center"/>
    </xf>
    <xf numFmtId="0" fontId="1" fillId="0" borderId="17" xfId="0" applyFont="1" applyBorder="1" applyAlignment="1">
      <alignment horizontal="center" vertical="center"/>
    </xf>
    <xf numFmtId="0" fontId="1" fillId="0" borderId="5" xfId="0" applyFont="1" applyBorder="1" applyAlignment="1">
      <alignment horizontal="center" vertical="center"/>
    </xf>
    <xf numFmtId="10" fontId="1" fillId="0" borderId="5" xfId="0" applyNumberFormat="1" applyFont="1" applyBorder="1" applyAlignment="1">
      <alignment horizontal="center" vertical="center"/>
    </xf>
    <xf numFmtId="0" fontId="1" fillId="0" borderId="18" xfId="0" applyFont="1" applyBorder="1" applyAlignment="1">
      <alignment horizontal="center" vertical="center"/>
    </xf>
    <xf numFmtId="10" fontId="1" fillId="0" borderId="1" xfId="0" applyNumberFormat="1" applyFont="1" applyBorder="1" applyAlignment="1">
      <alignment horizontal="center"/>
    </xf>
    <xf numFmtId="0" fontId="1" fillId="0" borderId="5" xfId="0" applyFont="1" applyBorder="1" applyAlignment="1">
      <alignment horizontal="center"/>
    </xf>
    <xf numFmtId="10" fontId="1" fillId="0" borderId="18" xfId="0" applyNumberFormat="1" applyFont="1" applyBorder="1" applyAlignment="1">
      <alignment horizontal="center"/>
    </xf>
    <xf numFmtId="0" fontId="9" fillId="6" borderId="15" xfId="0" applyFont="1" applyFill="1" applyBorder="1" applyAlignment="1">
      <alignment horizontal="center" wrapText="1"/>
    </xf>
    <xf numFmtId="0" fontId="8" fillId="6" borderId="14" xfId="0" applyFont="1" applyFill="1" applyBorder="1" applyAlignment="1">
      <alignment horizontal="center" vertical="center" wrapText="1"/>
    </xf>
    <xf numFmtId="0" fontId="8" fillId="6" borderId="15" xfId="0" applyFont="1" applyFill="1" applyBorder="1" applyAlignment="1">
      <alignment horizontal="center" vertical="center" wrapText="1"/>
    </xf>
    <xf numFmtId="0" fontId="8" fillId="6" borderId="16"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9" fillId="6" borderId="16" xfId="0" applyFont="1" applyFill="1" applyBorder="1" applyAlignment="1">
      <alignment horizontal="center" wrapText="1"/>
    </xf>
    <xf numFmtId="0" fontId="3" fillId="0" borderId="13" xfId="0" applyFont="1" applyBorder="1" applyAlignment="1">
      <alignment horizontal="center"/>
    </xf>
    <xf numFmtId="10" fontId="3" fillId="0" borderId="1" xfId="0" applyNumberFormat="1" applyFont="1" applyBorder="1" applyAlignment="1">
      <alignment horizontal="center"/>
    </xf>
    <xf numFmtId="0" fontId="3" fillId="0" borderId="17" xfId="0" applyFont="1" applyBorder="1" applyAlignment="1">
      <alignment horizontal="center"/>
    </xf>
    <xf numFmtId="10" fontId="3" fillId="0" borderId="5" xfId="0" applyNumberFormat="1" applyFont="1" applyBorder="1" applyAlignment="1">
      <alignment horizontal="center"/>
    </xf>
    <xf numFmtId="0" fontId="3" fillId="0" borderId="18" xfId="0" applyFont="1" applyBorder="1" applyAlignment="1">
      <alignment horizontal="center"/>
    </xf>
    <xf numFmtId="0" fontId="3" fillId="0" borderId="13" xfId="0" applyFont="1" applyBorder="1" applyAlignment="1">
      <alignment horizontal="center" vertical="center"/>
    </xf>
    <xf numFmtId="10" fontId="3" fillId="0" borderId="18" xfId="0" applyNumberFormat="1" applyFont="1" applyBorder="1" applyAlignment="1">
      <alignment horizontal="center"/>
    </xf>
    <xf numFmtId="0" fontId="8" fillId="6" borderId="14" xfId="0" applyFont="1" applyFill="1" applyBorder="1" applyAlignment="1">
      <alignment horizontal="center"/>
    </xf>
    <xf numFmtId="0" fontId="8" fillId="6" borderId="15" xfId="0" applyFont="1" applyFill="1" applyBorder="1" applyAlignment="1">
      <alignment horizontal="center"/>
    </xf>
    <xf numFmtId="0" fontId="8" fillId="6" borderId="16" xfId="0" applyFont="1" applyFill="1" applyBorder="1" applyAlignment="1">
      <alignment horizontal="center"/>
    </xf>
    <xf numFmtId="0" fontId="1" fillId="0" borderId="13" xfId="0" applyFont="1" applyBorder="1" applyAlignment="1">
      <alignment horizontal="center"/>
    </xf>
    <xf numFmtId="10" fontId="1" fillId="0" borderId="1" xfId="1" applyNumberFormat="1" applyFont="1" applyBorder="1" applyAlignment="1">
      <alignment horizontal="center"/>
    </xf>
    <xf numFmtId="0" fontId="9" fillId="6" borderId="14" xfId="0" applyFont="1" applyFill="1" applyBorder="1" applyAlignment="1">
      <alignment horizontal="center" wrapText="1"/>
    </xf>
    <xf numFmtId="0" fontId="9" fillId="6" borderId="15"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7" fillId="0" borderId="7" xfId="2" applyFill="1" applyBorder="1" applyAlignment="1"/>
    <xf numFmtId="0" fontId="8" fillId="6" borderId="14" xfId="0" applyFont="1" applyFill="1" applyBorder="1" applyAlignment="1">
      <alignment horizontal="center" wrapText="1"/>
    </xf>
    <xf numFmtId="0" fontId="8" fillId="6" borderId="15" xfId="0" applyFont="1" applyFill="1" applyBorder="1" applyAlignment="1">
      <alignment horizontal="center" wrapText="1"/>
    </xf>
    <xf numFmtId="0" fontId="8" fillId="6" borderId="16" xfId="0" applyFont="1" applyFill="1" applyBorder="1" applyAlignment="1">
      <alignment horizontal="center" wrapText="1"/>
    </xf>
    <xf numFmtId="0" fontId="10" fillId="0" borderId="0" xfId="0" applyFont="1" applyAlignment="1"/>
    <xf numFmtId="0" fontId="1" fillId="0" borderId="17" xfId="0" applyFont="1" applyBorder="1" applyAlignment="1">
      <alignment horizontal="center"/>
    </xf>
    <xf numFmtId="0" fontId="1" fillId="0" borderId="5" xfId="0" applyFont="1" applyBorder="1" applyAlignment="1">
      <alignment horizontal="center" wrapText="1"/>
    </xf>
    <xf numFmtId="10" fontId="1" fillId="0" borderId="18" xfId="1" applyNumberFormat="1" applyFont="1" applyBorder="1" applyAlignment="1">
      <alignment horizontal="center"/>
    </xf>
    <xf numFmtId="0" fontId="7" fillId="0" borderId="1" xfId="2" applyFill="1" applyBorder="1" applyAlignment="1"/>
    <xf numFmtId="0" fontId="7" fillId="0" borderId="2" xfId="2" applyFill="1" applyBorder="1" applyAlignment="1"/>
    <xf numFmtId="0" fontId="7" fillId="0" borderId="3" xfId="2" applyFill="1" applyBorder="1" applyAlignment="1"/>
    <xf numFmtId="0" fontId="12" fillId="0" borderId="7" xfId="2" applyFont="1" applyBorder="1"/>
    <xf numFmtId="0" fontId="10" fillId="0" borderId="5" xfId="0" applyFont="1" applyFill="1" applyBorder="1" applyAlignment="1">
      <alignment wrapText="1"/>
    </xf>
    <xf numFmtId="0" fontId="10" fillId="0" borderId="5" xfId="0" applyFont="1" applyFill="1" applyBorder="1" applyAlignment="1"/>
    <xf numFmtId="0" fontId="11" fillId="7" borderId="7" xfId="3" applyFill="1"/>
    <xf numFmtId="0" fontId="0" fillId="7" borderId="0" xfId="0" applyFont="1" applyFill="1" applyAlignment="1"/>
    <xf numFmtId="0" fontId="11" fillId="7" borderId="7" xfId="3" applyFill="1" applyAlignment="1">
      <alignment horizontal="left"/>
    </xf>
  </cellXfs>
  <cellStyles count="4">
    <cellStyle name="Heading 1" xfId="3" builtinId="16" customBuiltin="1"/>
    <cellStyle name="Normal" xfId="0" builtinId="0"/>
    <cellStyle name="Percent" xfId="1" builtinId="5"/>
    <cellStyle name="Title" xfId="2" builtinId="15" customBuiltin="1"/>
  </cellStyles>
  <dxfs count="146">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general"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strike val="0"/>
        <outline val="0"/>
        <shadow val="0"/>
        <u val="none"/>
        <vertAlign val="baseline"/>
        <sz val="12"/>
        <color auto="1"/>
        <name val="Calibri"/>
        <family val="2"/>
        <scheme val="none"/>
      </font>
      <fill>
        <patternFill patternType="solid">
          <fgColor indexed="64"/>
          <bgColor theme="2" tint="-0.14999847407452621"/>
        </patternFill>
      </fill>
      <alignment horizontal="center" textRotation="0" wrapText="1" indent="0" justifyLastLine="0" shrinkToFit="0" readingOrder="0"/>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strike val="0"/>
        <outline val="0"/>
        <shadow val="0"/>
        <u val="none"/>
        <vertAlign val="baseline"/>
        <sz val="12"/>
        <color auto="1"/>
        <name val="Calibri"/>
        <family val="2"/>
        <scheme val="none"/>
      </font>
      <fill>
        <patternFill patternType="solid">
          <fgColor indexed="64"/>
          <bgColor theme="2" tint="-0.14999847407452621"/>
        </patternFill>
      </fill>
      <alignment horizontal="center" textRotation="0" wrapText="1" indent="0" justifyLastLine="0" shrinkToFit="0" readingOrder="0"/>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strike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1" indent="0" justifyLastLine="0" shrinkToFit="0" readingOrder="0"/>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strike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1" indent="0" justifyLastLine="0" shrinkToFit="0" readingOrder="0"/>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2"/>
        <color auto="1"/>
        <name val="Calibri"/>
        <family val="2"/>
        <scheme val="none"/>
      </font>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strike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1" indent="0" justifyLastLine="0" shrinkToFit="0" readingOrder="0"/>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center"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strike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1" indent="0" justifyLastLine="0" shrinkToFit="0" readingOrder="0"/>
    </dxf>
    <dxf>
      <font>
        <b val="0"/>
        <i val="0"/>
        <strike val="0"/>
        <condense val="0"/>
        <extend val="0"/>
        <outline val="0"/>
        <shadow val="0"/>
        <u val="none"/>
        <vertAlign val="baseline"/>
        <sz val="12"/>
        <color theme="1"/>
        <name val="Calibri"/>
        <family val="2"/>
        <scheme val="none"/>
      </font>
      <numFmt numFmtId="14" formatCode="0.00%"/>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center"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2"/>
        <color auto="1"/>
        <name val="Calibri"/>
        <family val="2"/>
        <scheme val="none"/>
      </font>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alignment horizontal="general" vertical="bottom" textRotation="0" wrapText="1" indent="0" justifyLastLine="0" shrinkToFit="0" readingOrder="0"/>
    </dxf>
    <dxf>
      <alignment horizontal="general" vertical="bottom" textRotation="0" wrapText="1" indent="0" justifyLastLine="0" shrinkToFit="0" readingOrder="0"/>
    </dxf>
    <dxf>
      <font>
        <b val="0"/>
        <i val="0"/>
        <strike val="0"/>
        <condense val="0"/>
        <extend val="0"/>
        <outline val="0"/>
        <shadow val="0"/>
        <u val="none"/>
        <vertAlign val="baseline"/>
        <sz val="12"/>
        <color theme="1"/>
        <name val="Calibri"/>
        <family val="2"/>
        <scheme val="none"/>
      </font>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family val="2"/>
        <scheme val="none"/>
      </font>
      <alignment horizontal="general" vertical="bottom" textRotation="0" wrapText="1" indent="0" justifyLastLine="0" shrinkToFit="0" readingOrder="0"/>
      <border diagonalUp="0" diagonalDown="0" outline="0">
        <left/>
        <right style="thin">
          <color rgb="FF000000"/>
        </right>
        <top style="thin">
          <color rgb="FF000000"/>
        </top>
        <bottom style="thin">
          <color rgb="FF000000"/>
        </bottom>
      </border>
    </dxf>
    <dxf>
      <border outline="0">
        <top style="thin">
          <color rgb="FF000000"/>
        </top>
      </border>
    </dxf>
    <dxf>
      <border outline="0">
        <left style="thin">
          <color rgb="FF000000"/>
        </left>
        <right style="thin">
          <color rgb="FF000000"/>
        </right>
        <top style="thin">
          <color rgb="FF000000"/>
        </top>
        <bottom style="thin">
          <color rgb="FF000000"/>
        </bottom>
      </border>
    </dxf>
    <dxf>
      <alignment horizontal="general" vertical="bottom" textRotation="0" wrapText="1" indent="0" justifyLastLine="0" shrinkToFit="0" readingOrder="0"/>
    </dxf>
    <dxf>
      <border outline="0">
        <bottom style="thin">
          <color rgb="FF000000"/>
        </bottom>
      </border>
    </dxf>
    <dxf>
      <font>
        <b val="0"/>
        <i val="0"/>
        <strike val="0"/>
        <condense val="0"/>
        <extend val="0"/>
        <outline val="0"/>
        <shadow val="0"/>
        <u val="none"/>
        <vertAlign val="baseline"/>
        <sz val="12"/>
        <color auto="1"/>
        <name val="Calibri"/>
        <family val="2"/>
        <scheme val="none"/>
      </font>
      <fill>
        <patternFill patternType="solid">
          <fgColor indexed="64"/>
          <bgColor theme="2" tint="-0.14999847407452621"/>
        </patternFill>
      </fill>
      <alignment horizontal="center" vertical="bottom"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family val="2"/>
        <scheme val="none"/>
      </font>
      <numFmt numFmtId="14" formatCode="0.00%"/>
      <fill>
        <patternFill patternType="solid">
          <fgColor rgb="FF7F7F7F"/>
          <bgColor rgb="FF7F7F7F"/>
        </patternFill>
      </fill>
      <alignment horizontal="center"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2"/>
        <color auto="1"/>
        <name val="Calibri"/>
        <family val="2"/>
        <scheme val="none"/>
      </font>
      <fill>
        <patternFill patternType="solid">
          <fgColor rgb="FFE7E6E6"/>
          <bgColor rgb="FFE7E6E6"/>
        </patternFill>
      </fill>
      <alignment horizontal="center" vertical="bottom"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family val="2"/>
        <scheme val="none"/>
      </font>
      <numFmt numFmtId="14" formatCode="0.00%"/>
      <fill>
        <patternFill patternType="solid">
          <fgColor rgb="FF000000"/>
          <bgColor rgb="FF808080"/>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none"/>
      </font>
      <numFmt numFmtId="14"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family val="2"/>
        <scheme val="none"/>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rgb="FF000000"/>
        <name val="Calibri"/>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none"/>
      </font>
      <fill>
        <patternFill patternType="solid">
          <fgColor rgb="FF000000"/>
          <bgColor rgb="FFE7E6E6"/>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CEF76FF-55ED-4394-89BB-F2D4DE9C12FA}" name="Table1" displayName="Table1" ref="A4:H14" totalsRowShown="0" headerRowDxfId="145" headerRowBorderDxfId="144" tableBorderDxfId="143">
  <autoFilter ref="A4:H14" xr:uid="{BA814DA9-94F3-47FE-ACB2-D77AE0C8D9F0}"/>
  <tableColumns count="8">
    <tableColumn id="1" xr3:uid="{78983F8E-278F-4897-B2E5-741E3F7BF2EE}" name="Variable" dataDxfId="142"/>
    <tableColumn id="2" xr3:uid="{234C5975-8236-4159-BA94-C5E4950A97E8}" name="Term" dataDxfId="141"/>
    <tableColumn id="3" xr3:uid="{3D055CFD-2CFB-443F-9D02-AFF076D264C0}" name="Count (# of household with at least one child in category) (D)" dataDxfId="140"/>
    <tableColumn id="4" xr3:uid="{3FE04A5C-0C8F-4370-A31D-D549F2C3E829}" name="# of households that received module (E) " dataDxfId="139"/>
    <tableColumn id="5" xr3:uid="{990CB371-6E49-4CB2-9DE1-E899F70D7BD9}" name="# of households that also have children under 18 (F)" dataDxfId="138"/>
    <tableColumn id="6" xr3:uid="{C87E9BBF-26F2-4698-95CE-FDC282D2C102}" name="# of households in which at least one child worked last year (G)" dataDxfId="137"/>
    <tableColumn id="7" xr3:uid="{C4E80045-13AC-4B03-9C1E-2B1E5E12672F}" name="% of households with at least one child in category (among households with children under 18) (D/F) " dataDxfId="136" dataCellStyle="Percent">
      <calculatedColumnFormula>C5/E5</calculatedColumnFormula>
    </tableColumn>
    <tableColumn id="8" xr3:uid="{7DAFD71A-9433-4742-97DD-484BF1EB5072}" name="% of households with at least one child in category (among households with children under 18) &amp; one child who work last year (D/G)" dataDxfId="135" dataCellStyle="Percent"/>
  </tableColumns>
  <tableStyleInfo name="TableStyleLight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BC702BAD-0552-44E5-ADE1-76430AE426D2}" name="Table10" displayName="Table10" ref="A2:D5" totalsRowShown="0" headerRowDxfId="70" headerRowBorderDxfId="69" tableBorderDxfId="68" totalsRowBorderDxfId="67">
  <autoFilter ref="A2:D5" xr:uid="{2B0AE691-39D0-4C57-8260-7B80CD21F756}"/>
  <tableColumns count="4">
    <tableColumn id="1" xr3:uid="{F76605A9-4356-4F19-B156-D0821BDBA1A7}" name="Column1" dataDxfId="66"/>
    <tableColumn id="2" xr3:uid="{D4D105E8-73FA-449A-9296-A40242048059}" name="Freq" dataDxfId="65"/>
    <tableColumn id="3" xr3:uid="{BD987AB2-7463-4865-BFEA-75D0654A84CF}" name="Percent" dataDxfId="64"/>
    <tableColumn id="4" xr3:uid="{3B4E0FA0-AF70-4013-A3CB-AA7648820F9F}" name="Cum"/>
  </tableColumns>
  <tableStyleInfo name="TableStyleLight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2B8DD83C-6AD9-46AE-86AA-FFEED2917A62}" name="Table11" displayName="Table11" ref="A6:D9" totalsRowShown="0" headerRowDxfId="63" headerRowBorderDxfId="62" tableBorderDxfId="61" totalsRowBorderDxfId="60">
  <autoFilter ref="A6:D9" xr:uid="{BFB589BE-7FD3-4D15-8D23-430C518AD6E4}"/>
  <tableColumns count="4">
    <tableColumn id="1" xr3:uid="{F9536589-0A29-47D3-AE0A-B6F49C99D80B}" name="Criteria"/>
    <tableColumn id="2" xr3:uid="{12BF1147-EDE5-4784-8994-EC8940345D0B}" name="Yes" dataDxfId="59"/>
    <tableColumn id="3" xr3:uid="{7B257851-0EEB-400B-82FA-C4698E305233}" name="Total number of working children" dataDxfId="58"/>
    <tableColumn id="4" xr3:uid="{F723C0ED-CFD9-4387-B95A-F0DE54B4B319}" name="Percent" dataDxfId="57">
      <calculatedColumnFormula>B7/C7</calculatedColumnFormula>
    </tableColumn>
  </tableColumns>
  <tableStyleInfo name="TableStyleLight8"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12FC3CC3-8BD6-4C33-933A-2EBC24925A3F}" name="Table12" displayName="Table12" ref="A2:D5" totalsRowShown="0" headerRowDxfId="56" headerRowBorderDxfId="55" tableBorderDxfId="54" totalsRowBorderDxfId="53">
  <autoFilter ref="A2:D5" xr:uid="{BEFD277B-EEA4-4EB8-83AA-E4FAD1E07570}"/>
  <tableColumns count="4">
    <tableColumn id="1" xr3:uid="{4B5CD0F1-0F01-4487-886B-84CBB080445D}" name="Column1" dataDxfId="52"/>
    <tableColumn id="2" xr3:uid="{2CA14528-7AD3-4172-B1B8-DA5B689576ED}" name="Freq" dataDxfId="51"/>
    <tableColumn id="3" xr3:uid="{3B820B8F-0516-4190-B61F-6B1382591E3B}" name="Percent" dataDxfId="50"/>
    <tableColumn id="4" xr3:uid="{7DB4F118-4839-4C3B-9885-10970582A371}" name="Cum"/>
  </tableColumns>
  <tableStyleInfo name="TableStyleLight8"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C773EB42-2BC4-4830-B7F9-F468086A9D2D}" name="Table13" displayName="Table13" ref="A6:D9" totalsRowShown="0" headerRowDxfId="49" headerRowBorderDxfId="48" tableBorderDxfId="47" totalsRowBorderDxfId="46">
  <autoFilter ref="A6:D9" xr:uid="{8757E9D3-B1A9-47BE-9361-EEA270B8C897}"/>
  <tableColumns count="4">
    <tableColumn id="1" xr3:uid="{5886445D-3477-40C0-BB11-284E60EC4471}" name="Criteria"/>
    <tableColumn id="2" xr3:uid="{469ED360-3F9C-4FA7-B597-9AB4EA759550}" name="Yes" dataDxfId="45"/>
    <tableColumn id="3" xr3:uid="{958EF6A6-C188-41A7-A4D2-F9A16924DB58}" name="Total number of adult respondents" dataDxfId="44"/>
    <tableColumn id="4" xr3:uid="{600887A2-5E09-4A92-A229-652052970F2A}" name="Percent" dataDxfId="43" dataCellStyle="Percent">
      <calculatedColumnFormula>B7/C7</calculatedColumnFormula>
    </tableColumn>
  </tableColumns>
  <tableStyleInfo name="TableStyleLight8"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DE0722C9-1F69-4B49-9130-B4661E2CC7EB}" name="Table14" displayName="Table14" ref="A3:D6" totalsRowShown="0" headerRowDxfId="42" headerRowBorderDxfId="41" tableBorderDxfId="40" totalsRowBorderDxfId="39">
  <autoFilter ref="A3:D6" xr:uid="{027ACAA0-C4C1-46FF-842E-5548159D591D}"/>
  <tableColumns count="4">
    <tableColumn id="1" xr3:uid="{29C70A7F-625D-4E8D-8D13-A6ED8C2B16EB}" name="Column1" dataDxfId="38"/>
    <tableColumn id="2" xr3:uid="{661EBE46-FDC9-425F-B61E-1F27A1D72AF6}" name="Freq." dataDxfId="37"/>
    <tableColumn id="3" xr3:uid="{8B17FFDA-B927-49BE-917C-B58D28910F50}" name="Percent" dataDxfId="36"/>
    <tableColumn id="4" xr3:uid="{CCC6507D-D5AE-498B-BA32-072FB88EA24B}" name="Cum."/>
  </tableColumns>
  <tableStyleInfo name="TableStyleLight8"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2DC65B1D-E270-40A3-9B07-81F094885435}" name="Table15" displayName="Table15" ref="A8:D11" totalsRowShown="0" headerRowDxfId="35" headerRowBorderDxfId="34" tableBorderDxfId="33" totalsRowBorderDxfId="32">
  <autoFilter ref="A8:D11" xr:uid="{5F4E4F01-573F-4884-B999-F9F8D93FEBA1}"/>
  <tableColumns count="4">
    <tableColumn id="1" xr3:uid="{DC7F882B-1BEF-4B75-917C-4E95FE8DEB8F}" name="Column1" dataDxfId="31"/>
    <tableColumn id="2" xr3:uid="{3C743E9E-A24D-462B-AB07-50C9F79BD336}" name="Freq." dataDxfId="30"/>
    <tableColumn id="3" xr3:uid="{BD4A5A49-DC32-4688-9C53-B32D6080D5A2}" name="Percent" dataDxfId="29"/>
    <tableColumn id="4" xr3:uid="{93FDA497-7C52-4ED9-B1C3-3643B56E9747}" name="Cum."/>
  </tableColumns>
  <tableStyleInfo name="TableStyleLight8"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342C4402-638B-4C0C-BBD5-AF48625BF78B}" name="Table16" displayName="Table16" ref="A13:D16" totalsRowShown="0" headerRowDxfId="28" headerRowBorderDxfId="27" tableBorderDxfId="26" totalsRowBorderDxfId="25">
  <autoFilter ref="A13:D16" xr:uid="{99414B25-76AD-43DF-9D52-C28F9D8F7579}"/>
  <tableColumns count="4">
    <tableColumn id="1" xr3:uid="{32371188-1501-4B6C-B95C-97694B39937E}" name="Column1" dataDxfId="24"/>
    <tableColumn id="2" xr3:uid="{3750B97C-F322-4C9D-A416-FEE886200CA8}" name="Freq." dataDxfId="23"/>
    <tableColumn id="3" xr3:uid="{D27C7040-C05A-4657-A91F-A28D5AA14BCE}" name="Percent" dataDxfId="22"/>
    <tableColumn id="4" xr3:uid="{94848CDC-5233-4EE4-995C-E814669CBFE7}" name="Cum."/>
  </tableColumns>
  <tableStyleInfo name="TableStyleLight8"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3CC2588-8B22-4A85-8A1D-8ECAA14DC8F6}" name="Table17" displayName="Table17" ref="A18:D21" totalsRowShown="0" headerRowDxfId="21" headerRowBorderDxfId="20" tableBorderDxfId="19" totalsRowBorderDxfId="18">
  <autoFilter ref="A18:D21" xr:uid="{5A678524-78B6-4A01-B043-7164609B8287}"/>
  <tableColumns count="4">
    <tableColumn id="1" xr3:uid="{EFF15E2D-CC28-411F-ACB2-1B1DDEBA9BB7}" name="Column1" dataDxfId="17"/>
    <tableColumn id="2" xr3:uid="{29CBCD23-B93A-4BC2-9459-4D487015EB99}" name="Freq." dataDxfId="16"/>
    <tableColumn id="3" xr3:uid="{80503C47-C556-4BEF-9EAA-6C9E3205DDF4}" name="Percent" dataDxfId="15"/>
    <tableColumn id="4" xr3:uid="{A21D1CD1-8F82-4DC1-8EBF-E7A153AA3B42}" name="Cum."/>
  </tableColumns>
  <tableStyleInfo name="TableStyleLight8"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F37941D2-72BF-4B9D-98B1-BA62C35D0BF8}" name="Table18" displayName="Table18" ref="A22:D26" totalsRowShown="0" headerRowDxfId="14" headerRowBorderDxfId="13" tableBorderDxfId="12" totalsRowBorderDxfId="11">
  <autoFilter ref="A22:D26" xr:uid="{304855C8-D7EC-4FBC-88AD-A8D31D559A36}"/>
  <tableColumns count="4">
    <tableColumn id="1" xr3:uid="{D22BFA5F-4E05-489E-9195-4E2681D72F9B}" name="Criteria"/>
    <tableColumn id="2" xr3:uid="{2C299C7F-F203-418D-A683-ACEF917D7565}" name="Yes" dataDxfId="10"/>
    <tableColumn id="3" xr3:uid="{56678F87-A716-43ED-904E-764F040F6E46}" name="Total number of children" dataDxfId="9"/>
    <tableColumn id="4" xr3:uid="{5AB6D521-4F8A-4D94-983D-54FA9E1F86A1}" name="Percent" dataDxfId="8">
      <calculatedColumnFormula>B23/C23</calculatedColumnFormula>
    </tableColumn>
  </tableColumns>
  <tableStyleInfo name="TableStyleLight8"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9D4AD506-B111-4AA7-BF79-D7D7CD382A7E}" name="Table19" displayName="Table19" ref="A27:D29" totalsRowShown="0" headerRowDxfId="7" headerRowBorderDxfId="6" tableBorderDxfId="5" totalsRowBorderDxfId="4">
  <autoFilter ref="A27:D29" xr:uid="{E4C98D2D-94E5-40D1-B78C-AE58333D06C7}"/>
  <tableColumns count="4">
    <tableColumn id="1" xr3:uid="{978D1AAC-6A0E-4D60-BAE1-86890278CB6E}" name="Criteria" dataDxfId="3"/>
    <tableColumn id="2" xr3:uid="{6DE8A27D-02C7-4BD1-8B68-8AD018ABDB51}" name="Yes" dataDxfId="2"/>
    <tableColumn id="3" xr3:uid="{508899ED-AD9F-4214-8E83-A5F14B27AA4D}" name="Total number of households with children &lt;18" dataDxfId="1"/>
    <tableColumn id="4" xr3:uid="{683D5761-4382-4CB9-9E9A-B8C40601DBB0}" name="Percent" dataDxfId="0">
      <calculatedColumnFormula>B28/C28</calculatedColumnFormula>
    </tableColumn>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A900B26-0C36-4E73-B439-A806E7A0D564}" name="Table2" displayName="Table2" ref="A3:G13" totalsRowShown="0" headerRowDxfId="134" headerRowBorderDxfId="133" tableBorderDxfId="132">
  <autoFilter ref="A3:G13" xr:uid="{C0FBE064-723B-477D-9D7C-0C328E5149CD}"/>
  <tableColumns count="7">
    <tableColumn id="1" xr3:uid="{120C2A8A-8122-42CC-AB4B-88B78CCAAEB2}" name="Variable" dataDxfId="131"/>
    <tableColumn id="2" xr3:uid="{8C036933-C9E5-4EDF-A4F5-C49B8031D5BF}" name="Term" dataDxfId="130"/>
    <tableColumn id="3" xr3:uid="{9723FA37-A195-4D49-90AE-9F3C681C316C}" name="Count (D)" dataDxfId="129"/>
    <tableColumn id="4" xr3:uid="{07F52BB3-7149-4DBB-9D34-FC0307DA4388}" name="Total Number of Children (E)" dataDxfId="128"/>
    <tableColumn id="5" xr3:uid="{8905BD8D-7BC1-4A72-B854-503D232EFDAA}" name="Total Number of Children who worked last year (F)" dataDxfId="127"/>
    <tableColumn id="6" xr3:uid="{796D481C-70C5-4369-9080-20297ABC3F10}" name="% of children who fall under each category (D/E)" dataDxfId="126">
      <calculatedColumnFormula>C4/D4</calculatedColumnFormula>
    </tableColumn>
    <tableColumn id="7" xr3:uid="{8F38F50D-960A-4D4C-81D4-009AB588296B}" name="% of children who work last year and fall under each category (D/F)" dataDxfId="125"/>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D886DA5-5D56-4888-A661-7A5B72099B78}" name="Table3" displayName="Table3" ref="A3:D5" totalsRowShown="0" headerRowDxfId="124" dataDxfId="122" headerRowBorderDxfId="123" tableBorderDxfId="121" totalsRowBorderDxfId="120">
  <autoFilter ref="A3:D5" xr:uid="{B6EAC806-FC48-4010-BCF1-700E00020BBD}"/>
  <tableColumns count="4">
    <tableColumn id="1" xr3:uid="{F683A8CE-3FA7-467B-8FD3-9F53512F8B39}" name="Column1" dataDxfId="119"/>
    <tableColumn id="2" xr3:uid="{F1B0EE00-5ADF-4DEC-88F0-3B9DA16304EB}" name="Freq" dataDxfId="118"/>
    <tableColumn id="3" xr3:uid="{7BF24400-1BDC-465A-8A30-D9B02F797EEC}" name="Percent (out of households who received module)" dataDxfId="117">
      <calculatedColumnFormula>B4/853</calculatedColumnFormula>
    </tableColumn>
    <tableColumn id="4" xr3:uid="{020F8B83-8006-4233-B992-084DE4BB3E25}" name="Cum" dataDxfId="116">
      <calculatedColumnFormula>C4</calculatedColumnFormula>
    </tableColumn>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740589D-9CEA-4EDD-B193-08E38EBE8048}" name="Table4" displayName="Table4" ref="A2:D5" totalsRowShown="0" headerRowDxfId="115" headerRowBorderDxfId="114" tableBorderDxfId="113" totalsRowBorderDxfId="112">
  <autoFilter ref="A2:D5" xr:uid="{2028BD33-22D6-413C-BD76-625788E4FB2F}"/>
  <tableColumns count="4">
    <tableColumn id="1" xr3:uid="{3CC6A30D-7135-4561-A857-A47E59949573}" name="Column1" dataDxfId="111"/>
    <tableColumn id="2" xr3:uid="{E6C49B38-ED42-41A2-8B9C-B59381D9EBF1}" name="Freq" dataDxfId="110"/>
    <tableColumn id="3" xr3:uid="{AC0B90B6-2847-4CA9-B6E4-A4C3798152AA}" name="Percent" dataDxfId="109"/>
    <tableColumn id="4" xr3:uid="{5F234A2B-003E-4CC2-8912-3F0D75939BBE}" name="Cum"/>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AC56385-4A8C-451C-8AAD-4086EB35CE99}" name="Table5" displayName="Table5" ref="A6:D11" totalsRowShown="0" headerRowDxfId="108" headerRowBorderDxfId="107" tableBorderDxfId="106" totalsRowBorderDxfId="105">
  <autoFilter ref="A6:D11" xr:uid="{1A954AB3-B73D-4C86-A486-405C9AE27E8B}"/>
  <tableColumns count="4">
    <tableColumn id="1" xr3:uid="{EF1CBCCE-E67A-41FE-98B1-6C18101D2E49}" name="Criteria" dataDxfId="104"/>
    <tableColumn id="2" xr3:uid="{B41A860F-2A9A-4C45-9C9E-15FBB2AA0E21}" name="Yes" dataDxfId="103"/>
    <tableColumn id="3" xr3:uid="{96E20B23-95AC-418E-974B-6A519483C8A8}" name="Total # of children who worked in the past year" dataDxfId="102"/>
    <tableColumn id="4" xr3:uid="{5A0065EB-473A-4C5E-986A-A03CEE9DF10D}" name="Percent" dataDxfId="101">
      <calculatedColumnFormula>B7/C7</calculatedColumnFormula>
    </tableColumn>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D5B1B66-B76F-400A-91FC-A41F678A4D4E}" name="Table6" displayName="Table6" ref="A2:D5" totalsRowShown="0" headerRowDxfId="100" headerRowBorderDxfId="99" tableBorderDxfId="98" totalsRowBorderDxfId="97">
  <autoFilter ref="A2:D5" xr:uid="{9BCD69B8-3BC3-462A-B3A9-213230A93541}"/>
  <tableColumns count="4">
    <tableColumn id="1" xr3:uid="{1E93D614-6F28-4B7A-BAC4-E29B055ACD16}" name="Column1" dataDxfId="96"/>
    <tableColumn id="2" xr3:uid="{AFE17D2D-7837-47D0-B21F-99C44BD36394}" name="Freq." dataDxfId="95"/>
    <tableColumn id="3" xr3:uid="{1DC61213-A712-4948-A92E-8BD41A672FCA}" name="Percent" dataDxfId="94"/>
    <tableColumn id="4" xr3:uid="{EC28A2EA-83ED-4249-9CD6-FBED4171C019}" name="Cum."/>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4D956BE-FEB5-4AEA-849E-B87D5F8F5D38}" name="Table7" displayName="Table7" ref="A6:D12" totalsRowShown="0" headerRowDxfId="93" headerRowBorderDxfId="92" tableBorderDxfId="91" totalsRowBorderDxfId="90">
  <autoFilter ref="A6:D12" xr:uid="{E6B702EA-8C1A-4BD9-8E77-4040FAB489ED}"/>
  <tableColumns count="4">
    <tableColumn id="1" xr3:uid="{E36CBEB3-6C4E-42EE-B207-DDA914D6EF3D}" name="Criteria" dataDxfId="89"/>
    <tableColumn id="2" xr3:uid="{3F06018D-7492-47CC-BCA9-726E58FDE95C}" name="Yes" dataDxfId="88"/>
    <tableColumn id="3" xr3:uid="{9BAD9D05-7602-4F2C-B3C6-1DD72F860259}" name="Total # of children who worked in the past year" dataDxfId="87"/>
    <tableColumn id="4" xr3:uid="{DA8B37A5-5214-4372-ABE6-73EE69D22EBE}" name="Percent" dataDxfId="86">
      <calculatedColumnFormula>B7/C7</calculatedColumnFormula>
    </tableColumn>
  </tableColumns>
  <tableStyleInfo name="TableStyleLight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733B826-1EE3-46E9-9AAF-464BFA54F1F5}" name="Table8" displayName="Table8" ref="A2:D5" totalsRowShown="0" headerRowDxfId="85" headerRowBorderDxfId="84" tableBorderDxfId="83" totalsRowBorderDxfId="82">
  <autoFilter ref="A2:D5" xr:uid="{4D48CD30-4163-4C99-826E-8A75B67C89CA}"/>
  <tableColumns count="4">
    <tableColumn id="1" xr3:uid="{21765138-DFFC-48E7-9AEF-2681B21C58F4}" name="Column1" dataDxfId="81"/>
    <tableColumn id="2" xr3:uid="{39A3B5AC-7059-4944-8E81-7757FE847E75}" name="Freq." dataDxfId="80"/>
    <tableColumn id="3" xr3:uid="{7E824F53-84EE-44FA-9F3C-D8874ECAA105}" name="Percent" dataDxfId="79">
      <calculatedColumnFormula>B3/251</calculatedColumnFormula>
    </tableColumn>
    <tableColumn id="4" xr3:uid="{E237624F-423F-4513-8E8E-01E376418963}" name="Cum."/>
  </tableColumns>
  <tableStyleInfo name="TableStyleLight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0616363-C258-4800-93CE-1B3EEE2F4177}" name="Table9" displayName="Table9" ref="A6:D12" totalsRowShown="0" headerRowDxfId="78" headerRowBorderDxfId="77" tableBorderDxfId="76" totalsRowBorderDxfId="75">
  <autoFilter ref="A6:D12" xr:uid="{8735BEEE-9AD4-443F-86E4-D50C67D6CF0B}"/>
  <tableColumns count="4">
    <tableColumn id="1" xr3:uid="{BC9831FB-F6EF-4C13-90B3-A5F9EF5BF463}" name="Criteria" dataDxfId="74"/>
    <tableColumn id="2" xr3:uid="{43E7924A-297C-449A-9F2A-059FDE8CAEDF}" name="Yes" dataDxfId="73"/>
    <tableColumn id="3" xr3:uid="{07ECB4DA-C40A-4951-81E8-73CC55AB45AE}" name="Total # of children who worked in the past year" dataDxfId="72"/>
    <tableColumn id="4" xr3:uid="{53BF12CB-B4D3-491D-BEB0-264AD3CEB5D5}" name="Percent" dataDxfId="71">
      <calculatedColumnFormula>B7/C7</calculatedColumnFormula>
    </tableColumn>
  </tableColumns>
  <tableStyleInfo name="TableStyleLight8"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table" Target="../tables/table6.xml"/></Relationships>
</file>

<file path=xl/worksheets/_rels/sheet6.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table" Target="../tables/table8.xml"/></Relationships>
</file>

<file path=xl/worksheets/_rels/sheet7.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table" Target="../tables/table12.xml"/></Relationships>
</file>

<file path=xl/worksheets/_rels/sheet9.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table" Target="../tables/table15.xml"/><Relationship Id="rId1" Type="http://schemas.openxmlformats.org/officeDocument/2006/relationships/table" Target="../tables/table14.xml"/><Relationship Id="rId6" Type="http://schemas.openxmlformats.org/officeDocument/2006/relationships/table" Target="../tables/table19.xml"/><Relationship Id="rId5" Type="http://schemas.openxmlformats.org/officeDocument/2006/relationships/table" Target="../tables/table18.xml"/><Relationship Id="rId4" Type="http://schemas.openxmlformats.org/officeDocument/2006/relationships/table" Target="../tables/table1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DBE3D-6061-9642-8209-23EB04829124}">
  <dimension ref="A1:H17"/>
  <sheetViews>
    <sheetView tabSelected="1" workbookViewId="0">
      <selection activeCell="A2" sqref="A2"/>
    </sheetView>
  </sheetViews>
  <sheetFormatPr defaultColWidth="0" defaultRowHeight="15" zeroHeight="1" x14ac:dyDescent="0.2"/>
  <cols>
    <col min="1" max="1" width="14.33203125" customWidth="1"/>
    <col min="2" max="2" width="29.44140625" customWidth="1"/>
    <col min="3" max="3" width="22" customWidth="1"/>
    <col min="4" max="4" width="22.109375" customWidth="1"/>
    <col min="5" max="6" width="22" customWidth="1"/>
    <col min="7" max="7" width="22.109375" customWidth="1"/>
    <col min="8" max="8" width="27.109375" customWidth="1"/>
    <col min="9" max="16384" width="11.5546875" hidden="1"/>
  </cols>
  <sheetData>
    <row r="1" spans="1:8" ht="19.5" customHeight="1" thickBot="1" x14ac:dyDescent="0.4">
      <c r="A1" s="94" t="s">
        <v>65</v>
      </c>
    </row>
    <row r="2" spans="1:8" ht="19.5" customHeight="1" thickTop="1" x14ac:dyDescent="0.25">
      <c r="A2" s="1" t="s">
        <v>86</v>
      </c>
    </row>
    <row r="3" spans="1:8" ht="19.5" customHeight="1" x14ac:dyDescent="0.25">
      <c r="A3" s="1" t="s">
        <v>1</v>
      </c>
    </row>
    <row r="4" spans="1:8" ht="78.75" customHeight="1" x14ac:dyDescent="0.25">
      <c r="A4" s="22" t="s">
        <v>2</v>
      </c>
      <c r="B4" s="22" t="s">
        <v>3</v>
      </c>
      <c r="C4" s="28" t="s">
        <v>88</v>
      </c>
      <c r="D4" s="28" t="s">
        <v>89</v>
      </c>
      <c r="E4" s="28" t="s">
        <v>87</v>
      </c>
      <c r="F4" s="28" t="s">
        <v>90</v>
      </c>
      <c r="G4" s="28" t="s">
        <v>91</v>
      </c>
      <c r="H4" s="29" t="s">
        <v>92</v>
      </c>
    </row>
    <row r="5" spans="1:8" ht="15.75" x14ac:dyDescent="0.25">
      <c r="A5" s="11" t="s">
        <v>66</v>
      </c>
      <c r="B5" s="12" t="s">
        <v>15</v>
      </c>
      <c r="C5" s="12">
        <v>412</v>
      </c>
      <c r="D5" s="12">
        <v>853</v>
      </c>
      <c r="E5" s="12">
        <v>412</v>
      </c>
      <c r="F5" s="13">
        <v>194</v>
      </c>
      <c r="G5" s="14">
        <f>C5/E5</f>
        <v>1</v>
      </c>
      <c r="H5" s="20"/>
    </row>
    <row r="6" spans="1:8" ht="31.5" x14ac:dyDescent="0.25">
      <c r="A6" s="6" t="s">
        <v>85</v>
      </c>
      <c r="B6" s="12" t="s">
        <v>19</v>
      </c>
      <c r="C6" s="12">
        <v>194</v>
      </c>
      <c r="D6" s="12">
        <v>853</v>
      </c>
      <c r="E6" s="12">
        <v>412</v>
      </c>
      <c r="F6" s="13">
        <v>194</v>
      </c>
      <c r="G6" s="14">
        <f t="shared" ref="G6:G14" si="0">C6/E6</f>
        <v>0.470873786407767</v>
      </c>
      <c r="H6" s="20">
        <f>C6/F6</f>
        <v>1</v>
      </c>
    </row>
    <row r="7" spans="1:8" ht="15.75" x14ac:dyDescent="0.25">
      <c r="A7" s="15" t="s">
        <v>67</v>
      </c>
      <c r="B7" s="12" t="s">
        <v>21</v>
      </c>
      <c r="C7" s="13">
        <v>130</v>
      </c>
      <c r="D7" s="12">
        <v>853</v>
      </c>
      <c r="E7" s="12">
        <v>412</v>
      </c>
      <c r="F7" s="13">
        <v>194</v>
      </c>
      <c r="G7" s="14">
        <f t="shared" si="0"/>
        <v>0.3155339805825243</v>
      </c>
      <c r="H7" s="20">
        <f t="shared" ref="H7:H10" si="1">C7/F7</f>
        <v>0.67010309278350511</v>
      </c>
    </row>
    <row r="8" spans="1:8" ht="15.75" x14ac:dyDescent="0.25">
      <c r="A8" s="15" t="s">
        <v>68</v>
      </c>
      <c r="B8" s="12" t="s">
        <v>24</v>
      </c>
      <c r="C8" s="13">
        <v>109</v>
      </c>
      <c r="D8" s="12">
        <v>853</v>
      </c>
      <c r="E8" s="12">
        <v>412</v>
      </c>
      <c r="F8" s="13">
        <v>194</v>
      </c>
      <c r="G8" s="14">
        <f t="shared" si="0"/>
        <v>0.2645631067961165</v>
      </c>
      <c r="H8" s="20">
        <f t="shared" si="1"/>
        <v>0.56185567010309279</v>
      </c>
    </row>
    <row r="9" spans="1:8" ht="15.75" x14ac:dyDescent="0.25">
      <c r="A9" s="15" t="s">
        <v>69</v>
      </c>
      <c r="B9" s="12" t="s">
        <v>80</v>
      </c>
      <c r="C9" s="13">
        <v>110</v>
      </c>
      <c r="D9" s="12">
        <v>853</v>
      </c>
      <c r="E9" s="12">
        <v>412</v>
      </c>
      <c r="F9" s="13">
        <v>194</v>
      </c>
      <c r="G9" s="14">
        <f t="shared" si="0"/>
        <v>0.26699029126213591</v>
      </c>
      <c r="H9" s="20">
        <f t="shared" si="1"/>
        <v>0.5670103092783505</v>
      </c>
    </row>
    <row r="10" spans="1:8" ht="15.75" x14ac:dyDescent="0.25">
      <c r="A10" s="15" t="s">
        <v>70</v>
      </c>
      <c r="B10" s="12" t="s">
        <v>27</v>
      </c>
      <c r="C10" s="13">
        <v>6</v>
      </c>
      <c r="D10" s="12">
        <v>853</v>
      </c>
      <c r="E10" s="12">
        <v>412</v>
      </c>
      <c r="F10" s="13">
        <v>194</v>
      </c>
      <c r="G10" s="14">
        <f t="shared" si="0"/>
        <v>1.4563106796116505E-2</v>
      </c>
      <c r="H10" s="20">
        <f t="shared" si="1"/>
        <v>3.0927835051546393E-2</v>
      </c>
    </row>
    <row r="11" spans="1:8" ht="15.75" x14ac:dyDescent="0.25">
      <c r="A11" s="15" t="s">
        <v>71</v>
      </c>
      <c r="B11" s="12" t="s">
        <v>31</v>
      </c>
      <c r="C11" s="13">
        <v>32</v>
      </c>
      <c r="D11" s="12">
        <v>853</v>
      </c>
      <c r="E11" s="12">
        <v>412</v>
      </c>
      <c r="F11" s="13">
        <v>194</v>
      </c>
      <c r="G11" s="14">
        <f t="shared" si="0"/>
        <v>7.7669902912621352E-2</v>
      </c>
      <c r="H11" s="21"/>
    </row>
    <row r="12" spans="1:8" ht="15.75" x14ac:dyDescent="0.25">
      <c r="A12" s="15" t="s">
        <v>72</v>
      </c>
      <c r="B12" s="12" t="s">
        <v>34</v>
      </c>
      <c r="C12" s="13">
        <v>4</v>
      </c>
      <c r="D12" s="12">
        <v>853</v>
      </c>
      <c r="E12" s="12">
        <v>412</v>
      </c>
      <c r="F12" s="13">
        <v>194</v>
      </c>
      <c r="G12" s="14">
        <f t="shared" si="0"/>
        <v>9.7087378640776691E-3</v>
      </c>
      <c r="H12" s="21"/>
    </row>
    <row r="13" spans="1:8" ht="15.75" x14ac:dyDescent="0.25">
      <c r="A13" s="15" t="s">
        <v>73</v>
      </c>
      <c r="B13" s="12" t="s">
        <v>37</v>
      </c>
      <c r="C13" s="13">
        <v>38</v>
      </c>
      <c r="D13" s="12">
        <v>853</v>
      </c>
      <c r="E13" s="12">
        <v>412</v>
      </c>
      <c r="F13" s="13">
        <v>194</v>
      </c>
      <c r="G13" s="14">
        <f t="shared" si="0"/>
        <v>9.2233009708737865E-2</v>
      </c>
      <c r="H13" s="21"/>
    </row>
    <row r="14" spans="1:8" ht="15.75" x14ac:dyDescent="0.25">
      <c r="A14" s="23" t="s">
        <v>74</v>
      </c>
      <c r="B14" s="25" t="s">
        <v>93</v>
      </c>
      <c r="C14" s="24">
        <v>67</v>
      </c>
      <c r="D14" s="25">
        <v>853</v>
      </c>
      <c r="E14" s="25">
        <v>412</v>
      </c>
      <c r="F14" s="24">
        <v>194</v>
      </c>
      <c r="G14" s="26">
        <f t="shared" si="0"/>
        <v>0.16262135922330098</v>
      </c>
      <c r="H14" s="27"/>
    </row>
    <row r="15" spans="1:8" ht="15.75" hidden="1" x14ac:dyDescent="0.25">
      <c r="B15" s="1"/>
      <c r="C15" s="1"/>
      <c r="D15" s="1"/>
      <c r="E15" s="1"/>
      <c r="F15" s="1"/>
      <c r="G15" s="1"/>
      <c r="H15" s="1"/>
    </row>
    <row r="16" spans="1:8" ht="15.75" hidden="1" x14ac:dyDescent="0.25">
      <c r="B16" s="1"/>
      <c r="C16" s="1"/>
      <c r="D16" s="1"/>
      <c r="E16" s="1"/>
      <c r="F16" s="1"/>
      <c r="G16" s="1"/>
      <c r="H16" s="1"/>
    </row>
    <row r="17" spans="1:8" ht="15.75" hidden="1" x14ac:dyDescent="0.25">
      <c r="A17" s="1"/>
      <c r="B17" s="1"/>
      <c r="C17" s="1"/>
      <c r="D17" s="1"/>
      <c r="E17" s="1"/>
      <c r="F17" s="1"/>
      <c r="G17" s="1"/>
      <c r="H17" s="1"/>
    </row>
  </sheetData>
  <pageMargins left="0.7" right="0.7" top="0.75" bottom="0.75" header="0.3" footer="0.3"/>
  <pageSetup orientation="portrait" horizontalDpi="0" verticalDpi="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96"/>
  <sheetViews>
    <sheetView workbookViewId="0">
      <selection activeCell="E11" sqref="E11"/>
    </sheetView>
  </sheetViews>
  <sheetFormatPr defaultColWidth="0" defaultRowHeight="15" customHeight="1" zeroHeight="1" x14ac:dyDescent="0.2"/>
  <cols>
    <col min="1" max="1" width="13" customWidth="1"/>
    <col min="2" max="2" width="29.33203125" customWidth="1"/>
    <col min="3" max="3" width="10.5546875" customWidth="1"/>
    <col min="4" max="4" width="15.21875" customWidth="1"/>
    <col min="5" max="5" width="17.6640625" customWidth="1"/>
    <col min="6" max="7" width="22" customWidth="1"/>
    <col min="8" max="25" width="10.5546875" hidden="1"/>
    <col min="26" max="16384" width="11.33203125" hidden="1"/>
  </cols>
  <sheetData>
    <row r="1" spans="1:7" ht="19.5" customHeight="1" thickBot="1" x14ac:dyDescent="0.4">
      <c r="A1" s="94" t="s">
        <v>0</v>
      </c>
    </row>
    <row r="2" spans="1:7" ht="19.5" customHeight="1" thickTop="1" x14ac:dyDescent="0.25">
      <c r="A2" s="1" t="s">
        <v>1</v>
      </c>
    </row>
    <row r="3" spans="1:7" ht="48" customHeight="1" x14ac:dyDescent="0.25">
      <c r="A3" s="39" t="s">
        <v>2</v>
      </c>
      <c r="B3" s="40" t="s">
        <v>3</v>
      </c>
      <c r="C3" s="41" t="s">
        <v>94</v>
      </c>
      <c r="D3" s="41" t="s">
        <v>96</v>
      </c>
      <c r="E3" s="41" t="s">
        <v>95</v>
      </c>
      <c r="F3" s="42" t="s">
        <v>97</v>
      </c>
      <c r="G3" s="43" t="s">
        <v>98</v>
      </c>
    </row>
    <row r="4" spans="1:7" ht="15.75" customHeight="1" x14ac:dyDescent="0.25">
      <c r="A4" s="30" t="s">
        <v>14</v>
      </c>
      <c r="B4" s="4" t="s">
        <v>15</v>
      </c>
      <c r="C4" s="2">
        <v>741</v>
      </c>
      <c r="D4" s="2">
        <v>741</v>
      </c>
      <c r="E4" s="4">
        <v>251</v>
      </c>
      <c r="F4" s="5">
        <f t="shared" ref="F4:F13" si="0">C4/D4</f>
        <v>1</v>
      </c>
      <c r="G4" s="32"/>
    </row>
    <row r="5" spans="1:7" ht="15.75" customHeight="1" x14ac:dyDescent="0.25">
      <c r="A5" s="31" t="s">
        <v>83</v>
      </c>
      <c r="B5" s="4" t="s">
        <v>19</v>
      </c>
      <c r="C5" s="7">
        <v>251</v>
      </c>
      <c r="D5" s="2">
        <v>741</v>
      </c>
      <c r="E5" s="4">
        <v>251</v>
      </c>
      <c r="F5" s="5">
        <f t="shared" si="0"/>
        <v>0.33873144399460187</v>
      </c>
      <c r="G5" s="33">
        <f t="shared" ref="G5:G9" si="1">C5/E5</f>
        <v>1</v>
      </c>
    </row>
    <row r="6" spans="1:7" ht="15.75" customHeight="1" x14ac:dyDescent="0.25">
      <c r="A6" s="31" t="s">
        <v>22</v>
      </c>
      <c r="B6" s="2" t="s">
        <v>21</v>
      </c>
      <c r="C6" s="2">
        <v>161</v>
      </c>
      <c r="D6" s="2">
        <v>741</v>
      </c>
      <c r="E6" s="4">
        <v>251</v>
      </c>
      <c r="F6" s="5">
        <f t="shared" si="0"/>
        <v>0.21727395411605938</v>
      </c>
      <c r="G6" s="33">
        <f t="shared" si="1"/>
        <v>0.64143426294820716</v>
      </c>
    </row>
    <row r="7" spans="1:7" ht="15.75" customHeight="1" x14ac:dyDescent="0.25">
      <c r="A7" s="31" t="s">
        <v>23</v>
      </c>
      <c r="B7" s="2" t="s">
        <v>24</v>
      </c>
      <c r="C7" s="2">
        <v>134</v>
      </c>
      <c r="D7" s="2">
        <v>741</v>
      </c>
      <c r="E7" s="4">
        <v>251</v>
      </c>
      <c r="F7" s="5">
        <f t="shared" si="0"/>
        <v>0.18083670715249664</v>
      </c>
      <c r="G7" s="33">
        <f t="shared" si="1"/>
        <v>0.53386454183266929</v>
      </c>
    </row>
    <row r="8" spans="1:7" ht="15.75" customHeight="1" x14ac:dyDescent="0.25">
      <c r="A8" s="31" t="s">
        <v>25</v>
      </c>
      <c r="B8" s="17" t="s">
        <v>80</v>
      </c>
      <c r="C8" s="2">
        <v>136</v>
      </c>
      <c r="D8" s="2">
        <v>741</v>
      </c>
      <c r="E8" s="4">
        <v>251</v>
      </c>
      <c r="F8" s="5">
        <f t="shared" si="0"/>
        <v>0.18353576248313092</v>
      </c>
      <c r="G8" s="33">
        <f t="shared" si="1"/>
        <v>0.54183266932270913</v>
      </c>
    </row>
    <row r="9" spans="1:7" ht="15.75" customHeight="1" x14ac:dyDescent="0.25">
      <c r="A9" s="31" t="s">
        <v>26</v>
      </c>
      <c r="B9" s="2" t="s">
        <v>27</v>
      </c>
      <c r="C9" s="2">
        <v>7</v>
      </c>
      <c r="D9" s="2">
        <v>741</v>
      </c>
      <c r="E9" s="4">
        <v>251</v>
      </c>
      <c r="F9" s="5">
        <f t="shared" si="0"/>
        <v>9.4466936572199737E-3</v>
      </c>
      <c r="G9" s="33">
        <f t="shared" si="1"/>
        <v>2.7888446215139442E-2</v>
      </c>
    </row>
    <row r="10" spans="1:7" ht="15.75" customHeight="1" x14ac:dyDescent="0.25">
      <c r="A10" s="31" t="s">
        <v>30</v>
      </c>
      <c r="B10" s="2" t="s">
        <v>31</v>
      </c>
      <c r="C10" s="2">
        <v>52</v>
      </c>
      <c r="D10" s="2">
        <v>741</v>
      </c>
      <c r="E10" s="4">
        <v>251</v>
      </c>
      <c r="F10" s="5">
        <f t="shared" si="0"/>
        <v>7.0175438596491224E-2</v>
      </c>
      <c r="G10" s="32"/>
    </row>
    <row r="11" spans="1:7" ht="15.75" customHeight="1" x14ac:dyDescent="0.25">
      <c r="A11" s="31" t="s">
        <v>33</v>
      </c>
      <c r="B11" s="2" t="s">
        <v>34</v>
      </c>
      <c r="C11" s="9">
        <v>4</v>
      </c>
      <c r="D11" s="2">
        <v>741</v>
      </c>
      <c r="E11" s="4">
        <v>251</v>
      </c>
      <c r="F11" s="5">
        <f t="shared" si="0"/>
        <v>5.3981106612685558E-3</v>
      </c>
      <c r="G11" s="32"/>
    </row>
    <row r="12" spans="1:7" ht="15.75" customHeight="1" x14ac:dyDescent="0.25">
      <c r="A12" s="31" t="s">
        <v>36</v>
      </c>
      <c r="B12" s="2" t="s">
        <v>37</v>
      </c>
      <c r="C12" s="2">
        <v>64</v>
      </c>
      <c r="D12" s="2">
        <v>741</v>
      </c>
      <c r="E12" s="4">
        <v>251</v>
      </c>
      <c r="F12" s="5">
        <f t="shared" si="0"/>
        <v>8.6369770580296892E-2</v>
      </c>
      <c r="G12" s="32"/>
    </row>
    <row r="13" spans="1:7" ht="15.75" customHeight="1" x14ac:dyDescent="0.25">
      <c r="A13" s="34" t="s">
        <v>39</v>
      </c>
      <c r="B13" s="35" t="s">
        <v>40</v>
      </c>
      <c r="C13" s="35">
        <v>109</v>
      </c>
      <c r="D13" s="35">
        <v>741</v>
      </c>
      <c r="E13" s="36">
        <v>251</v>
      </c>
      <c r="F13" s="37">
        <f t="shared" si="0"/>
        <v>0.14709851551956815</v>
      </c>
      <c r="G13" s="38"/>
    </row>
    <row r="14" spans="1:7" ht="15.75" hidden="1" customHeight="1" x14ac:dyDescent="0.2"/>
    <row r="15" spans="1:7" ht="15.75" hidden="1" customHeight="1" x14ac:dyDescent="0.25">
      <c r="F15" s="8"/>
      <c r="G15" s="8"/>
    </row>
    <row r="16" spans="1:7" ht="15.75" hidden="1" customHeight="1" x14ac:dyDescent="0.2"/>
    <row r="17" spans="6:7" ht="15.75" hidden="1" customHeight="1" x14ac:dyDescent="0.2"/>
    <row r="18" spans="6:7" ht="15.75" hidden="1" customHeight="1" x14ac:dyDescent="0.2"/>
    <row r="19" spans="6:7" ht="15.75" hidden="1" customHeight="1" x14ac:dyDescent="0.2"/>
    <row r="20" spans="6:7" ht="15.75" hidden="1" customHeight="1" x14ac:dyDescent="0.2"/>
    <row r="21" spans="6:7" ht="15.75" hidden="1" customHeight="1" x14ac:dyDescent="0.2"/>
    <row r="22" spans="6:7" ht="15.75" hidden="1" customHeight="1" x14ac:dyDescent="0.2"/>
    <row r="23" spans="6:7" ht="15.75" hidden="1" customHeight="1" x14ac:dyDescent="0.25">
      <c r="F23" s="8"/>
      <c r="G23" s="8"/>
    </row>
    <row r="24" spans="6:7" ht="15.75" hidden="1" customHeight="1" x14ac:dyDescent="0.25">
      <c r="F24" s="8"/>
      <c r="G24" s="8"/>
    </row>
    <row r="25" spans="6:7" ht="15.75" hidden="1" customHeight="1" x14ac:dyDescent="0.25">
      <c r="F25" s="8"/>
      <c r="G25" s="8"/>
    </row>
    <row r="26" spans="6:7" ht="15.75" hidden="1" customHeight="1" x14ac:dyDescent="0.25">
      <c r="F26" s="8"/>
      <c r="G26" s="8"/>
    </row>
    <row r="27" spans="6:7" ht="15.75" hidden="1" customHeight="1" x14ac:dyDescent="0.25">
      <c r="F27" s="8"/>
      <c r="G27" s="8"/>
    </row>
    <row r="28" spans="6:7" ht="15.75" hidden="1" customHeight="1" x14ac:dyDescent="0.25">
      <c r="F28" s="8"/>
      <c r="G28" s="8"/>
    </row>
    <row r="29" spans="6:7" ht="15.75" hidden="1" customHeight="1" x14ac:dyDescent="0.25">
      <c r="F29" s="8"/>
      <c r="G29" s="8"/>
    </row>
    <row r="30" spans="6:7" ht="15.75" hidden="1" customHeight="1" x14ac:dyDescent="0.25">
      <c r="F30" s="8"/>
      <c r="G30" s="8"/>
    </row>
    <row r="31" spans="6:7" ht="15.75" hidden="1" customHeight="1" x14ac:dyDescent="0.25">
      <c r="F31" s="8"/>
      <c r="G31" s="8"/>
    </row>
    <row r="32" spans="6:7" ht="15.75" hidden="1" customHeight="1" x14ac:dyDescent="0.25">
      <c r="F32" s="8"/>
      <c r="G32" s="8"/>
    </row>
    <row r="33" spans="6:7" ht="15.75" hidden="1" customHeight="1" x14ac:dyDescent="0.25">
      <c r="F33" s="8"/>
      <c r="G33" s="8"/>
    </row>
    <row r="34" spans="6:7" ht="15.75" hidden="1" customHeight="1" x14ac:dyDescent="0.25">
      <c r="F34" s="8"/>
      <c r="G34" s="8"/>
    </row>
    <row r="35" spans="6:7" ht="15.75" hidden="1" customHeight="1" x14ac:dyDescent="0.2"/>
    <row r="36" spans="6:7" ht="15.75" hidden="1" customHeight="1" x14ac:dyDescent="0.2"/>
    <row r="37" spans="6:7" ht="15.75" hidden="1" customHeight="1" x14ac:dyDescent="0.2"/>
    <row r="38" spans="6:7" ht="15.75" hidden="1" customHeight="1" x14ac:dyDescent="0.2"/>
    <row r="39" spans="6:7" ht="15.75" hidden="1" customHeight="1" x14ac:dyDescent="0.2"/>
    <row r="40" spans="6:7" ht="15.75" hidden="1" customHeight="1" x14ac:dyDescent="0.2"/>
    <row r="41" spans="6:7" ht="15.75" hidden="1" customHeight="1" x14ac:dyDescent="0.2"/>
    <row r="42" spans="6:7" ht="15.75" hidden="1" customHeight="1" x14ac:dyDescent="0.2"/>
    <row r="43" spans="6:7" ht="15.75" hidden="1" customHeight="1" x14ac:dyDescent="0.2"/>
    <row r="44" spans="6:7" ht="15.75" hidden="1" customHeight="1" x14ac:dyDescent="0.2"/>
    <row r="45" spans="6:7" ht="15.75" hidden="1" customHeight="1" x14ac:dyDescent="0.2"/>
    <row r="46" spans="6:7" ht="15.75" hidden="1" customHeight="1" x14ac:dyDescent="0.2"/>
    <row r="47" spans="6:7" ht="15.75" hidden="1" customHeight="1" x14ac:dyDescent="0.2"/>
    <row r="48" spans="6:7" ht="15.75" hidden="1" customHeight="1" x14ac:dyDescent="0.2"/>
    <row r="49" ht="15.75" hidden="1" customHeight="1" x14ac:dyDescent="0.2"/>
    <row r="50" ht="15.75" hidden="1" customHeight="1" x14ac:dyDescent="0.2"/>
    <row r="51" ht="15.75" hidden="1" customHeight="1" x14ac:dyDescent="0.2"/>
    <row r="52" ht="15.75" hidden="1" customHeight="1" x14ac:dyDescent="0.2"/>
    <row r="53" ht="15.75" hidden="1" customHeight="1" x14ac:dyDescent="0.2"/>
    <row r="54" ht="15.75" hidden="1" customHeight="1" x14ac:dyDescent="0.2"/>
    <row r="55" ht="15.75" hidden="1" customHeight="1" x14ac:dyDescent="0.2"/>
    <row r="56" ht="15.75" hidden="1" customHeight="1" x14ac:dyDescent="0.2"/>
    <row r="57" ht="15.75" hidden="1" customHeight="1" x14ac:dyDescent="0.2"/>
    <row r="58" ht="15.75" hidden="1" customHeight="1" x14ac:dyDescent="0.2"/>
    <row r="59" ht="15.75" hidden="1" customHeight="1" x14ac:dyDescent="0.2"/>
    <row r="60" ht="15.75" hidden="1" customHeight="1" x14ac:dyDescent="0.2"/>
    <row r="61" ht="15.75" hidden="1" customHeight="1" x14ac:dyDescent="0.2"/>
    <row r="62" ht="15.75" hidden="1" customHeight="1" x14ac:dyDescent="0.2"/>
    <row r="63" ht="15.75" hidden="1" customHeight="1" x14ac:dyDescent="0.2"/>
    <row r="64" ht="15.75" hidden="1" customHeight="1" x14ac:dyDescent="0.2"/>
    <row r="65" ht="15.75" hidden="1" customHeight="1" x14ac:dyDescent="0.2"/>
    <row r="66" ht="15.75" hidden="1" customHeight="1" x14ac:dyDescent="0.2"/>
    <row r="67" ht="15.75" hidden="1" customHeight="1" x14ac:dyDescent="0.2"/>
    <row r="68" ht="15.75" hidden="1" customHeight="1" x14ac:dyDescent="0.2"/>
    <row r="69" ht="15.75" hidden="1" customHeight="1" x14ac:dyDescent="0.2"/>
    <row r="70" ht="15.75" hidden="1" customHeight="1" x14ac:dyDescent="0.2"/>
    <row r="71" ht="15.75" hidden="1" customHeight="1" x14ac:dyDescent="0.2"/>
    <row r="72" ht="15.75" hidden="1" customHeight="1" x14ac:dyDescent="0.2"/>
    <row r="73" ht="15.75" hidden="1" customHeight="1" x14ac:dyDescent="0.2"/>
    <row r="74" ht="15.75" hidden="1" customHeight="1" x14ac:dyDescent="0.2"/>
    <row r="75" ht="15.75" hidden="1" customHeight="1" x14ac:dyDescent="0.2"/>
    <row r="76" ht="15.75" hidden="1" customHeight="1" x14ac:dyDescent="0.2"/>
    <row r="77" ht="15.75" hidden="1" customHeight="1" x14ac:dyDescent="0.2"/>
    <row r="78" ht="15.75" hidden="1" customHeight="1" x14ac:dyDescent="0.2"/>
    <row r="79" ht="15.75" hidden="1" customHeight="1" x14ac:dyDescent="0.2"/>
    <row r="80"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sheetData>
  <pageMargins left="0.7" right="0.7" top="0.75" bottom="0.75" header="0" footer="0"/>
  <pageSetup orientation="landscape"/>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6"/>
  <sheetViews>
    <sheetView workbookViewId="0">
      <selection activeCell="E1" sqref="E1:XFD1048576"/>
    </sheetView>
  </sheetViews>
  <sheetFormatPr defaultColWidth="0" defaultRowHeight="15" customHeight="1" zeroHeight="1" x14ac:dyDescent="0.2"/>
  <cols>
    <col min="1" max="1" width="26.5546875" customWidth="1"/>
    <col min="2" max="2" width="16.5546875" customWidth="1"/>
    <col min="3" max="3" width="26.6640625" customWidth="1"/>
    <col min="4" max="4" width="10.44140625" customWidth="1"/>
    <col min="5" max="26" width="10.5546875" hidden="1"/>
    <col min="27" max="16384" width="11.33203125" hidden="1"/>
  </cols>
  <sheetData>
    <row r="1" spans="1:24" ht="19.5" customHeight="1" thickBot="1" x14ac:dyDescent="0.4">
      <c r="A1" s="83" t="s">
        <v>104</v>
      </c>
      <c r="B1" s="83"/>
      <c r="C1" s="83"/>
      <c r="D1" s="83"/>
      <c r="E1" s="83"/>
      <c r="F1" s="83"/>
      <c r="G1" s="83"/>
      <c r="H1" s="83"/>
      <c r="I1" s="83"/>
      <c r="J1" s="83"/>
      <c r="K1" s="83"/>
      <c r="L1" s="83"/>
      <c r="M1" s="83"/>
      <c r="N1" s="83"/>
      <c r="O1" s="83"/>
      <c r="P1" s="83"/>
      <c r="Q1" s="83"/>
      <c r="R1" s="83"/>
      <c r="S1" s="83"/>
      <c r="T1" s="83"/>
      <c r="U1" s="83"/>
      <c r="V1" s="83"/>
      <c r="W1" s="83"/>
      <c r="X1" s="83"/>
    </row>
    <row r="2" spans="1:24" ht="16.5" customHeight="1" thickTop="1" x14ac:dyDescent="0.25">
      <c r="A2" s="95" t="s">
        <v>99</v>
      </c>
      <c r="B2" s="96" t="s">
        <v>100</v>
      </c>
      <c r="C2" s="87"/>
    </row>
    <row r="3" spans="1:24" ht="29.25" customHeight="1" x14ac:dyDescent="0.25">
      <c r="A3" s="84" t="s">
        <v>101</v>
      </c>
      <c r="B3" s="85" t="s">
        <v>4</v>
      </c>
      <c r="C3" s="85" t="s">
        <v>5</v>
      </c>
      <c r="D3" s="86" t="s">
        <v>6</v>
      </c>
    </row>
    <row r="4" spans="1:24" ht="15.75" customHeight="1" x14ac:dyDescent="0.25">
      <c r="A4" s="45" t="s">
        <v>7</v>
      </c>
      <c r="B4" s="10">
        <v>741</v>
      </c>
      <c r="C4" s="10"/>
      <c r="D4" s="46"/>
    </row>
    <row r="5" spans="1:24" ht="33.75" customHeight="1" x14ac:dyDescent="0.25">
      <c r="A5" s="47" t="s">
        <v>8</v>
      </c>
      <c r="B5" s="48">
        <v>412</v>
      </c>
      <c r="C5" s="49">
        <f>B5/853</f>
        <v>0.48300117233294254</v>
      </c>
      <c r="D5" s="50">
        <f>C5</f>
        <v>0.48300117233294254</v>
      </c>
    </row>
    <row r="6" spans="1:24" ht="15.75" hidden="1" customHeight="1" x14ac:dyDescent="0.2"/>
    <row r="7" spans="1:24" ht="15.75" hidden="1" customHeight="1" x14ac:dyDescent="0.2"/>
    <row r="8" spans="1:24" ht="15.75" hidden="1" customHeight="1" x14ac:dyDescent="0.2"/>
    <row r="9" spans="1:24" ht="15.75" hidden="1" customHeight="1" x14ac:dyDescent="0.2"/>
    <row r="10" spans="1:24" ht="15.75" hidden="1" customHeight="1" x14ac:dyDescent="0.2"/>
    <row r="11" spans="1:24" ht="15.75" hidden="1" customHeight="1" x14ac:dyDescent="0.2"/>
    <row r="12" spans="1:24" ht="15.75" hidden="1" customHeight="1" x14ac:dyDescent="0.2"/>
    <row r="13" spans="1:24" ht="15.75" hidden="1" customHeight="1" x14ac:dyDescent="0.2"/>
    <row r="14" spans="1:24" ht="15.75" hidden="1" customHeight="1" x14ac:dyDescent="0.2"/>
    <row r="15" spans="1:24" ht="15.75" hidden="1" customHeight="1" x14ac:dyDescent="0.2"/>
    <row r="16" spans="1:24" ht="15.75" hidden="1" customHeight="1" x14ac:dyDescent="0.2"/>
    <row r="17" ht="15.75" hidden="1" customHeight="1" x14ac:dyDescent="0.2"/>
    <row r="18" ht="15.75" hidden="1" customHeight="1" x14ac:dyDescent="0.2"/>
    <row r="19" ht="15.75" hidden="1" customHeight="1" x14ac:dyDescent="0.2"/>
    <row r="20" ht="15.75" hidden="1" customHeight="1" x14ac:dyDescent="0.2"/>
    <row r="21" ht="15.75" hidden="1" customHeight="1" x14ac:dyDescent="0.2"/>
    <row r="22" ht="15.75" hidden="1" customHeight="1" x14ac:dyDescent="0.2"/>
    <row r="23" ht="15.75" hidden="1" customHeight="1" x14ac:dyDescent="0.2"/>
    <row r="24" ht="15.75" hidden="1" customHeight="1" x14ac:dyDescent="0.2"/>
    <row r="25" ht="15.75" hidden="1" customHeight="1" x14ac:dyDescent="0.2"/>
    <row r="26" ht="15.75" hidden="1" customHeight="1" x14ac:dyDescent="0.2"/>
    <row r="27" ht="15.75" hidden="1" customHeight="1" x14ac:dyDescent="0.2"/>
    <row r="28" ht="15.75" hidden="1" customHeight="1" x14ac:dyDescent="0.2"/>
    <row r="29" ht="15.75" hidden="1" customHeight="1" x14ac:dyDescent="0.2"/>
    <row r="30" ht="15.75" hidden="1" customHeight="1" x14ac:dyDescent="0.2"/>
    <row r="31" ht="15.75" hidden="1" customHeight="1" x14ac:dyDescent="0.2"/>
    <row r="32" ht="15.75" hidden="1" customHeight="1" x14ac:dyDescent="0.2"/>
    <row r="33" ht="15.75" hidden="1" customHeight="1" x14ac:dyDescent="0.2"/>
    <row r="34" ht="15.75" hidden="1" customHeight="1" x14ac:dyDescent="0.2"/>
    <row r="35" ht="15.75" hidden="1" customHeight="1" x14ac:dyDescent="0.2"/>
    <row r="36" ht="15.75" hidden="1" customHeight="1" x14ac:dyDescent="0.2"/>
    <row r="37" ht="15.75" hidden="1" customHeight="1" x14ac:dyDescent="0.2"/>
    <row r="38" ht="15.75" hidden="1" customHeight="1" x14ac:dyDescent="0.2"/>
    <row r="39" ht="15.75" hidden="1" customHeight="1" x14ac:dyDescent="0.2"/>
    <row r="40" ht="15.75" hidden="1" customHeight="1" x14ac:dyDescent="0.2"/>
    <row r="41" ht="15.75" hidden="1" customHeight="1" x14ac:dyDescent="0.2"/>
    <row r="42" ht="15.75" hidden="1" customHeight="1" x14ac:dyDescent="0.2"/>
    <row r="43" ht="15.75" hidden="1" customHeight="1" x14ac:dyDescent="0.2"/>
    <row r="44" ht="15.75" hidden="1" customHeight="1" x14ac:dyDescent="0.2"/>
    <row r="45" ht="15.75" hidden="1" customHeight="1" x14ac:dyDescent="0.2"/>
    <row r="46" ht="15.75" hidden="1" customHeight="1" x14ac:dyDescent="0.2"/>
    <row r="47" ht="15.75" hidden="1" customHeight="1" x14ac:dyDescent="0.2"/>
    <row r="48" ht="15.75" hidden="1" customHeight="1" x14ac:dyDescent="0.2"/>
    <row r="49" ht="15.75" hidden="1" customHeight="1" x14ac:dyDescent="0.2"/>
    <row r="50" ht="15.75" hidden="1" customHeight="1" x14ac:dyDescent="0.2"/>
    <row r="51" ht="15.75" hidden="1" customHeight="1" x14ac:dyDescent="0.2"/>
    <row r="52" ht="15.75" hidden="1" customHeight="1" x14ac:dyDescent="0.2"/>
    <row r="53" ht="15.75" hidden="1" customHeight="1" x14ac:dyDescent="0.2"/>
    <row r="54" ht="15.75" hidden="1" customHeight="1" x14ac:dyDescent="0.2"/>
    <row r="55" ht="15.75" hidden="1" customHeight="1" x14ac:dyDescent="0.2"/>
    <row r="56" ht="15.75" hidden="1" customHeight="1" x14ac:dyDescent="0.2"/>
    <row r="57" ht="15.75" hidden="1" customHeight="1" x14ac:dyDescent="0.2"/>
    <row r="58" ht="15.75" hidden="1" customHeight="1" x14ac:dyDescent="0.2"/>
    <row r="59" ht="15.75" hidden="1" customHeight="1" x14ac:dyDescent="0.2"/>
    <row r="60" ht="15.75" hidden="1" customHeight="1" x14ac:dyDescent="0.2"/>
    <row r="61" ht="15.75" hidden="1" customHeight="1" x14ac:dyDescent="0.2"/>
    <row r="62" ht="15.75" hidden="1" customHeight="1" x14ac:dyDescent="0.2"/>
    <row r="63" ht="15.75" hidden="1" customHeight="1" x14ac:dyDescent="0.2"/>
    <row r="64" ht="15.75" hidden="1" customHeight="1" x14ac:dyDescent="0.2"/>
    <row r="65" ht="15.75" hidden="1" customHeight="1" x14ac:dyDescent="0.2"/>
    <row r="66" ht="15.75" hidden="1" customHeight="1" x14ac:dyDescent="0.2"/>
    <row r="67" ht="15.75" hidden="1" customHeight="1" x14ac:dyDescent="0.2"/>
    <row r="68" ht="15.75" hidden="1" customHeight="1" x14ac:dyDescent="0.2"/>
    <row r="69" ht="15.75" hidden="1" customHeight="1" x14ac:dyDescent="0.2"/>
    <row r="70" ht="15.75" hidden="1" customHeight="1" x14ac:dyDescent="0.2"/>
    <row r="71" ht="15.75" hidden="1" customHeight="1" x14ac:dyDescent="0.2"/>
    <row r="72" ht="15.75" hidden="1" customHeight="1" x14ac:dyDescent="0.2"/>
    <row r="73" ht="15.75" hidden="1" customHeight="1" x14ac:dyDescent="0.2"/>
    <row r="74" ht="15.75" hidden="1" customHeight="1" x14ac:dyDescent="0.2"/>
    <row r="75" ht="15.75" hidden="1" customHeight="1" x14ac:dyDescent="0.2"/>
    <row r="76" ht="15.75" hidden="1" customHeight="1" x14ac:dyDescent="0.2"/>
    <row r="77" ht="15.75" hidden="1" customHeight="1" x14ac:dyDescent="0.2"/>
    <row r="78" ht="15.75" hidden="1" customHeight="1" x14ac:dyDescent="0.2"/>
    <row r="79" ht="15.75" hidden="1" customHeight="1" x14ac:dyDescent="0.2"/>
    <row r="80"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sheetData>
  <pageMargins left="0.7" right="0.7" top="0.75" bottom="0.75" header="0" footer="0"/>
  <pageSetup orientation="landscape"/>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DB1A6-7070-4C3B-993C-169F334D3F66}">
  <dimension ref="A1:X11"/>
  <sheetViews>
    <sheetView workbookViewId="0">
      <selection activeCell="E1" sqref="E1:XFD1048576"/>
    </sheetView>
  </sheetViews>
  <sheetFormatPr defaultColWidth="0" defaultRowHeight="15" zeroHeight="1" x14ac:dyDescent="0.2"/>
  <cols>
    <col min="1" max="1" width="22.33203125" customWidth="1"/>
    <col min="2" max="2" width="8.88671875" customWidth="1"/>
    <col min="3" max="3" width="15.21875" customWidth="1"/>
    <col min="4" max="4" width="8.88671875" customWidth="1"/>
    <col min="25" max="16384" width="8.88671875" hidden="1"/>
  </cols>
  <sheetData>
    <row r="1" spans="1:24" ht="19.5" customHeight="1" x14ac:dyDescent="0.35">
      <c r="A1" s="91" t="s">
        <v>20</v>
      </c>
      <c r="B1" s="93"/>
      <c r="C1" s="93"/>
      <c r="D1" s="93"/>
      <c r="E1" s="93"/>
      <c r="F1" s="93"/>
      <c r="G1" s="93"/>
      <c r="H1" s="93"/>
      <c r="I1" s="93"/>
      <c r="J1" s="93"/>
      <c r="K1" s="93"/>
      <c r="L1" s="93"/>
      <c r="M1" s="93"/>
      <c r="N1" s="93"/>
      <c r="O1" s="93"/>
      <c r="P1" s="93"/>
      <c r="Q1" s="93"/>
      <c r="R1" s="93"/>
      <c r="S1" s="93"/>
      <c r="T1" s="93"/>
      <c r="U1" s="93"/>
      <c r="V1" s="93"/>
      <c r="W1" s="93"/>
      <c r="X1" s="93"/>
    </row>
    <row r="2" spans="1:24" ht="15.75" customHeight="1" x14ac:dyDescent="0.2">
      <c r="A2" s="63" t="s">
        <v>101</v>
      </c>
      <c r="B2" s="64" t="s">
        <v>4</v>
      </c>
      <c r="C2" s="64" t="s">
        <v>10</v>
      </c>
      <c r="D2" s="65" t="s">
        <v>6</v>
      </c>
      <c r="E2" s="51"/>
      <c r="F2" s="51"/>
      <c r="G2" s="51"/>
      <c r="H2" s="51"/>
      <c r="I2" s="51"/>
      <c r="J2" s="51"/>
      <c r="K2" s="51"/>
      <c r="L2" s="51"/>
      <c r="M2" s="51"/>
      <c r="N2" s="51"/>
      <c r="O2" s="51"/>
      <c r="P2" s="51"/>
      <c r="Q2" s="51"/>
      <c r="R2" s="51"/>
      <c r="S2" s="51"/>
      <c r="T2" s="51"/>
      <c r="U2" s="51"/>
      <c r="V2" s="51"/>
      <c r="W2" s="51"/>
      <c r="X2" s="51"/>
    </row>
    <row r="3" spans="1:24" ht="15.75" x14ac:dyDescent="0.2">
      <c r="A3" s="53" t="s">
        <v>12</v>
      </c>
      <c r="B3" s="16">
        <f>B5-B4</f>
        <v>90</v>
      </c>
      <c r="C3" s="52">
        <f>B3/B5</f>
        <v>0.35856573705179284</v>
      </c>
      <c r="D3" s="54">
        <f>C3</f>
        <v>0.35856573705179284</v>
      </c>
      <c r="E3" s="51"/>
      <c r="F3" s="51"/>
      <c r="G3" s="51"/>
      <c r="H3" s="51"/>
      <c r="I3" s="51"/>
      <c r="J3" s="51"/>
      <c r="K3" s="51"/>
      <c r="L3" s="51"/>
      <c r="M3" s="51"/>
      <c r="N3" s="51"/>
      <c r="O3" s="51"/>
      <c r="P3" s="51"/>
      <c r="Q3" s="51"/>
      <c r="R3" s="51"/>
      <c r="S3" s="51"/>
      <c r="T3" s="51"/>
      <c r="U3" s="51"/>
      <c r="V3" s="51"/>
      <c r="W3" s="51"/>
      <c r="X3" s="51"/>
    </row>
    <row r="4" spans="1:24" ht="15.75" x14ac:dyDescent="0.2">
      <c r="A4" s="53" t="s">
        <v>13</v>
      </c>
      <c r="B4" s="16">
        <v>161</v>
      </c>
      <c r="C4" s="52">
        <f>B4/B5</f>
        <v>0.64143426294820716</v>
      </c>
      <c r="D4" s="54">
        <f>C3+C4</f>
        <v>1</v>
      </c>
      <c r="E4" s="51"/>
      <c r="F4" s="51"/>
      <c r="G4" s="51"/>
      <c r="H4" s="51"/>
      <c r="I4" s="51"/>
      <c r="J4" s="51"/>
      <c r="K4" s="51"/>
      <c r="L4" s="51"/>
      <c r="M4" s="51"/>
      <c r="N4" s="51"/>
      <c r="O4" s="51"/>
      <c r="P4" s="51"/>
      <c r="Q4" s="51"/>
      <c r="R4" s="51"/>
      <c r="S4" s="51"/>
      <c r="T4" s="51"/>
      <c r="U4" s="51"/>
      <c r="V4" s="51"/>
      <c r="W4" s="51"/>
      <c r="X4" s="51"/>
    </row>
    <row r="5" spans="1:24" ht="15.75" x14ac:dyDescent="0.2">
      <c r="A5" s="55" t="s">
        <v>16</v>
      </c>
      <c r="B5" s="56">
        <v>251</v>
      </c>
      <c r="C5" s="57">
        <f>B5/B5</f>
        <v>1</v>
      </c>
      <c r="D5" s="58"/>
      <c r="E5" s="51"/>
      <c r="F5" s="51"/>
      <c r="G5" s="51"/>
      <c r="H5" s="51"/>
      <c r="I5" s="51"/>
      <c r="J5" s="51"/>
      <c r="K5" s="51"/>
      <c r="L5" s="51"/>
      <c r="M5" s="51"/>
      <c r="N5" s="51"/>
      <c r="O5" s="51"/>
      <c r="P5" s="51"/>
      <c r="Q5" s="51"/>
      <c r="R5" s="51"/>
      <c r="S5" s="51"/>
      <c r="T5" s="51"/>
      <c r="U5" s="51"/>
      <c r="V5" s="51"/>
      <c r="W5" s="51"/>
      <c r="X5" s="51"/>
    </row>
    <row r="6" spans="1:24" ht="48.75" customHeight="1" x14ac:dyDescent="0.25">
      <c r="A6" s="80" t="s">
        <v>17</v>
      </c>
      <c r="B6" s="62" t="s">
        <v>18</v>
      </c>
      <c r="C6" s="62" t="s">
        <v>28</v>
      </c>
      <c r="D6" s="67" t="s">
        <v>10</v>
      </c>
      <c r="E6" s="51"/>
      <c r="F6" s="51"/>
      <c r="G6" s="51"/>
      <c r="H6" s="51"/>
      <c r="I6" s="51"/>
      <c r="J6" s="51"/>
      <c r="K6" s="51"/>
      <c r="L6" s="51"/>
      <c r="M6" s="51"/>
      <c r="N6" s="51"/>
      <c r="O6" s="51"/>
      <c r="P6" s="51"/>
      <c r="Q6" s="51"/>
      <c r="R6" s="51"/>
      <c r="S6" s="51"/>
      <c r="T6" s="51"/>
      <c r="U6" s="51"/>
      <c r="V6" s="51"/>
      <c r="W6" s="51"/>
      <c r="X6" s="51"/>
    </row>
    <row r="7" spans="1:24" ht="15.75" x14ac:dyDescent="0.25">
      <c r="A7" s="53" t="s">
        <v>29</v>
      </c>
      <c r="B7" s="17">
        <v>9</v>
      </c>
      <c r="C7" s="17">
        <v>251</v>
      </c>
      <c r="D7" s="59">
        <f>B7/C7</f>
        <v>3.5856573705179286E-2</v>
      </c>
      <c r="E7" s="19"/>
      <c r="F7" s="51"/>
      <c r="G7" s="51"/>
      <c r="H7" s="51"/>
      <c r="I7" s="51"/>
      <c r="J7" s="51"/>
      <c r="K7" s="51"/>
      <c r="L7" s="51"/>
      <c r="M7" s="51"/>
      <c r="N7" s="51"/>
      <c r="O7" s="51"/>
      <c r="P7" s="51"/>
      <c r="Q7" s="51"/>
      <c r="R7" s="51"/>
      <c r="S7" s="51"/>
      <c r="T7" s="51"/>
      <c r="U7" s="51"/>
      <c r="V7" s="51"/>
      <c r="W7" s="51"/>
      <c r="X7" s="51"/>
    </row>
    <row r="8" spans="1:24" ht="15.75" x14ac:dyDescent="0.25">
      <c r="A8" s="53" t="s">
        <v>32</v>
      </c>
      <c r="B8" s="17">
        <v>62</v>
      </c>
      <c r="C8" s="17">
        <v>251</v>
      </c>
      <c r="D8" s="59">
        <f>B8/C8</f>
        <v>0.24701195219123506</v>
      </c>
      <c r="E8" s="19"/>
      <c r="F8" s="51"/>
      <c r="G8" s="51"/>
      <c r="H8" s="51"/>
      <c r="I8" s="51"/>
      <c r="J8" s="51"/>
      <c r="K8" s="51"/>
      <c r="L8" s="51"/>
      <c r="M8" s="51"/>
      <c r="N8" s="51"/>
      <c r="O8" s="51"/>
      <c r="P8" s="51"/>
      <c r="Q8" s="51"/>
      <c r="R8" s="51"/>
      <c r="S8" s="51"/>
      <c r="T8" s="51"/>
      <c r="U8" s="51"/>
      <c r="V8" s="51"/>
      <c r="W8" s="51"/>
      <c r="X8" s="51"/>
    </row>
    <row r="9" spans="1:24" ht="15.75" x14ac:dyDescent="0.25">
      <c r="A9" s="53" t="s">
        <v>35</v>
      </c>
      <c r="B9" s="17">
        <v>6</v>
      </c>
      <c r="C9" s="17">
        <v>251</v>
      </c>
      <c r="D9" s="59">
        <f>B9/C9</f>
        <v>2.3904382470119521E-2</v>
      </c>
      <c r="E9" s="19"/>
      <c r="F9" s="51"/>
      <c r="G9" s="51"/>
      <c r="H9" s="51"/>
      <c r="I9" s="51"/>
      <c r="J9" s="51"/>
      <c r="K9" s="51"/>
      <c r="L9" s="51"/>
      <c r="M9" s="51"/>
      <c r="N9" s="51"/>
      <c r="O9" s="51"/>
      <c r="P9" s="51"/>
      <c r="Q9" s="51"/>
      <c r="R9" s="51"/>
      <c r="S9" s="51"/>
      <c r="T9" s="51"/>
      <c r="U9" s="51"/>
      <c r="V9" s="51"/>
      <c r="W9" s="51"/>
      <c r="X9" s="51"/>
    </row>
    <row r="10" spans="1:24" ht="15.75" x14ac:dyDescent="0.25">
      <c r="A10" s="53" t="s">
        <v>24</v>
      </c>
      <c r="B10" s="17">
        <v>134</v>
      </c>
      <c r="C10" s="17">
        <v>251</v>
      </c>
      <c r="D10" s="59">
        <f>B10/C10</f>
        <v>0.53386454183266929</v>
      </c>
      <c r="E10" s="19"/>
      <c r="F10" s="51"/>
      <c r="G10" s="51"/>
      <c r="H10" s="51"/>
      <c r="I10" s="51"/>
      <c r="J10" s="51"/>
      <c r="K10" s="51"/>
      <c r="L10" s="51"/>
      <c r="M10" s="51"/>
      <c r="N10" s="51"/>
      <c r="O10" s="51"/>
      <c r="P10" s="51"/>
      <c r="Q10" s="51"/>
      <c r="R10" s="51"/>
      <c r="S10" s="51"/>
      <c r="T10" s="51"/>
      <c r="U10" s="51"/>
      <c r="V10" s="51"/>
      <c r="W10" s="51"/>
      <c r="X10" s="51"/>
    </row>
    <row r="11" spans="1:24" ht="15.75" x14ac:dyDescent="0.25">
      <c r="A11" s="55" t="s">
        <v>38</v>
      </c>
      <c r="B11" s="60">
        <v>136</v>
      </c>
      <c r="C11" s="60">
        <v>251</v>
      </c>
      <c r="D11" s="61">
        <f>B11/C11</f>
        <v>0.54183266932270913</v>
      </c>
      <c r="E11" s="19"/>
      <c r="F11" s="51"/>
      <c r="G11" s="51"/>
      <c r="H11" s="51"/>
      <c r="I11" s="51"/>
      <c r="J11" s="51"/>
      <c r="K11" s="51"/>
      <c r="L11" s="51"/>
      <c r="M11" s="51"/>
      <c r="N11" s="51"/>
      <c r="O11" s="51"/>
      <c r="P11" s="51"/>
      <c r="Q11" s="51"/>
      <c r="R11" s="51"/>
      <c r="S11" s="51"/>
      <c r="T11" s="51"/>
      <c r="U11" s="51"/>
      <c r="V11" s="51"/>
      <c r="W11" s="51"/>
      <c r="X11" s="51"/>
    </row>
  </sheetData>
  <pageMargins left="0.7" right="0.7" top="0.75" bottom="0.75" header="0.3" footer="0.3"/>
  <tableParts count="2">
    <tablePart r:id="rId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95"/>
  <sheetViews>
    <sheetView workbookViewId="0">
      <selection activeCell="E1" sqref="E1:XFD1048576"/>
    </sheetView>
  </sheetViews>
  <sheetFormatPr defaultColWidth="0" defaultRowHeight="15" customHeight="1" zeroHeight="1" x14ac:dyDescent="0.2"/>
  <cols>
    <col min="1" max="1" width="29.33203125" customWidth="1"/>
    <col min="2" max="2" width="14.77734375" customWidth="1"/>
    <col min="3" max="3" width="22.109375" customWidth="1"/>
    <col min="4" max="4" width="18.33203125" customWidth="1"/>
    <col min="5" max="5" width="23.44140625" hidden="1"/>
    <col min="6" max="6" width="30.6640625" hidden="1"/>
    <col min="7" max="26" width="10.5546875" hidden="1"/>
    <col min="27" max="16384" width="11.33203125" hidden="1"/>
  </cols>
  <sheetData>
    <row r="1" spans="1:24" ht="19.5" customHeight="1" x14ac:dyDescent="0.35">
      <c r="A1" s="91" t="s">
        <v>102</v>
      </c>
      <c r="B1" s="93"/>
      <c r="C1" s="93"/>
      <c r="D1" s="93"/>
      <c r="E1" s="93"/>
      <c r="F1" s="93"/>
      <c r="G1" s="93"/>
      <c r="H1" s="93"/>
      <c r="I1" s="93"/>
      <c r="J1" s="93"/>
      <c r="K1" s="93"/>
      <c r="L1" s="93"/>
      <c r="M1" s="93"/>
      <c r="N1" s="93"/>
      <c r="O1" s="93"/>
      <c r="P1" s="93"/>
      <c r="Q1" s="93"/>
      <c r="R1" s="93"/>
      <c r="S1" s="93"/>
      <c r="T1" s="93"/>
      <c r="U1" s="93"/>
      <c r="V1" s="93"/>
      <c r="W1" s="93"/>
      <c r="X1" s="93"/>
    </row>
    <row r="2" spans="1:24" ht="15.75" customHeight="1" x14ac:dyDescent="0.25">
      <c r="A2" s="75" t="s">
        <v>101</v>
      </c>
      <c r="B2" s="76" t="s">
        <v>9</v>
      </c>
      <c r="C2" s="76" t="s">
        <v>10</v>
      </c>
      <c r="D2" s="77" t="s">
        <v>11</v>
      </c>
    </row>
    <row r="3" spans="1:24" ht="15.75" customHeight="1" x14ac:dyDescent="0.25">
      <c r="A3" s="68" t="s">
        <v>12</v>
      </c>
      <c r="B3" s="2">
        <f>B5-B4</f>
        <v>117</v>
      </c>
      <c r="C3" s="3">
        <f>B3/B5</f>
        <v>0.46613545816733065</v>
      </c>
      <c r="D3" s="69">
        <f>C3</f>
        <v>0.46613545816733065</v>
      </c>
    </row>
    <row r="4" spans="1:24" ht="15.75" customHeight="1" x14ac:dyDescent="0.25">
      <c r="A4" s="68" t="s">
        <v>13</v>
      </c>
      <c r="B4" s="2">
        <v>134</v>
      </c>
      <c r="C4" s="3">
        <f>B4/B5</f>
        <v>0.53386454183266929</v>
      </c>
      <c r="D4" s="69">
        <v>1</v>
      </c>
    </row>
    <row r="5" spans="1:24" ht="15.75" customHeight="1" x14ac:dyDescent="0.25">
      <c r="A5" s="70" t="s">
        <v>16</v>
      </c>
      <c r="B5" s="35">
        <v>251</v>
      </c>
      <c r="C5" s="71">
        <f>B5/B5</f>
        <v>1</v>
      </c>
      <c r="D5" s="72"/>
    </row>
    <row r="6" spans="1:24" ht="36" customHeight="1" x14ac:dyDescent="0.25">
      <c r="A6" s="80" t="s">
        <v>17</v>
      </c>
      <c r="B6" s="62" t="s">
        <v>18</v>
      </c>
      <c r="C6" s="62" t="s">
        <v>28</v>
      </c>
      <c r="D6" s="67" t="s">
        <v>10</v>
      </c>
    </row>
    <row r="7" spans="1:24" ht="15.75" customHeight="1" x14ac:dyDescent="0.25">
      <c r="A7" s="68" t="s">
        <v>43</v>
      </c>
      <c r="B7" s="2">
        <v>26</v>
      </c>
      <c r="C7" s="2">
        <v>251</v>
      </c>
      <c r="D7" s="69">
        <f t="shared" ref="D7:D12" si="0">B7/C7</f>
        <v>0.10358565737051793</v>
      </c>
    </row>
    <row r="8" spans="1:24" ht="15.75" customHeight="1" x14ac:dyDescent="0.25">
      <c r="A8" s="68" t="s">
        <v>47</v>
      </c>
      <c r="B8" s="2">
        <v>22</v>
      </c>
      <c r="C8" s="2">
        <v>251</v>
      </c>
      <c r="D8" s="69">
        <f t="shared" si="0"/>
        <v>8.7649402390438252E-2</v>
      </c>
    </row>
    <row r="9" spans="1:24" ht="15.75" customHeight="1" x14ac:dyDescent="0.25">
      <c r="A9" s="68" t="s">
        <v>48</v>
      </c>
      <c r="B9" s="2">
        <v>121</v>
      </c>
      <c r="C9" s="2">
        <v>251</v>
      </c>
      <c r="D9" s="69">
        <f t="shared" si="0"/>
        <v>0.48207171314741037</v>
      </c>
    </row>
    <row r="10" spans="1:24" ht="15.75" customHeight="1" x14ac:dyDescent="0.25">
      <c r="A10" s="68" t="s">
        <v>49</v>
      </c>
      <c r="B10" s="2">
        <v>16</v>
      </c>
      <c r="C10" s="2">
        <v>251</v>
      </c>
      <c r="D10" s="69">
        <f t="shared" si="0"/>
        <v>6.3745019920318724E-2</v>
      </c>
    </row>
    <row r="11" spans="1:24" ht="15.75" customHeight="1" x14ac:dyDescent="0.25">
      <c r="A11" s="73" t="s">
        <v>50</v>
      </c>
      <c r="B11" s="2">
        <v>9</v>
      </c>
      <c r="C11" s="2">
        <v>251</v>
      </c>
      <c r="D11" s="69">
        <f t="shared" si="0"/>
        <v>3.5856573705179286E-2</v>
      </c>
    </row>
    <row r="12" spans="1:24" ht="15.75" customHeight="1" x14ac:dyDescent="0.25">
      <c r="A12" s="70" t="s">
        <v>35</v>
      </c>
      <c r="B12" s="35">
        <v>6</v>
      </c>
      <c r="C12" s="35">
        <v>251</v>
      </c>
      <c r="D12" s="74">
        <f t="shared" si="0"/>
        <v>2.3904382470119521E-2</v>
      </c>
    </row>
    <row r="13" spans="1:24" ht="15.75" hidden="1" customHeight="1" x14ac:dyDescent="0.2"/>
    <row r="14" spans="1:24" ht="15.75" hidden="1" customHeight="1" x14ac:dyDescent="0.2"/>
    <row r="15" spans="1:24" ht="15.75" hidden="1" customHeight="1" x14ac:dyDescent="0.2"/>
    <row r="16" spans="1:24" ht="15.75" hidden="1" customHeight="1" x14ac:dyDescent="0.2"/>
    <row r="17" ht="15.75" hidden="1" customHeight="1" x14ac:dyDescent="0.2"/>
    <row r="18" ht="15.75" hidden="1" customHeight="1" x14ac:dyDescent="0.2"/>
    <row r="19" ht="15.75" hidden="1" customHeight="1" x14ac:dyDescent="0.2"/>
    <row r="20" ht="15.75" hidden="1" customHeight="1" x14ac:dyDescent="0.2"/>
    <row r="21" ht="15.75" hidden="1" customHeight="1" x14ac:dyDescent="0.2"/>
    <row r="22" ht="15.75" hidden="1" customHeight="1" x14ac:dyDescent="0.2"/>
    <row r="23" ht="15.75" hidden="1" customHeight="1" x14ac:dyDescent="0.2"/>
    <row r="24" ht="15.75" hidden="1" customHeight="1" x14ac:dyDescent="0.2"/>
    <row r="25" ht="15.75" hidden="1" customHeight="1" x14ac:dyDescent="0.2"/>
    <row r="26" ht="15.75" hidden="1" customHeight="1" x14ac:dyDescent="0.2"/>
    <row r="27" ht="15.75" hidden="1" customHeight="1" x14ac:dyDescent="0.2"/>
    <row r="28" ht="15.75" hidden="1" customHeight="1" x14ac:dyDescent="0.2"/>
    <row r="29" ht="15.75" hidden="1" customHeight="1" x14ac:dyDescent="0.2"/>
    <row r="30" ht="15.75" hidden="1" customHeight="1" x14ac:dyDescent="0.2"/>
    <row r="31" ht="15.75" hidden="1" customHeight="1" x14ac:dyDescent="0.2"/>
    <row r="32" ht="15.75" hidden="1" customHeight="1" x14ac:dyDescent="0.2"/>
    <row r="33" ht="15.75" hidden="1" customHeight="1" x14ac:dyDescent="0.2"/>
    <row r="34" ht="15.75" hidden="1" customHeight="1" x14ac:dyDescent="0.2"/>
    <row r="35" ht="15.75" hidden="1" customHeight="1" x14ac:dyDescent="0.2"/>
    <row r="36" ht="15.75" hidden="1" customHeight="1" x14ac:dyDescent="0.2"/>
    <row r="37" ht="15.75" hidden="1" customHeight="1" x14ac:dyDescent="0.2"/>
    <row r="38" ht="15.75" hidden="1" customHeight="1" x14ac:dyDescent="0.2"/>
    <row r="39" ht="15.75" hidden="1" customHeight="1" x14ac:dyDescent="0.2"/>
    <row r="40" ht="15.75" hidden="1" customHeight="1" x14ac:dyDescent="0.2"/>
    <row r="41" ht="15.75" hidden="1" customHeight="1" x14ac:dyDescent="0.2"/>
    <row r="42" ht="15.75" hidden="1" customHeight="1" x14ac:dyDescent="0.2"/>
    <row r="43" ht="15.75" hidden="1" customHeight="1" x14ac:dyDescent="0.2"/>
    <row r="44" ht="15.75" hidden="1" customHeight="1" x14ac:dyDescent="0.2"/>
    <row r="45" ht="15.75" hidden="1" customHeight="1" x14ac:dyDescent="0.2"/>
    <row r="46" ht="15.75" hidden="1" customHeight="1" x14ac:dyDescent="0.2"/>
    <row r="47" ht="15.75" hidden="1" customHeight="1" x14ac:dyDescent="0.2"/>
    <row r="48" ht="15.75" hidden="1" customHeight="1" x14ac:dyDescent="0.2"/>
    <row r="49" ht="15.75" hidden="1" customHeight="1" x14ac:dyDescent="0.2"/>
    <row r="50" ht="15.75" hidden="1" customHeight="1" x14ac:dyDescent="0.2"/>
    <row r="51" ht="15.75" hidden="1" customHeight="1" x14ac:dyDescent="0.2"/>
    <row r="52" ht="15.75" hidden="1" customHeight="1" x14ac:dyDescent="0.2"/>
    <row r="53" ht="15.75" hidden="1" customHeight="1" x14ac:dyDescent="0.2"/>
    <row r="54" ht="15.75" hidden="1" customHeight="1" x14ac:dyDescent="0.2"/>
    <row r="55" ht="15.75" hidden="1" customHeight="1" x14ac:dyDescent="0.2"/>
    <row r="56" ht="15.75" hidden="1" customHeight="1" x14ac:dyDescent="0.2"/>
    <row r="57" ht="15.75" hidden="1" customHeight="1" x14ac:dyDescent="0.2"/>
    <row r="58" ht="15.75" hidden="1" customHeight="1" x14ac:dyDescent="0.2"/>
    <row r="59" ht="15.75" hidden="1" customHeight="1" x14ac:dyDescent="0.2"/>
    <row r="60" ht="15.75" hidden="1" customHeight="1" x14ac:dyDescent="0.2"/>
    <row r="61" ht="15.75" hidden="1" customHeight="1" x14ac:dyDescent="0.2"/>
    <row r="62" ht="15.75" hidden="1" customHeight="1" x14ac:dyDescent="0.2"/>
    <row r="63" ht="15.75" hidden="1" customHeight="1" x14ac:dyDescent="0.2"/>
    <row r="64" ht="15.75" hidden="1" customHeight="1" x14ac:dyDescent="0.2"/>
    <row r="65" ht="15.75" hidden="1" customHeight="1" x14ac:dyDescent="0.2"/>
    <row r="66" ht="15.75" hidden="1" customHeight="1" x14ac:dyDescent="0.2"/>
    <row r="67" ht="15.75" hidden="1" customHeight="1" x14ac:dyDescent="0.2"/>
    <row r="68" ht="15.75" hidden="1" customHeight="1" x14ac:dyDescent="0.2"/>
    <row r="69" ht="15.75" hidden="1" customHeight="1" x14ac:dyDescent="0.2"/>
    <row r="70" ht="15.75" hidden="1" customHeight="1" x14ac:dyDescent="0.2"/>
    <row r="71" ht="15.75" hidden="1" customHeight="1" x14ac:dyDescent="0.2"/>
    <row r="72" ht="15.75" hidden="1" customHeight="1" x14ac:dyDescent="0.2"/>
    <row r="73" ht="15.75" hidden="1" customHeight="1" x14ac:dyDescent="0.2"/>
    <row r="74" ht="15.75" hidden="1" customHeight="1" x14ac:dyDescent="0.2"/>
    <row r="75" ht="15.75" hidden="1" customHeight="1" x14ac:dyDescent="0.2"/>
    <row r="76" ht="15.75" hidden="1" customHeight="1" x14ac:dyDescent="0.2"/>
    <row r="77" ht="15.75" hidden="1" customHeight="1" x14ac:dyDescent="0.2"/>
    <row r="78" ht="15.75" hidden="1" customHeight="1" x14ac:dyDescent="0.2"/>
    <row r="79" ht="15.75" hidden="1" customHeight="1" x14ac:dyDescent="0.2"/>
    <row r="80"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sheetData>
  <pageMargins left="0.7" right="0.7" top="0.75" bottom="0.75" header="0" footer="0"/>
  <pageSetup orientation="landscape"/>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94"/>
  <sheetViews>
    <sheetView workbookViewId="0">
      <selection activeCell="E1" sqref="E1:XFD1048576"/>
    </sheetView>
  </sheetViews>
  <sheetFormatPr defaultColWidth="0" defaultRowHeight="15" customHeight="1" zeroHeight="1" x14ac:dyDescent="0.2"/>
  <cols>
    <col min="1" max="1" width="19" customWidth="1"/>
    <col min="2" max="2" width="15.77734375" customWidth="1"/>
    <col min="3" max="3" width="21.109375" customWidth="1"/>
    <col min="4" max="4" width="17.109375" customWidth="1"/>
    <col min="5" max="5" width="29.33203125" hidden="1"/>
    <col min="6" max="6" width="27.6640625" hidden="1"/>
    <col min="7" max="26" width="10.5546875" hidden="1"/>
    <col min="27" max="16384" width="11.33203125" hidden="1"/>
  </cols>
  <sheetData>
    <row r="1" spans="1:24" ht="19.5" customHeight="1" x14ac:dyDescent="0.35">
      <c r="A1" s="91" t="s">
        <v>103</v>
      </c>
      <c r="B1" s="92"/>
      <c r="C1" s="92"/>
      <c r="D1" s="92"/>
      <c r="E1" s="92"/>
      <c r="F1" s="92"/>
      <c r="G1" s="92"/>
      <c r="H1" s="92"/>
      <c r="I1" s="92"/>
      <c r="J1" s="92"/>
      <c r="K1" s="92"/>
      <c r="L1" s="92"/>
      <c r="M1" s="92"/>
      <c r="N1" s="92"/>
      <c r="O1" s="92"/>
      <c r="P1" s="92"/>
      <c r="Q1" s="92"/>
      <c r="R1" s="92"/>
      <c r="S1" s="92"/>
      <c r="T1" s="92"/>
      <c r="U1" s="92"/>
      <c r="V1" s="92"/>
      <c r="W1" s="92"/>
      <c r="X1" s="93"/>
    </row>
    <row r="2" spans="1:24" ht="15.75" customHeight="1" x14ac:dyDescent="0.25">
      <c r="A2" s="75" t="s">
        <v>101</v>
      </c>
      <c r="B2" s="76" t="s">
        <v>9</v>
      </c>
      <c r="C2" s="76" t="s">
        <v>10</v>
      </c>
      <c r="D2" s="77" t="s">
        <v>11</v>
      </c>
    </row>
    <row r="3" spans="1:24" ht="15.75" customHeight="1" x14ac:dyDescent="0.25">
      <c r="A3" s="68" t="s">
        <v>12</v>
      </c>
      <c r="B3" s="2">
        <f>B5-B4</f>
        <v>115</v>
      </c>
      <c r="C3" s="3">
        <f t="shared" ref="C3:C5" si="0">B3/251</f>
        <v>0.45816733067729082</v>
      </c>
      <c r="D3" s="69">
        <f>C3</f>
        <v>0.45816733067729082</v>
      </c>
    </row>
    <row r="4" spans="1:24" ht="15.75" customHeight="1" x14ac:dyDescent="0.25">
      <c r="A4" s="68" t="s">
        <v>41</v>
      </c>
      <c r="B4" s="2">
        <v>136</v>
      </c>
      <c r="C4" s="3">
        <f t="shared" si="0"/>
        <v>0.54183266932270913</v>
      </c>
      <c r="D4" s="69">
        <v>1</v>
      </c>
    </row>
    <row r="5" spans="1:24" ht="15.75" customHeight="1" x14ac:dyDescent="0.25">
      <c r="A5" s="70" t="s">
        <v>16</v>
      </c>
      <c r="B5" s="35">
        <v>251</v>
      </c>
      <c r="C5" s="71">
        <f t="shared" si="0"/>
        <v>1</v>
      </c>
      <c r="D5" s="72"/>
    </row>
    <row r="6" spans="1:24" ht="36" customHeight="1" x14ac:dyDescent="0.2">
      <c r="A6" s="66" t="s">
        <v>17</v>
      </c>
      <c r="B6" s="81" t="s">
        <v>18</v>
      </c>
      <c r="C6" s="81" t="s">
        <v>28</v>
      </c>
      <c r="D6" s="82" t="s">
        <v>10</v>
      </c>
    </row>
    <row r="7" spans="1:24" ht="15.75" customHeight="1" x14ac:dyDescent="0.25">
      <c r="A7" s="53" t="s">
        <v>82</v>
      </c>
      <c r="B7" s="17">
        <v>134</v>
      </c>
      <c r="C7" s="2">
        <v>251</v>
      </c>
      <c r="D7" s="79">
        <f>B7/C7</f>
        <v>0.53386454183266929</v>
      </c>
    </row>
    <row r="8" spans="1:24" ht="15.75" customHeight="1" x14ac:dyDescent="0.25">
      <c r="A8" s="78" t="s">
        <v>81</v>
      </c>
      <c r="B8" s="2">
        <v>7</v>
      </c>
      <c r="C8" s="2">
        <v>251</v>
      </c>
      <c r="D8" s="69">
        <f t="shared" ref="D8:D12" si="1">B8/C8</f>
        <v>2.7888446215139442E-2</v>
      </c>
    </row>
    <row r="9" spans="1:24" ht="15.75" customHeight="1" x14ac:dyDescent="0.25">
      <c r="A9" s="68" t="s">
        <v>42</v>
      </c>
      <c r="B9" s="2">
        <v>0</v>
      </c>
      <c r="C9" s="2">
        <v>251</v>
      </c>
      <c r="D9" s="69">
        <f t="shared" si="1"/>
        <v>0</v>
      </c>
    </row>
    <row r="10" spans="1:24" ht="15.75" customHeight="1" x14ac:dyDescent="0.25">
      <c r="A10" s="68" t="s">
        <v>44</v>
      </c>
      <c r="B10" s="2">
        <v>0</v>
      </c>
      <c r="C10" s="2">
        <v>251</v>
      </c>
      <c r="D10" s="69">
        <f t="shared" si="1"/>
        <v>0</v>
      </c>
    </row>
    <row r="11" spans="1:24" ht="15.75" customHeight="1" x14ac:dyDescent="0.25">
      <c r="A11" s="68" t="s">
        <v>45</v>
      </c>
      <c r="B11" s="2">
        <v>0</v>
      </c>
      <c r="C11" s="2">
        <v>251</v>
      </c>
      <c r="D11" s="69">
        <f t="shared" si="1"/>
        <v>0</v>
      </c>
    </row>
    <row r="12" spans="1:24" ht="15.75" customHeight="1" x14ac:dyDescent="0.25">
      <c r="A12" s="70" t="s">
        <v>46</v>
      </c>
      <c r="B12" s="35">
        <v>0</v>
      </c>
      <c r="C12" s="35">
        <v>251</v>
      </c>
      <c r="D12" s="74">
        <f t="shared" si="1"/>
        <v>0</v>
      </c>
    </row>
    <row r="13" spans="1:24" ht="15.75" hidden="1" customHeight="1" x14ac:dyDescent="0.2">
      <c r="B13" s="19"/>
    </row>
    <row r="14" spans="1:24" ht="15.75" hidden="1" customHeight="1" x14ac:dyDescent="0.2"/>
    <row r="15" spans="1:24" ht="15.75" hidden="1" customHeight="1" x14ac:dyDescent="0.2"/>
    <row r="16" spans="1:24" ht="15.75" hidden="1" customHeight="1" x14ac:dyDescent="0.2"/>
    <row r="17" ht="15.75" hidden="1" customHeight="1" x14ac:dyDescent="0.2"/>
    <row r="18" ht="15.75" hidden="1" customHeight="1" x14ac:dyDescent="0.2"/>
    <row r="19" ht="15.75" hidden="1" customHeight="1" x14ac:dyDescent="0.2"/>
    <row r="20" ht="15.75" hidden="1" customHeight="1" x14ac:dyDescent="0.2"/>
    <row r="21" ht="15.75" hidden="1" customHeight="1" x14ac:dyDescent="0.2"/>
    <row r="22" ht="15.75" hidden="1" customHeight="1" x14ac:dyDescent="0.2"/>
    <row r="23" ht="15.75" hidden="1" customHeight="1" x14ac:dyDescent="0.2"/>
    <row r="24" ht="15.75" hidden="1" customHeight="1" x14ac:dyDescent="0.2"/>
    <row r="25" ht="15.75" hidden="1" customHeight="1" x14ac:dyDescent="0.2"/>
    <row r="26" ht="15.75" hidden="1" customHeight="1" x14ac:dyDescent="0.2"/>
    <row r="27" ht="15.75" hidden="1" customHeight="1" x14ac:dyDescent="0.2"/>
    <row r="28" ht="15.75" hidden="1" customHeight="1" x14ac:dyDescent="0.2"/>
    <row r="29" ht="15.75" hidden="1" customHeight="1" x14ac:dyDescent="0.2"/>
    <row r="30" ht="15.75" hidden="1" customHeight="1" x14ac:dyDescent="0.2"/>
    <row r="31" ht="15.75" hidden="1" customHeight="1" x14ac:dyDescent="0.2"/>
    <row r="32" ht="15.75" hidden="1" customHeight="1" x14ac:dyDescent="0.2"/>
    <row r="33" ht="15.75" hidden="1" customHeight="1" x14ac:dyDescent="0.2"/>
    <row r="34" ht="15.75" hidden="1" customHeight="1" x14ac:dyDescent="0.2"/>
    <row r="35" ht="15.75" hidden="1" customHeight="1" x14ac:dyDescent="0.2"/>
    <row r="36" ht="15.75" hidden="1" customHeight="1" x14ac:dyDescent="0.2"/>
    <row r="37" ht="15.75" hidden="1" customHeight="1" x14ac:dyDescent="0.2"/>
    <row r="38" ht="15.75" hidden="1" customHeight="1" x14ac:dyDescent="0.2"/>
    <row r="39" ht="15.75" hidden="1" customHeight="1" x14ac:dyDescent="0.2"/>
    <row r="40" ht="15.75" hidden="1" customHeight="1" x14ac:dyDescent="0.2"/>
    <row r="41" ht="15.75" hidden="1" customHeight="1" x14ac:dyDescent="0.2"/>
    <row r="42" ht="15.75" hidden="1" customHeight="1" x14ac:dyDescent="0.2"/>
    <row r="43" ht="15.75" hidden="1" customHeight="1" x14ac:dyDescent="0.2"/>
    <row r="44" ht="15.75" hidden="1" customHeight="1" x14ac:dyDescent="0.2"/>
    <row r="45" ht="15.75" hidden="1" customHeight="1" x14ac:dyDescent="0.2"/>
    <row r="46" ht="15.75" hidden="1" customHeight="1" x14ac:dyDescent="0.2"/>
    <row r="47" ht="15.75" hidden="1" customHeight="1" x14ac:dyDescent="0.2"/>
    <row r="48" ht="15.75" hidden="1" customHeight="1" x14ac:dyDescent="0.2"/>
    <row r="49" ht="15.75" hidden="1" customHeight="1" x14ac:dyDescent="0.2"/>
    <row r="50" ht="15.75" hidden="1" customHeight="1" x14ac:dyDescent="0.2"/>
    <row r="51" ht="15.75" hidden="1" customHeight="1" x14ac:dyDescent="0.2"/>
    <row r="52" ht="15.75" hidden="1" customHeight="1" x14ac:dyDescent="0.2"/>
    <row r="53" ht="15.75" hidden="1" customHeight="1" x14ac:dyDescent="0.2"/>
    <row r="54" ht="15.75" hidden="1" customHeight="1" x14ac:dyDescent="0.2"/>
    <row r="55" ht="15.75" hidden="1" customHeight="1" x14ac:dyDescent="0.2"/>
    <row r="56" ht="15.75" hidden="1" customHeight="1" x14ac:dyDescent="0.2"/>
    <row r="57" ht="15.75" hidden="1" customHeight="1" x14ac:dyDescent="0.2"/>
    <row r="58" ht="15.75" hidden="1" customHeight="1" x14ac:dyDescent="0.2"/>
    <row r="59" ht="15.75" hidden="1" customHeight="1" x14ac:dyDescent="0.2"/>
    <row r="60" ht="15.75" hidden="1" customHeight="1" x14ac:dyDescent="0.2"/>
    <row r="61" ht="15.75" hidden="1" customHeight="1" x14ac:dyDescent="0.2"/>
    <row r="62" ht="15.75" hidden="1" customHeight="1" x14ac:dyDescent="0.2"/>
    <row r="63" ht="15.75" hidden="1" customHeight="1" x14ac:dyDescent="0.2"/>
    <row r="64" ht="15.75" hidden="1" customHeight="1" x14ac:dyDescent="0.2"/>
    <row r="65" ht="15.75" hidden="1" customHeight="1" x14ac:dyDescent="0.2"/>
    <row r="66" ht="15.75" hidden="1" customHeight="1" x14ac:dyDescent="0.2"/>
    <row r="67" ht="15.75" hidden="1" customHeight="1" x14ac:dyDescent="0.2"/>
    <row r="68" ht="15.75" hidden="1" customHeight="1" x14ac:dyDescent="0.2"/>
    <row r="69" ht="15.75" hidden="1" customHeight="1" x14ac:dyDescent="0.2"/>
    <row r="70" ht="15.75" hidden="1" customHeight="1" x14ac:dyDescent="0.2"/>
    <row r="71" ht="15.75" hidden="1" customHeight="1" x14ac:dyDescent="0.2"/>
    <row r="72" ht="15.75" hidden="1" customHeight="1" x14ac:dyDescent="0.2"/>
    <row r="73" ht="15.75" hidden="1" customHeight="1" x14ac:dyDescent="0.2"/>
    <row r="74" ht="15.75" hidden="1" customHeight="1" x14ac:dyDescent="0.2"/>
    <row r="75" ht="15.75" hidden="1" customHeight="1" x14ac:dyDescent="0.2"/>
    <row r="76" ht="15.75" hidden="1" customHeight="1" x14ac:dyDescent="0.2"/>
    <row r="77" ht="15.75" hidden="1" customHeight="1" x14ac:dyDescent="0.2"/>
    <row r="78" ht="15.75" hidden="1" customHeight="1" x14ac:dyDescent="0.2"/>
    <row r="79" ht="15.75" hidden="1" customHeight="1" x14ac:dyDescent="0.2"/>
    <row r="80"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sheetData>
  <pageMargins left="0.7" right="0.7" top="0.75" bottom="0.75" header="0" footer="0"/>
  <pageSetup orientation="landscape"/>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994"/>
  <sheetViews>
    <sheetView workbookViewId="0">
      <selection activeCell="C1" sqref="C1"/>
    </sheetView>
  </sheetViews>
  <sheetFormatPr defaultColWidth="0" defaultRowHeight="0" customHeight="1" zeroHeight="1" x14ac:dyDescent="0.2"/>
  <cols>
    <col min="1" max="1" width="18.5546875" customWidth="1"/>
    <col min="2" max="2" width="16.33203125" customWidth="1"/>
    <col min="3" max="3" width="19.77734375" customWidth="1"/>
    <col min="4" max="4" width="16.33203125" customWidth="1"/>
    <col min="5" max="5" width="37" hidden="1"/>
    <col min="6" max="6" width="30.44140625" hidden="1"/>
    <col min="7" max="7" width="31.109375" hidden="1"/>
    <col min="8" max="26" width="10.5546875" hidden="1"/>
    <col min="27" max="16384" width="11.33203125" hidden="1"/>
  </cols>
  <sheetData>
    <row r="1" spans="1:24" ht="19.5" customHeight="1" x14ac:dyDescent="0.35">
      <c r="A1" s="91" t="s">
        <v>105</v>
      </c>
      <c r="B1" s="92"/>
      <c r="C1" s="92"/>
      <c r="D1" s="92"/>
      <c r="E1" s="92"/>
      <c r="F1" s="92"/>
      <c r="G1" s="92"/>
      <c r="H1" s="92"/>
      <c r="I1" s="92"/>
      <c r="J1" s="92"/>
      <c r="K1" s="92"/>
      <c r="L1" s="92"/>
      <c r="M1" s="92"/>
      <c r="N1" s="92"/>
      <c r="O1" s="92"/>
      <c r="P1" s="92"/>
      <c r="Q1" s="92"/>
      <c r="R1" s="92"/>
      <c r="S1" s="92"/>
      <c r="T1" s="92"/>
      <c r="U1" s="92"/>
      <c r="V1" s="92"/>
      <c r="W1" s="92"/>
      <c r="X1" s="93"/>
    </row>
    <row r="2" spans="1:24" ht="15.75" customHeight="1" x14ac:dyDescent="0.25">
      <c r="A2" s="75" t="s">
        <v>101</v>
      </c>
      <c r="B2" s="76" t="s">
        <v>4</v>
      </c>
      <c r="C2" s="76" t="s">
        <v>10</v>
      </c>
      <c r="D2" s="77" t="s">
        <v>6</v>
      </c>
    </row>
    <row r="3" spans="1:24" ht="15.75" customHeight="1" x14ac:dyDescent="0.25">
      <c r="A3" s="68" t="s">
        <v>12</v>
      </c>
      <c r="B3" s="2">
        <f>B5-B4</f>
        <v>244</v>
      </c>
      <c r="C3" s="3">
        <f>B3/B5</f>
        <v>0.97211155378486058</v>
      </c>
      <c r="D3" s="69">
        <f>C3</f>
        <v>0.97211155378486058</v>
      </c>
    </row>
    <row r="4" spans="1:24" ht="15.75" customHeight="1" x14ac:dyDescent="0.25">
      <c r="A4" s="68" t="s">
        <v>13</v>
      </c>
      <c r="B4" s="2">
        <v>7</v>
      </c>
      <c r="C4" s="3">
        <f>B4/B5</f>
        <v>2.7888446215139442E-2</v>
      </c>
      <c r="D4" s="69">
        <f>C5</f>
        <v>1</v>
      </c>
    </row>
    <row r="5" spans="1:24" ht="15.75" customHeight="1" x14ac:dyDescent="0.25">
      <c r="A5" s="70" t="s">
        <v>16</v>
      </c>
      <c r="B5" s="35">
        <v>251</v>
      </c>
      <c r="C5" s="71">
        <f>SUM(C3:C4)</f>
        <v>1</v>
      </c>
      <c r="D5" s="72"/>
    </row>
    <row r="6" spans="1:24" ht="33.75" customHeight="1" x14ac:dyDescent="0.25">
      <c r="A6" s="80" t="s">
        <v>17</v>
      </c>
      <c r="B6" s="62" t="s">
        <v>18</v>
      </c>
      <c r="C6" s="62" t="s">
        <v>84</v>
      </c>
      <c r="D6" s="67" t="s">
        <v>10</v>
      </c>
    </row>
    <row r="7" spans="1:24" ht="15.75" customHeight="1" x14ac:dyDescent="0.25">
      <c r="A7" s="53" t="s">
        <v>76</v>
      </c>
      <c r="B7" s="17">
        <v>0</v>
      </c>
      <c r="C7" s="2">
        <v>251</v>
      </c>
      <c r="D7" s="69">
        <f t="shared" ref="D7" si="0">B7/C7</f>
        <v>0</v>
      </c>
      <c r="E7" s="19"/>
    </row>
    <row r="8" spans="1:24" ht="15.75" customHeight="1" x14ac:dyDescent="0.25">
      <c r="A8" s="68" t="s">
        <v>52</v>
      </c>
      <c r="B8" s="2">
        <v>7</v>
      </c>
      <c r="C8" s="2">
        <v>251</v>
      </c>
      <c r="D8" s="69">
        <f t="shared" ref="D8:D9" si="1">B8/C8</f>
        <v>2.7888446215139442E-2</v>
      </c>
      <c r="E8" s="19"/>
    </row>
    <row r="9" spans="1:24" ht="15.75" customHeight="1" x14ac:dyDescent="0.25">
      <c r="A9" s="88" t="s">
        <v>106</v>
      </c>
      <c r="B9" s="35">
        <v>0</v>
      </c>
      <c r="C9" s="35">
        <v>251</v>
      </c>
      <c r="D9" s="74">
        <f t="shared" si="1"/>
        <v>0</v>
      </c>
      <c r="E9" s="19"/>
    </row>
    <row r="10" spans="1:24" ht="15.75" hidden="1" customHeight="1" x14ac:dyDescent="0.2"/>
    <row r="11" spans="1:24" ht="15.75" hidden="1" customHeight="1" x14ac:dyDescent="0.2"/>
    <row r="12" spans="1:24" ht="15.75" hidden="1" customHeight="1" x14ac:dyDescent="0.2"/>
    <row r="13" spans="1:24" ht="15.75" hidden="1" customHeight="1" x14ac:dyDescent="0.2"/>
    <row r="14" spans="1:24" ht="15.75" hidden="1" customHeight="1" x14ac:dyDescent="0.2"/>
    <row r="15" spans="1:24" ht="15.75" hidden="1" customHeight="1" x14ac:dyDescent="0.2"/>
    <row r="16" spans="1:24" ht="15.75" hidden="1" customHeight="1" x14ac:dyDescent="0.2"/>
    <row r="17" ht="15.75" hidden="1" customHeight="1" x14ac:dyDescent="0.2"/>
    <row r="18" ht="15.75" hidden="1" customHeight="1" x14ac:dyDescent="0.2"/>
    <row r="19" ht="15.75" hidden="1" customHeight="1" x14ac:dyDescent="0.2"/>
    <row r="20" ht="15.75" hidden="1" customHeight="1" x14ac:dyDescent="0.2"/>
    <row r="21" ht="15.75" hidden="1" customHeight="1" x14ac:dyDescent="0.2"/>
    <row r="22" ht="15.75" hidden="1" customHeight="1" x14ac:dyDescent="0.2"/>
    <row r="23" ht="15.75" hidden="1" customHeight="1" x14ac:dyDescent="0.2"/>
    <row r="24" ht="15.75" hidden="1" customHeight="1" x14ac:dyDescent="0.2"/>
    <row r="25" ht="15.75" hidden="1" customHeight="1" x14ac:dyDescent="0.2"/>
    <row r="26" ht="15.75" hidden="1" customHeight="1" x14ac:dyDescent="0.2"/>
    <row r="27" ht="15.75" hidden="1" customHeight="1" x14ac:dyDescent="0.2"/>
    <row r="28" ht="15.75" hidden="1" customHeight="1" x14ac:dyDescent="0.2"/>
    <row r="29" ht="15.75" hidden="1" customHeight="1" x14ac:dyDescent="0.2"/>
    <row r="30" ht="15.75" hidden="1" customHeight="1" x14ac:dyDescent="0.2"/>
    <row r="31" ht="15.75" hidden="1" customHeight="1" x14ac:dyDescent="0.2"/>
    <row r="32" ht="15.75" hidden="1" customHeight="1" x14ac:dyDescent="0.2"/>
    <row r="33" ht="15.75" hidden="1" customHeight="1" x14ac:dyDescent="0.2"/>
    <row r="34" ht="15.75" hidden="1" customHeight="1" x14ac:dyDescent="0.2"/>
    <row r="35" ht="15.75" hidden="1" customHeight="1" x14ac:dyDescent="0.2"/>
    <row r="36" ht="15.75" hidden="1" customHeight="1" x14ac:dyDescent="0.2"/>
    <row r="37" ht="15.75" hidden="1" customHeight="1" x14ac:dyDescent="0.2"/>
    <row r="38" ht="15.75" hidden="1" customHeight="1" x14ac:dyDescent="0.2"/>
    <row r="39" ht="15.75" hidden="1" customHeight="1" x14ac:dyDescent="0.2"/>
    <row r="40" ht="15.75" hidden="1" customHeight="1" x14ac:dyDescent="0.2"/>
    <row r="41" ht="15.75" hidden="1" customHeight="1" x14ac:dyDescent="0.2"/>
    <row r="42" ht="15.75" hidden="1" customHeight="1" x14ac:dyDescent="0.2"/>
    <row r="43" ht="15.75" hidden="1" customHeight="1" x14ac:dyDescent="0.2"/>
    <row r="44" ht="15.75" hidden="1" customHeight="1" x14ac:dyDescent="0.2"/>
    <row r="45" ht="15.75" hidden="1" customHeight="1" x14ac:dyDescent="0.2"/>
    <row r="46" ht="15.75" hidden="1" customHeight="1" x14ac:dyDescent="0.2"/>
    <row r="47" ht="15.75" hidden="1" customHeight="1" x14ac:dyDescent="0.2"/>
    <row r="48" ht="15.75" hidden="1" customHeight="1" x14ac:dyDescent="0.2"/>
    <row r="49" ht="15.75" hidden="1" customHeight="1" x14ac:dyDescent="0.2"/>
    <row r="50" ht="15.75" hidden="1" customHeight="1" x14ac:dyDescent="0.2"/>
    <row r="51" ht="15.75" hidden="1" customHeight="1" x14ac:dyDescent="0.2"/>
    <row r="52" ht="15.75" hidden="1" customHeight="1" x14ac:dyDescent="0.2"/>
    <row r="53" ht="15.75" hidden="1" customHeight="1" x14ac:dyDescent="0.2"/>
    <row r="54" ht="15.75" hidden="1" customHeight="1" x14ac:dyDescent="0.2"/>
    <row r="55" ht="15.75" hidden="1" customHeight="1" x14ac:dyDescent="0.2"/>
    <row r="56" ht="15.75" hidden="1" customHeight="1" x14ac:dyDescent="0.2"/>
    <row r="57" ht="15.75" hidden="1" customHeight="1" x14ac:dyDescent="0.2"/>
    <row r="58" ht="15.75" hidden="1" customHeight="1" x14ac:dyDescent="0.2"/>
    <row r="59" ht="15.75" hidden="1" customHeight="1" x14ac:dyDescent="0.2"/>
    <row r="60" ht="15.75" hidden="1" customHeight="1" x14ac:dyDescent="0.2"/>
    <row r="61" ht="15.75" hidden="1" customHeight="1" x14ac:dyDescent="0.2"/>
    <row r="62" ht="15.75" hidden="1" customHeight="1" x14ac:dyDescent="0.2"/>
    <row r="63" ht="15.75" hidden="1" customHeight="1" x14ac:dyDescent="0.2"/>
    <row r="64" ht="15.75" hidden="1" customHeight="1" x14ac:dyDescent="0.2"/>
    <row r="65" ht="15.75" hidden="1" customHeight="1" x14ac:dyDescent="0.2"/>
    <row r="66" ht="15.75" hidden="1" customHeight="1" x14ac:dyDescent="0.2"/>
    <row r="67" ht="15.75" hidden="1" customHeight="1" x14ac:dyDescent="0.2"/>
    <row r="68" ht="15.75" hidden="1" customHeight="1" x14ac:dyDescent="0.2"/>
    <row r="69" ht="15.75" hidden="1" customHeight="1" x14ac:dyDescent="0.2"/>
    <row r="70" ht="15.75" hidden="1" customHeight="1" x14ac:dyDescent="0.2"/>
    <row r="71" ht="15.75" hidden="1" customHeight="1" x14ac:dyDescent="0.2"/>
    <row r="72" ht="15.75" hidden="1" customHeight="1" x14ac:dyDescent="0.2"/>
    <row r="73" ht="15.75" hidden="1" customHeight="1" x14ac:dyDescent="0.2"/>
    <row r="74" ht="15.75" hidden="1" customHeight="1" x14ac:dyDescent="0.2"/>
    <row r="75" ht="15.75" hidden="1" customHeight="1" x14ac:dyDescent="0.2"/>
    <row r="76" ht="15.75" hidden="1" customHeight="1" x14ac:dyDescent="0.2"/>
    <row r="77" ht="15.75" hidden="1" customHeight="1" x14ac:dyDescent="0.2"/>
    <row r="78" ht="15.75" hidden="1" customHeight="1" x14ac:dyDescent="0.2"/>
    <row r="79" ht="15.75" hidden="1" customHeight="1" x14ac:dyDescent="0.2"/>
    <row r="80"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sheetData>
  <pageMargins left="0.7" right="0.7" top="0.75" bottom="0.75" header="0" footer="0"/>
  <pageSetup orientation="landscape"/>
  <tableParts count="2">
    <tablePart r:id="rId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64B3B-25AB-864E-BBE0-EAA52B7AACD3}">
  <dimension ref="A1:X9"/>
  <sheetViews>
    <sheetView workbookViewId="0">
      <selection activeCell="E1" sqref="E1:XFD1048576"/>
    </sheetView>
  </sheetViews>
  <sheetFormatPr defaultColWidth="0" defaultRowHeight="15" zeroHeight="1" x14ac:dyDescent="0.2"/>
  <cols>
    <col min="1" max="1" width="14.5546875" customWidth="1"/>
    <col min="2" max="2" width="11.5546875" customWidth="1"/>
    <col min="3" max="3" width="18.21875" customWidth="1"/>
    <col min="4" max="4" width="12.6640625" customWidth="1"/>
    <col min="25" max="16384" width="11.5546875" hidden="1"/>
  </cols>
  <sheetData>
    <row r="1" spans="1:24" ht="19.5" customHeight="1" x14ac:dyDescent="0.35">
      <c r="A1" s="91" t="s">
        <v>75</v>
      </c>
      <c r="B1" s="92"/>
      <c r="C1" s="92"/>
      <c r="D1" s="92"/>
      <c r="E1" s="92"/>
      <c r="F1" s="92"/>
      <c r="G1" s="92"/>
      <c r="H1" s="92"/>
      <c r="I1" s="92"/>
      <c r="J1" s="92"/>
      <c r="K1" s="92"/>
      <c r="L1" s="92"/>
      <c r="M1" s="92"/>
      <c r="N1" s="92"/>
      <c r="O1" s="92"/>
      <c r="P1" s="92"/>
      <c r="Q1" s="92"/>
      <c r="R1" s="92"/>
      <c r="S1" s="92"/>
      <c r="T1" s="92"/>
      <c r="U1" s="92"/>
      <c r="V1" s="92"/>
      <c r="W1" s="92"/>
      <c r="X1" s="93"/>
    </row>
    <row r="2" spans="1:24" ht="15.75" x14ac:dyDescent="0.25">
      <c r="A2" s="75" t="s">
        <v>101</v>
      </c>
      <c r="B2" s="76" t="s">
        <v>4</v>
      </c>
      <c r="C2" s="76" t="s">
        <v>10</v>
      </c>
      <c r="D2" s="77" t="s">
        <v>6</v>
      </c>
    </row>
    <row r="3" spans="1:24" ht="15.75" x14ac:dyDescent="0.25">
      <c r="A3" s="68" t="s">
        <v>12</v>
      </c>
      <c r="B3" s="2">
        <f>B5-B4</f>
        <v>1929</v>
      </c>
      <c r="C3" s="3">
        <f>B3/B5</f>
        <v>0.98973832734735767</v>
      </c>
      <c r="D3" s="69">
        <f>C3</f>
        <v>0.98973832734735767</v>
      </c>
    </row>
    <row r="4" spans="1:24" ht="15.75" x14ac:dyDescent="0.25">
      <c r="A4" s="68" t="s">
        <v>13</v>
      </c>
      <c r="B4" s="2">
        <v>20</v>
      </c>
      <c r="C4" s="3">
        <f>B4/B5</f>
        <v>1.0261672652642381E-2</v>
      </c>
      <c r="D4" s="69">
        <f>C5</f>
        <v>1</v>
      </c>
    </row>
    <row r="5" spans="1:24" ht="15.75" x14ac:dyDescent="0.25">
      <c r="A5" s="70" t="s">
        <v>16</v>
      </c>
      <c r="B5" s="35">
        <v>1949</v>
      </c>
      <c r="C5" s="71">
        <f>SUM(C3:C4)</f>
        <v>1</v>
      </c>
      <c r="D5" s="72"/>
    </row>
    <row r="6" spans="1:24" ht="35.25" customHeight="1" x14ac:dyDescent="0.25">
      <c r="A6" s="80" t="s">
        <v>17</v>
      </c>
      <c r="B6" s="62" t="s">
        <v>18</v>
      </c>
      <c r="C6" s="62" t="s">
        <v>77</v>
      </c>
      <c r="D6" s="67" t="s">
        <v>10</v>
      </c>
    </row>
    <row r="7" spans="1:24" ht="15.75" x14ac:dyDescent="0.25">
      <c r="A7" s="53" t="s">
        <v>76</v>
      </c>
      <c r="B7" s="17">
        <v>38</v>
      </c>
      <c r="C7" s="18">
        <v>1949</v>
      </c>
      <c r="D7" s="79">
        <f>B7/C7</f>
        <v>1.9497178040020522E-2</v>
      </c>
    </row>
    <row r="8" spans="1:24" ht="15.75" x14ac:dyDescent="0.25">
      <c r="A8" s="78" t="s">
        <v>78</v>
      </c>
      <c r="B8" s="2">
        <v>34</v>
      </c>
      <c r="C8" s="18">
        <v>1949</v>
      </c>
      <c r="D8" s="79">
        <f t="shared" ref="D8:D9" si="0">B8/C8</f>
        <v>1.7444843509492047E-2</v>
      </c>
    </row>
    <row r="9" spans="1:24" ht="15.75" x14ac:dyDescent="0.25">
      <c r="A9" s="88" t="s">
        <v>79</v>
      </c>
      <c r="B9" s="35">
        <v>23</v>
      </c>
      <c r="C9" s="89">
        <v>1949</v>
      </c>
      <c r="D9" s="90">
        <f t="shared" si="0"/>
        <v>1.1800923550538737E-2</v>
      </c>
    </row>
  </sheetData>
  <pageMargins left="0.7" right="0.7" top="0.75" bottom="0.75" header="0.3" footer="0.3"/>
  <tableParts count="2">
    <tablePart r:id="rId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991"/>
  <sheetViews>
    <sheetView workbookViewId="0">
      <selection activeCell="B19" sqref="B19"/>
    </sheetView>
  </sheetViews>
  <sheetFormatPr defaultColWidth="0" defaultRowHeight="15" customHeight="1" zeroHeight="1" x14ac:dyDescent="0.2"/>
  <cols>
    <col min="1" max="1" width="32.109375" customWidth="1"/>
    <col min="2" max="2" width="18.33203125" customWidth="1"/>
    <col min="3" max="3" width="23.6640625" customWidth="1"/>
    <col min="4" max="4" width="21" customWidth="1"/>
    <col min="5" max="5" width="37" hidden="1"/>
    <col min="6" max="6" width="14.6640625" hidden="1"/>
    <col min="7" max="26" width="10.5546875" hidden="1"/>
    <col min="27" max="16384" width="11.33203125" hidden="1"/>
  </cols>
  <sheetData>
    <row r="1" spans="1:6" ht="19.5" customHeight="1" x14ac:dyDescent="0.35">
      <c r="A1" s="91" t="s">
        <v>53</v>
      </c>
      <c r="B1" s="92"/>
      <c r="C1" s="92"/>
      <c r="D1" s="92"/>
      <c r="E1" s="92"/>
      <c r="F1" s="93"/>
    </row>
    <row r="2" spans="1:6" s="98" customFormat="1" ht="15.75" customHeight="1" thickBot="1" x14ac:dyDescent="0.35">
      <c r="A2" s="97" t="s">
        <v>54</v>
      </c>
    </row>
    <row r="3" spans="1:6" ht="15.75" customHeight="1" thickTop="1" x14ac:dyDescent="0.25">
      <c r="A3" s="84" t="s">
        <v>101</v>
      </c>
      <c r="B3" s="85" t="s">
        <v>9</v>
      </c>
      <c r="C3" s="85" t="s">
        <v>10</v>
      </c>
      <c r="D3" s="86" t="s">
        <v>11</v>
      </c>
    </row>
    <row r="4" spans="1:6" ht="15.75" customHeight="1" x14ac:dyDescent="0.25">
      <c r="A4" s="68" t="s">
        <v>12</v>
      </c>
      <c r="B4" s="2">
        <f>B6-B5</f>
        <v>689</v>
      </c>
      <c r="C4" s="3">
        <f>B4/B6</f>
        <v>0.92982456140350878</v>
      </c>
      <c r="D4" s="69">
        <f>C4</f>
        <v>0.92982456140350878</v>
      </c>
    </row>
    <row r="5" spans="1:6" ht="15.75" customHeight="1" x14ac:dyDescent="0.25">
      <c r="A5" s="68" t="s">
        <v>13</v>
      </c>
      <c r="B5" s="2">
        <v>52</v>
      </c>
      <c r="C5" s="3">
        <f>B5/B6</f>
        <v>7.0175438596491224E-2</v>
      </c>
      <c r="D5" s="69">
        <f>C6</f>
        <v>1</v>
      </c>
    </row>
    <row r="6" spans="1:6" ht="15.75" customHeight="1" x14ac:dyDescent="0.25">
      <c r="A6" s="70" t="s">
        <v>16</v>
      </c>
      <c r="B6" s="35">
        <v>741</v>
      </c>
      <c r="C6" s="71">
        <f>B6/B6</f>
        <v>1</v>
      </c>
      <c r="D6" s="72"/>
    </row>
    <row r="7" spans="1:6" s="98" customFormat="1" ht="15.75" customHeight="1" thickBot="1" x14ac:dyDescent="0.35">
      <c r="A7" s="97" t="s">
        <v>55</v>
      </c>
    </row>
    <row r="8" spans="1:6" ht="15.75" customHeight="1" thickTop="1" x14ac:dyDescent="0.25">
      <c r="A8" s="84" t="s">
        <v>101</v>
      </c>
      <c r="B8" s="85" t="s">
        <v>9</v>
      </c>
      <c r="C8" s="85" t="s">
        <v>10</v>
      </c>
      <c r="D8" s="86" t="s">
        <v>11</v>
      </c>
    </row>
    <row r="9" spans="1:6" ht="15.75" customHeight="1" x14ac:dyDescent="0.25">
      <c r="A9" s="68" t="s">
        <v>12</v>
      </c>
      <c r="B9" s="2">
        <f>B11-B10</f>
        <v>737</v>
      </c>
      <c r="C9" s="3">
        <f>B9/B11</f>
        <v>0.99460188933873139</v>
      </c>
      <c r="D9" s="69">
        <f>C9</f>
        <v>0.99460188933873139</v>
      </c>
    </row>
    <row r="10" spans="1:6" ht="15.75" customHeight="1" x14ac:dyDescent="0.25">
      <c r="A10" s="68" t="s">
        <v>13</v>
      </c>
      <c r="B10" s="2">
        <v>4</v>
      </c>
      <c r="C10" s="3">
        <f>B10/738</f>
        <v>5.4200542005420054E-3</v>
      </c>
      <c r="D10" s="69">
        <f>C11</f>
        <v>1</v>
      </c>
    </row>
    <row r="11" spans="1:6" ht="15.75" customHeight="1" x14ac:dyDescent="0.25">
      <c r="A11" s="70" t="s">
        <v>16</v>
      </c>
      <c r="B11" s="35">
        <v>741</v>
      </c>
      <c r="C11" s="71">
        <f>B11/B11</f>
        <v>1</v>
      </c>
      <c r="D11" s="72"/>
    </row>
    <row r="12" spans="1:6" s="98" customFormat="1" ht="15.75" customHeight="1" thickBot="1" x14ac:dyDescent="0.35">
      <c r="A12" s="97" t="s">
        <v>56</v>
      </c>
    </row>
    <row r="13" spans="1:6" ht="15.75" customHeight="1" thickTop="1" x14ac:dyDescent="0.25">
      <c r="A13" s="84" t="s">
        <v>101</v>
      </c>
      <c r="B13" s="85" t="s">
        <v>9</v>
      </c>
      <c r="C13" s="85" t="s">
        <v>10</v>
      </c>
      <c r="D13" s="86" t="s">
        <v>11</v>
      </c>
    </row>
    <row r="14" spans="1:6" ht="15.75" customHeight="1" x14ac:dyDescent="0.25">
      <c r="A14" s="68" t="s">
        <v>12</v>
      </c>
      <c r="B14" s="2">
        <f>B16-B15</f>
        <v>677</v>
      </c>
      <c r="C14" s="3">
        <f>B14/B16</f>
        <v>0.91363022941970307</v>
      </c>
      <c r="D14" s="69">
        <f>C14</f>
        <v>0.91363022941970307</v>
      </c>
    </row>
    <row r="15" spans="1:6" ht="15.75" customHeight="1" x14ac:dyDescent="0.25">
      <c r="A15" s="68" t="s">
        <v>13</v>
      </c>
      <c r="B15" s="2">
        <v>64</v>
      </c>
      <c r="C15" s="3">
        <f>B15/B16</f>
        <v>8.6369770580296892E-2</v>
      </c>
      <c r="D15" s="69">
        <f>C16</f>
        <v>1</v>
      </c>
    </row>
    <row r="16" spans="1:6" ht="15.75" customHeight="1" x14ac:dyDescent="0.25">
      <c r="A16" s="70" t="s">
        <v>16</v>
      </c>
      <c r="B16" s="35">
        <v>741</v>
      </c>
      <c r="C16" s="71">
        <f>B16/B16</f>
        <v>1</v>
      </c>
      <c r="D16" s="72"/>
    </row>
    <row r="17" spans="1:4" s="98" customFormat="1" ht="15.75" customHeight="1" thickBot="1" x14ac:dyDescent="0.35">
      <c r="A17" s="99" t="s">
        <v>57</v>
      </c>
    </row>
    <row r="18" spans="1:4" ht="15.75" customHeight="1" thickTop="1" x14ac:dyDescent="0.25">
      <c r="A18" s="84" t="s">
        <v>101</v>
      </c>
      <c r="B18" s="85" t="s">
        <v>9</v>
      </c>
      <c r="C18" s="85" t="s">
        <v>10</v>
      </c>
      <c r="D18" s="86" t="s">
        <v>11</v>
      </c>
    </row>
    <row r="19" spans="1:4" ht="15.75" customHeight="1" x14ac:dyDescent="0.25">
      <c r="A19" s="68" t="s">
        <v>12</v>
      </c>
      <c r="B19" s="2">
        <f>B21-B20</f>
        <v>632</v>
      </c>
      <c r="C19" s="3">
        <f>B19/B21</f>
        <v>0.8529014844804319</v>
      </c>
      <c r="D19" s="69">
        <f>C19</f>
        <v>0.8529014844804319</v>
      </c>
    </row>
    <row r="20" spans="1:4" ht="15.75" customHeight="1" x14ac:dyDescent="0.25">
      <c r="A20" s="68" t="s">
        <v>13</v>
      </c>
      <c r="B20" s="2">
        <v>109</v>
      </c>
      <c r="C20" s="3">
        <f>B20/B21</f>
        <v>0.14709851551956815</v>
      </c>
      <c r="D20" s="69">
        <f>C21</f>
        <v>1</v>
      </c>
    </row>
    <row r="21" spans="1:4" ht="15.75" customHeight="1" x14ac:dyDescent="0.25">
      <c r="A21" s="70" t="s">
        <v>16</v>
      </c>
      <c r="B21" s="35">
        <v>741</v>
      </c>
      <c r="C21" s="71">
        <f>B21/B21</f>
        <v>1</v>
      </c>
      <c r="D21" s="72"/>
    </row>
    <row r="22" spans="1:4" ht="15.75" customHeight="1" x14ac:dyDescent="0.25">
      <c r="A22" s="66" t="s">
        <v>17</v>
      </c>
      <c r="B22" s="62" t="s">
        <v>18</v>
      </c>
      <c r="C22" s="62" t="s">
        <v>51</v>
      </c>
      <c r="D22" s="67" t="s">
        <v>10</v>
      </c>
    </row>
    <row r="23" spans="1:4" ht="15.75" customHeight="1" x14ac:dyDescent="0.25">
      <c r="A23" s="44" t="s">
        <v>58</v>
      </c>
      <c r="B23" s="2">
        <v>133</v>
      </c>
      <c r="C23" s="2">
        <v>741</v>
      </c>
      <c r="D23" s="69">
        <f t="shared" ref="D23:D26" si="0">B23/C23</f>
        <v>0.17948717948717949</v>
      </c>
    </row>
    <row r="24" spans="1:4" ht="15.75" customHeight="1" x14ac:dyDescent="0.25">
      <c r="A24" s="44" t="s">
        <v>59</v>
      </c>
      <c r="B24" s="2">
        <v>12</v>
      </c>
      <c r="C24" s="2">
        <v>741</v>
      </c>
      <c r="D24" s="69">
        <f t="shared" si="0"/>
        <v>1.6194331983805668E-2</v>
      </c>
    </row>
    <row r="25" spans="1:4" ht="15.75" customHeight="1" x14ac:dyDescent="0.25">
      <c r="A25" s="45" t="s">
        <v>60</v>
      </c>
      <c r="B25" s="2">
        <v>386</v>
      </c>
      <c r="C25" s="2">
        <v>741</v>
      </c>
      <c r="D25" s="69">
        <f t="shared" si="0"/>
        <v>0.52091767881241569</v>
      </c>
    </row>
    <row r="26" spans="1:4" ht="15.75" customHeight="1" x14ac:dyDescent="0.25">
      <c r="A26" s="47" t="s">
        <v>61</v>
      </c>
      <c r="B26" s="35">
        <v>104</v>
      </c>
      <c r="C26" s="35">
        <v>741</v>
      </c>
      <c r="D26" s="74">
        <f t="shared" si="0"/>
        <v>0.14035087719298245</v>
      </c>
    </row>
    <row r="27" spans="1:4" ht="15.75" customHeight="1" x14ac:dyDescent="0.25">
      <c r="A27" s="66" t="s">
        <v>17</v>
      </c>
      <c r="B27" s="62" t="s">
        <v>18</v>
      </c>
      <c r="C27" s="62" t="s">
        <v>62</v>
      </c>
      <c r="D27" s="67" t="s">
        <v>10</v>
      </c>
    </row>
    <row r="28" spans="1:4" ht="15.75" customHeight="1" x14ac:dyDescent="0.25">
      <c r="A28" s="45" t="s">
        <v>63</v>
      </c>
      <c r="B28" s="2">
        <v>202</v>
      </c>
      <c r="C28" s="2">
        <v>412</v>
      </c>
      <c r="D28" s="69">
        <f t="shared" ref="D28:D29" si="1">B28/C28</f>
        <v>0.49029126213592233</v>
      </c>
    </row>
    <row r="29" spans="1:4" ht="15.75" customHeight="1" x14ac:dyDescent="0.25">
      <c r="A29" s="47" t="s">
        <v>64</v>
      </c>
      <c r="B29" s="35">
        <v>58</v>
      </c>
      <c r="C29" s="35">
        <v>412</v>
      </c>
      <c r="D29" s="74">
        <f t="shared" si="1"/>
        <v>0.14077669902912621</v>
      </c>
    </row>
    <row r="30" spans="1:4" ht="15.75" hidden="1" customHeight="1" x14ac:dyDescent="0.2"/>
    <row r="31" spans="1:4" ht="15.75" hidden="1" customHeight="1" x14ac:dyDescent="0.2"/>
    <row r="32" spans="1:4" ht="15.75" hidden="1" customHeight="1" x14ac:dyDescent="0.2"/>
    <row r="33" ht="15.75" hidden="1" customHeight="1" x14ac:dyDescent="0.2"/>
    <row r="34" ht="15.75" hidden="1" customHeight="1" x14ac:dyDescent="0.2"/>
    <row r="35" ht="15.75" hidden="1" customHeight="1" x14ac:dyDescent="0.2"/>
    <row r="36" ht="15.75" hidden="1" customHeight="1" x14ac:dyDescent="0.2"/>
    <row r="37" ht="15.75" hidden="1" customHeight="1" x14ac:dyDescent="0.2"/>
    <row r="38" ht="15.75" hidden="1" customHeight="1" x14ac:dyDescent="0.2"/>
    <row r="39" ht="15.75" hidden="1" customHeight="1" x14ac:dyDescent="0.2"/>
    <row r="40" ht="15.75" hidden="1" customHeight="1" x14ac:dyDescent="0.2"/>
    <row r="41" ht="15.75" hidden="1" customHeight="1" x14ac:dyDescent="0.2"/>
    <row r="42" ht="15.75" hidden="1" customHeight="1" x14ac:dyDescent="0.2"/>
    <row r="43" ht="15.75" hidden="1" customHeight="1" x14ac:dyDescent="0.2"/>
    <row r="44" ht="15.75" hidden="1" customHeight="1" x14ac:dyDescent="0.2"/>
    <row r="45" ht="15.75" hidden="1" customHeight="1" x14ac:dyDescent="0.2"/>
    <row r="46" ht="15.75" hidden="1" customHeight="1" x14ac:dyDescent="0.2"/>
    <row r="47" ht="15.75" hidden="1" customHeight="1" x14ac:dyDescent="0.2"/>
    <row r="48" ht="15.75" hidden="1" customHeight="1" x14ac:dyDescent="0.2"/>
    <row r="49" ht="15.75" hidden="1" customHeight="1" x14ac:dyDescent="0.2"/>
    <row r="50" ht="15.75" hidden="1" customHeight="1" x14ac:dyDescent="0.2"/>
    <row r="51" ht="15.75" hidden="1" customHeight="1" x14ac:dyDescent="0.2"/>
    <row r="52" ht="15.75" hidden="1" customHeight="1" x14ac:dyDescent="0.2"/>
    <row r="53" ht="15.75" hidden="1" customHeight="1" x14ac:dyDescent="0.2"/>
    <row r="54" ht="15.75" hidden="1" customHeight="1" x14ac:dyDescent="0.2"/>
    <row r="55" ht="15.75" hidden="1" customHeight="1" x14ac:dyDescent="0.2"/>
    <row r="56" ht="15.75" hidden="1" customHeight="1" x14ac:dyDescent="0.2"/>
    <row r="57" ht="15.75" hidden="1" customHeight="1" x14ac:dyDescent="0.2"/>
    <row r="58" ht="15.75" hidden="1" customHeight="1" x14ac:dyDescent="0.2"/>
    <row r="59" ht="15.75" hidden="1" customHeight="1" x14ac:dyDescent="0.2"/>
    <row r="60" ht="15.75" hidden="1" customHeight="1" x14ac:dyDescent="0.2"/>
    <row r="61" ht="15.75" hidden="1" customHeight="1" x14ac:dyDescent="0.2"/>
    <row r="62" ht="15.75" hidden="1" customHeight="1" x14ac:dyDescent="0.2"/>
    <row r="63" ht="15.75" hidden="1" customHeight="1" x14ac:dyDescent="0.2"/>
    <row r="64" ht="15.75" hidden="1" customHeight="1" x14ac:dyDescent="0.2"/>
    <row r="65" ht="15.75" hidden="1" customHeight="1" x14ac:dyDescent="0.2"/>
    <row r="66" ht="15.75" hidden="1" customHeight="1" x14ac:dyDescent="0.2"/>
    <row r="67" ht="15.75" hidden="1" customHeight="1" x14ac:dyDescent="0.2"/>
    <row r="68" ht="15.75" hidden="1" customHeight="1" x14ac:dyDescent="0.2"/>
    <row r="69" ht="15.75" hidden="1" customHeight="1" x14ac:dyDescent="0.2"/>
    <row r="70" ht="15.75" hidden="1" customHeight="1" x14ac:dyDescent="0.2"/>
    <row r="71" ht="15.75" hidden="1" customHeight="1" x14ac:dyDescent="0.2"/>
    <row r="72" ht="15.75" hidden="1" customHeight="1" x14ac:dyDescent="0.2"/>
    <row r="73" ht="15.75" hidden="1" customHeight="1" x14ac:dyDescent="0.2"/>
    <row r="74" ht="15.75" hidden="1" customHeight="1" x14ac:dyDescent="0.2"/>
    <row r="75" ht="15.75" hidden="1" customHeight="1" x14ac:dyDescent="0.2"/>
    <row r="76" ht="15.75" hidden="1" customHeight="1" x14ac:dyDescent="0.2"/>
    <row r="77" ht="15.75" hidden="1" customHeight="1" x14ac:dyDescent="0.2"/>
    <row r="78" ht="15.75" hidden="1" customHeight="1" x14ac:dyDescent="0.2"/>
    <row r="79" ht="15.75" hidden="1" customHeight="1" x14ac:dyDescent="0.2"/>
    <row r="80"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sheetData>
  <pageMargins left="0.7" right="0.7" top="0.75" bottom="0.75" header="0" footer="0"/>
  <pageSetup orientation="landscape"/>
  <tableParts count="6">
    <tablePart r:id="rId1"/>
    <tablePart r:id="rId2"/>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HouseholdUnit</vt:lpstr>
      <vt:lpstr>Individual_Overview</vt:lpstr>
      <vt:lpstr>Child</vt:lpstr>
      <vt:lpstr>Child Labor</vt:lpstr>
      <vt:lpstr>Children Hazardous Labor (HCL)</vt:lpstr>
      <vt:lpstr>WFCL</vt:lpstr>
      <vt:lpstr>Children Forced Labor</vt:lpstr>
      <vt:lpstr>Adults Forced Labor</vt:lpstr>
      <vt:lpstr>CAHR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Soosun You</dc:creator>
  <cp:lastModifiedBy>Azure Maset</cp:lastModifiedBy>
  <dcterms:created xsi:type="dcterms:W3CDTF">2019-05-05T21:53:45Z</dcterms:created>
  <dcterms:modified xsi:type="dcterms:W3CDTF">2021-04-09T18:09:29Z</dcterms:modified>
</cp:coreProperties>
</file>