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LO\Methodology for Categorizing Child Labor - Dec2022\"/>
    </mc:Choice>
  </mc:AlternateContent>
  <xr:revisionPtr revIDLastSave="0" documentId="13_ncr:1_{0C397562-B548-4D81-8488-C43EB5090A2A}" xr6:coauthVersionLast="47" xr6:coauthVersionMax="47" xr10:uidLastSave="{00000000-0000-0000-0000-000000000000}"/>
  <bookViews>
    <workbookView xWindow="-98" yWindow="-98" windowWidth="19396" windowHeight="11596" firstSheet="2" activeTab="2" xr2:uid="{00000000-000D-0000-FFFF-FFFF00000000}"/>
  </bookViews>
  <sheets>
    <sheet name="Summary" sheetId="4" r:id="rId1"/>
    <sheet name="Child Labour" sheetId="11" r:id="rId2"/>
    <sheet name="Forced_Labour" sheetId="9" r:id="rId3"/>
    <sheet name="Max score" sheetId="8" r:id="rId4"/>
  </sheets>
  <definedNames>
    <definedName name="_xlnm._FilterDatabase" localSheetId="1" hidden="1">'Child Labour'!$A$1:$AF$2</definedName>
    <definedName name="_xlnm._FilterDatabase" localSheetId="2" hidden="1">Forced_Labour!$A$2:$AD$60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AB4" i="9"/>
  <c r="AC4" i="9" s="1"/>
  <c r="AB5" i="9"/>
  <c r="AC5" i="9" s="1"/>
  <c r="AB6" i="9"/>
  <c r="AC6" i="9" s="1"/>
  <c r="AB7" i="9"/>
  <c r="AC7" i="9" s="1"/>
  <c r="AB8" i="9"/>
  <c r="AC8" i="9" s="1"/>
  <c r="AB9" i="9"/>
  <c r="AC9" i="9" s="1"/>
  <c r="AB10" i="9"/>
  <c r="AC10" i="9" s="1"/>
  <c r="AB11" i="9"/>
  <c r="AC11" i="9" s="1"/>
  <c r="AB12" i="9"/>
  <c r="AC12" i="9" s="1"/>
  <c r="AB13" i="9"/>
  <c r="AC13" i="9" s="1"/>
  <c r="AB14" i="9"/>
  <c r="AC14" i="9" s="1"/>
  <c r="AB15" i="9"/>
  <c r="AC15" i="9" s="1"/>
  <c r="AB17" i="9"/>
  <c r="AC17" i="9" s="1"/>
  <c r="AB19" i="9"/>
  <c r="AC19" i="9" s="1"/>
  <c r="AB20" i="9"/>
  <c r="AC20" i="9" s="1"/>
  <c r="AB21" i="9"/>
  <c r="AC21" i="9" s="1"/>
  <c r="AB22" i="9"/>
  <c r="AC22" i="9" s="1"/>
  <c r="AB23" i="9"/>
  <c r="AC23" i="9" s="1"/>
  <c r="AB24" i="9"/>
  <c r="AC24" i="9" s="1"/>
  <c r="AB25" i="9"/>
  <c r="AC25" i="9" s="1"/>
  <c r="AB26" i="9"/>
  <c r="AC26" i="9" s="1"/>
  <c r="AB27" i="9"/>
  <c r="AC27" i="9" s="1"/>
  <c r="AB28" i="9"/>
  <c r="AC28" i="9" s="1"/>
  <c r="AB29" i="9"/>
  <c r="AC29" i="9" s="1"/>
  <c r="AB30" i="9"/>
  <c r="AC30" i="9" s="1"/>
  <c r="AB31" i="9"/>
  <c r="AC31" i="9" s="1"/>
  <c r="AB32" i="9"/>
  <c r="AC32" i="9" s="1"/>
  <c r="AB33" i="9"/>
  <c r="AC33" i="9" s="1"/>
  <c r="AB34" i="9"/>
  <c r="AC34" i="9" s="1"/>
  <c r="AB35" i="9"/>
  <c r="AC35" i="9" s="1"/>
  <c r="AB36" i="9"/>
  <c r="AC36" i="9" s="1"/>
  <c r="AB37" i="9"/>
  <c r="AC37" i="9" s="1"/>
  <c r="AB38" i="9"/>
  <c r="AC38" i="9" s="1"/>
  <c r="AB39" i="9"/>
  <c r="AC39" i="9" s="1"/>
  <c r="AB40" i="9"/>
  <c r="AC40" i="9" s="1"/>
  <c r="AB41" i="9"/>
  <c r="AC41" i="9" s="1"/>
  <c r="AB42" i="9"/>
  <c r="AC42" i="9" s="1"/>
  <c r="AB43" i="9"/>
  <c r="AC43" i="9" s="1"/>
  <c r="AB44" i="9"/>
  <c r="AC44" i="9" s="1"/>
  <c r="AB45" i="9"/>
  <c r="AC45" i="9" s="1"/>
  <c r="AB46" i="9"/>
  <c r="AC46" i="9" s="1"/>
  <c r="AB47" i="9"/>
  <c r="AC47" i="9" s="1"/>
  <c r="AB48" i="9"/>
  <c r="AC48" i="9" s="1"/>
  <c r="AB49" i="9"/>
  <c r="AC49" i="9" s="1"/>
  <c r="AB50" i="9"/>
  <c r="AC50" i="9" s="1"/>
  <c r="AB51" i="9"/>
  <c r="AC51" i="9" s="1"/>
  <c r="AB52" i="9"/>
  <c r="AC52" i="9" s="1"/>
  <c r="AB53" i="9"/>
  <c r="AC53" i="9" s="1"/>
  <c r="AB54" i="9"/>
  <c r="AC54" i="9" s="1"/>
  <c r="AB55" i="9"/>
  <c r="AC55" i="9" s="1"/>
  <c r="AB56" i="9"/>
  <c r="AC56" i="9" s="1"/>
  <c r="AB57" i="9"/>
  <c r="AC57" i="9" s="1"/>
  <c r="AB58" i="9"/>
  <c r="AC58" i="9" s="1"/>
  <c r="AB59" i="9"/>
  <c r="AC59" i="9" s="1"/>
  <c r="AB60" i="9"/>
  <c r="AC60" i="9" s="1"/>
  <c r="AB3" i="9"/>
  <c r="AC3" i="9" s="1"/>
  <c r="J13" i="8"/>
  <c r="AD4" i="11"/>
  <c r="AE4" i="11" s="1"/>
  <c r="AD5" i="11"/>
  <c r="AE5" i="11" s="1"/>
  <c r="AD6" i="11"/>
  <c r="AE6" i="11" s="1"/>
  <c r="AD7" i="11"/>
  <c r="AE7" i="11" s="1"/>
  <c r="AD8" i="11"/>
  <c r="AE8" i="11" s="1"/>
  <c r="AD9" i="11"/>
  <c r="AE9" i="11" s="1"/>
  <c r="AD10" i="11"/>
  <c r="AE10" i="11" s="1"/>
  <c r="AD11" i="11"/>
  <c r="AE11" i="11" s="1"/>
  <c r="AD12" i="11"/>
  <c r="AE12" i="11" s="1"/>
  <c r="AD13" i="11"/>
  <c r="AE13" i="11" s="1"/>
  <c r="AD14" i="11"/>
  <c r="AE14" i="11" s="1"/>
  <c r="AD15" i="11"/>
  <c r="AE15" i="11" s="1"/>
  <c r="AD16" i="11"/>
  <c r="AE16" i="11" s="1"/>
  <c r="AD17" i="11"/>
  <c r="AE17" i="11" s="1"/>
  <c r="AD18" i="11"/>
  <c r="AE18" i="11" s="1"/>
  <c r="AD19" i="11"/>
  <c r="AE19" i="11" s="1"/>
  <c r="AD20" i="11"/>
  <c r="AE20" i="11" s="1"/>
  <c r="AD21" i="11"/>
  <c r="AE21" i="11" s="1"/>
  <c r="AD22" i="11"/>
  <c r="AE22" i="11" s="1"/>
  <c r="AD23" i="11"/>
  <c r="AE23" i="11" s="1"/>
  <c r="AD24" i="11"/>
  <c r="AE24" i="11" s="1"/>
  <c r="AD25" i="11"/>
  <c r="AE25" i="11" s="1"/>
  <c r="AD26" i="11"/>
  <c r="AE26" i="11" s="1"/>
  <c r="AD27" i="11"/>
  <c r="AE27" i="11" s="1"/>
  <c r="AD28" i="11"/>
  <c r="AE28" i="11" s="1"/>
  <c r="AD29" i="11"/>
  <c r="AE29" i="11" s="1"/>
  <c r="AD30" i="11"/>
  <c r="AE30" i="11" s="1"/>
  <c r="AD31" i="11"/>
  <c r="AE31" i="11" s="1"/>
  <c r="AD32" i="11"/>
  <c r="AE32" i="11" s="1"/>
  <c r="AD33" i="11"/>
  <c r="AE33" i="11" s="1"/>
  <c r="AD34" i="11"/>
  <c r="AE34" i="11" s="1"/>
  <c r="AD35" i="11"/>
  <c r="AE35" i="11" s="1"/>
  <c r="AD36" i="11"/>
  <c r="AE36" i="11" s="1"/>
  <c r="AD37" i="11"/>
  <c r="AE37" i="11" s="1"/>
  <c r="AD38" i="11"/>
  <c r="AE38" i="11" s="1"/>
  <c r="AD39" i="11"/>
  <c r="AE39" i="11" s="1"/>
  <c r="AD40" i="11"/>
  <c r="AE40" i="11" s="1"/>
  <c r="AD41" i="11"/>
  <c r="AE41" i="11" s="1"/>
  <c r="AD42" i="11"/>
  <c r="AE42" i="11" s="1"/>
  <c r="AD43" i="11"/>
  <c r="AE43" i="11" s="1"/>
  <c r="AD44" i="11"/>
  <c r="AE44" i="11" s="1"/>
  <c r="AD45" i="11"/>
  <c r="AE45" i="11" s="1"/>
  <c r="AD46" i="11"/>
  <c r="AE46" i="11" s="1"/>
  <c r="AD47" i="11"/>
  <c r="AE47" i="11" s="1"/>
  <c r="AD48" i="11"/>
  <c r="AE48" i="11" s="1"/>
  <c r="AD49" i="11"/>
  <c r="AE49" i="11" s="1"/>
  <c r="AD50" i="11"/>
  <c r="AE50" i="11" s="1"/>
  <c r="AD51" i="11"/>
  <c r="AE51" i="11" s="1"/>
  <c r="AD52" i="11"/>
  <c r="AE52" i="11" s="1"/>
  <c r="AD53" i="11"/>
  <c r="AE53" i="11" s="1"/>
  <c r="AD54" i="11"/>
  <c r="AE54" i="11" s="1"/>
  <c r="AD55" i="11"/>
  <c r="AE55" i="11" s="1"/>
  <c r="AD56" i="11"/>
  <c r="AE56" i="11" s="1"/>
  <c r="AD57" i="11"/>
  <c r="AE57" i="11" s="1"/>
  <c r="AD58" i="11"/>
  <c r="AE58" i="11" s="1"/>
  <c r="AD59" i="11"/>
  <c r="AE59" i="11" s="1"/>
  <c r="AD60" i="11"/>
  <c r="AE60" i="11" s="1"/>
  <c r="AD61" i="11"/>
  <c r="AE61" i="11" s="1"/>
  <c r="AD62" i="11"/>
  <c r="AE62" i="11" s="1"/>
  <c r="AD63" i="11"/>
  <c r="AE63" i="11" s="1"/>
  <c r="AD64" i="11"/>
  <c r="AE64" i="11" s="1"/>
  <c r="AD65" i="11"/>
  <c r="AE65" i="11" s="1"/>
  <c r="AD66" i="11"/>
  <c r="AE66" i="11" s="1"/>
  <c r="AD67" i="11"/>
  <c r="AE67" i="11" s="1"/>
  <c r="AD68" i="11"/>
  <c r="AE68" i="11" s="1"/>
  <c r="AD69" i="11"/>
  <c r="AE69" i="11" s="1"/>
  <c r="AD70" i="11"/>
  <c r="AE70" i="11" s="1"/>
  <c r="AD71" i="11"/>
  <c r="AE71" i="11" s="1"/>
  <c r="AD72" i="11"/>
  <c r="AE72" i="11" s="1"/>
  <c r="AD73" i="11"/>
  <c r="AE73" i="11" s="1"/>
  <c r="AD74" i="11"/>
  <c r="AE74" i="11" s="1"/>
  <c r="AD75" i="11"/>
  <c r="AE75" i="11" s="1"/>
  <c r="AD76" i="11"/>
  <c r="AE76" i="11" s="1"/>
  <c r="AD77" i="11"/>
  <c r="AE77" i="11" s="1"/>
  <c r="AD78" i="11"/>
  <c r="AE78" i="11" s="1"/>
  <c r="AD79" i="11"/>
  <c r="AE79" i="11" s="1"/>
  <c r="AD80" i="11"/>
  <c r="AE80" i="11" s="1"/>
  <c r="AD81" i="11"/>
  <c r="AE81" i="11" s="1"/>
  <c r="AD82" i="11"/>
  <c r="AE82" i="11" s="1"/>
  <c r="AD83" i="11"/>
  <c r="AE83" i="11" s="1"/>
  <c r="AD84" i="11"/>
  <c r="AE84" i="11" s="1"/>
  <c r="AD85" i="11"/>
  <c r="AE85" i="11" s="1"/>
  <c r="AD86" i="11"/>
  <c r="AE86" i="11" s="1"/>
  <c r="AD87" i="11"/>
  <c r="AE87" i="11" s="1"/>
  <c r="AD88" i="11"/>
  <c r="AE88" i="11" s="1"/>
  <c r="AD89" i="11"/>
  <c r="AE89" i="11" s="1"/>
  <c r="AD90" i="11"/>
  <c r="AE90" i="11" s="1"/>
  <c r="AD91" i="11"/>
  <c r="AE91" i="11" s="1"/>
  <c r="AD92" i="11"/>
  <c r="AE92" i="11" s="1"/>
  <c r="AD93" i="11"/>
  <c r="AE93" i="11" s="1"/>
  <c r="AD94" i="11"/>
  <c r="AE94" i="11" s="1"/>
  <c r="AD95" i="11"/>
  <c r="AE95" i="11" s="1"/>
  <c r="AD96" i="11"/>
  <c r="AE96" i="11" s="1"/>
  <c r="AD97" i="11"/>
  <c r="AE97" i="11" s="1"/>
  <c r="AD98" i="11"/>
  <c r="AE98" i="11" s="1"/>
  <c r="AD99" i="11"/>
  <c r="AE99" i="11" s="1"/>
  <c r="AD100" i="11"/>
  <c r="AE100" i="11" s="1"/>
  <c r="AD101" i="11"/>
  <c r="AE101" i="11" s="1"/>
  <c r="AD102" i="11"/>
  <c r="AE102" i="11" s="1"/>
  <c r="AD103" i="11"/>
  <c r="AE103" i="11" s="1"/>
  <c r="AD104" i="11"/>
  <c r="AE104" i="11" s="1"/>
  <c r="AD105" i="11"/>
  <c r="AE105" i="11" s="1"/>
  <c r="AD106" i="11"/>
  <c r="AE106" i="11" s="1"/>
  <c r="AD107" i="11"/>
  <c r="AE107" i="11" s="1"/>
  <c r="AD108" i="11"/>
  <c r="AE108" i="11" s="1"/>
  <c r="AD109" i="11"/>
  <c r="AE109" i="11" s="1"/>
  <c r="AD110" i="11"/>
  <c r="AE110" i="11" s="1"/>
  <c r="AD111" i="11"/>
  <c r="AE111" i="11" s="1"/>
  <c r="AD112" i="11"/>
  <c r="AE112" i="11" s="1"/>
  <c r="AD113" i="11"/>
  <c r="AE113" i="11" s="1"/>
  <c r="AD114" i="11"/>
  <c r="AE114" i="11" s="1"/>
  <c r="AD115" i="11"/>
  <c r="AE115" i="11" s="1"/>
  <c r="AD116" i="11"/>
  <c r="AE116" i="11" s="1"/>
  <c r="AD117" i="11"/>
  <c r="AE117" i="11" s="1"/>
  <c r="AD118" i="11"/>
  <c r="AE118" i="11" s="1"/>
  <c r="AD119" i="11"/>
  <c r="AE119" i="11" s="1"/>
  <c r="AD120" i="11"/>
  <c r="AE120" i="11" s="1"/>
  <c r="AD121" i="11"/>
  <c r="AE121" i="11" s="1"/>
  <c r="AD122" i="11"/>
  <c r="AE122" i="11" s="1"/>
  <c r="AD123" i="11"/>
  <c r="AE123" i="11" s="1"/>
  <c r="AD124" i="11"/>
  <c r="AE124" i="11" s="1"/>
  <c r="AD125" i="11"/>
  <c r="AE125" i="11" s="1"/>
  <c r="AD126" i="11"/>
  <c r="AE126" i="11" s="1"/>
  <c r="AD127" i="11"/>
  <c r="AE127" i="11" s="1"/>
  <c r="AD128" i="11"/>
  <c r="AE128" i="11" s="1"/>
  <c r="AD129" i="11"/>
  <c r="AE129" i="11" s="1"/>
  <c r="AD130" i="11"/>
  <c r="AE130" i="11" s="1"/>
  <c r="AD131" i="11"/>
  <c r="AE131" i="11" s="1"/>
  <c r="AD132" i="11"/>
  <c r="AE132" i="11" s="1"/>
  <c r="AD133" i="11"/>
  <c r="AE133" i="11" s="1"/>
  <c r="AD134" i="11"/>
  <c r="AE134" i="11" s="1"/>
  <c r="AD135" i="11"/>
  <c r="AE135" i="11" s="1"/>
  <c r="AD136" i="11"/>
  <c r="AE136" i="11" s="1"/>
  <c r="AD137" i="11"/>
  <c r="AE137" i="11" s="1"/>
  <c r="AD138" i="11"/>
  <c r="AE138" i="11" s="1"/>
  <c r="AD139" i="11"/>
  <c r="AE139" i="11" s="1"/>
  <c r="AD140" i="11"/>
  <c r="AE140" i="11" s="1"/>
  <c r="AD141" i="11"/>
  <c r="AE141" i="11" s="1"/>
  <c r="AD142" i="11"/>
  <c r="AE142" i="11" s="1"/>
  <c r="AD143" i="11"/>
  <c r="AE143" i="11" s="1"/>
  <c r="AD144" i="11"/>
  <c r="AE144" i="11" s="1"/>
  <c r="AD145" i="11"/>
  <c r="AE145" i="11" s="1"/>
  <c r="AD146" i="11"/>
  <c r="AE146" i="11" s="1"/>
  <c r="AD147" i="11"/>
  <c r="AE147" i="11" s="1"/>
  <c r="AD148" i="11"/>
  <c r="AE148" i="11" s="1"/>
  <c r="AD149" i="11"/>
  <c r="AE149" i="11" s="1"/>
  <c r="AD150" i="11"/>
  <c r="AE150" i="11" s="1"/>
  <c r="AD151" i="11"/>
  <c r="AE151" i="11" s="1"/>
  <c r="AD152" i="11"/>
  <c r="AE152" i="11" s="1"/>
  <c r="AD153" i="11"/>
  <c r="AE153" i="11" s="1"/>
  <c r="AD154" i="11"/>
  <c r="AE154" i="11" s="1"/>
  <c r="AD155" i="11"/>
  <c r="AE155" i="11" s="1"/>
  <c r="AD156" i="11"/>
  <c r="AE156" i="11" s="1"/>
  <c r="AD157" i="11"/>
  <c r="AE157" i="11" s="1"/>
  <c r="AD158" i="11"/>
  <c r="AE158" i="11" s="1"/>
  <c r="AD159" i="11"/>
  <c r="AE159" i="11" s="1"/>
  <c r="AD160" i="11"/>
  <c r="AE160" i="11" s="1"/>
  <c r="AD161" i="11"/>
  <c r="AE161" i="11" s="1"/>
  <c r="AD162" i="11"/>
  <c r="AE162" i="11" s="1"/>
  <c r="AD163" i="11"/>
  <c r="AE163" i="11" s="1"/>
  <c r="AD164" i="11"/>
  <c r="AE164" i="11" s="1"/>
  <c r="AD165" i="11"/>
  <c r="AE165" i="11" s="1"/>
  <c r="AD166" i="11"/>
  <c r="AE166" i="11" s="1"/>
  <c r="AD167" i="11"/>
  <c r="AE167" i="11" s="1"/>
  <c r="AD168" i="11"/>
  <c r="AE168" i="11" s="1"/>
  <c r="AD169" i="11"/>
  <c r="AE169" i="11" s="1"/>
  <c r="AD170" i="11"/>
  <c r="AE170" i="11" s="1"/>
  <c r="AD171" i="11"/>
  <c r="AE171" i="11" s="1"/>
  <c r="AD172" i="11"/>
  <c r="AE172" i="11" s="1"/>
  <c r="AD173" i="11"/>
  <c r="AE173" i="11" s="1"/>
  <c r="AD174" i="11"/>
  <c r="AE174" i="11" s="1"/>
  <c r="AD175" i="11"/>
  <c r="AE175" i="11" s="1"/>
  <c r="AD176" i="11"/>
  <c r="AE176" i="11" s="1"/>
  <c r="AD177" i="11"/>
  <c r="AE177" i="11" s="1"/>
  <c r="AD178" i="11"/>
  <c r="AE178" i="11" s="1"/>
  <c r="AD179" i="11"/>
  <c r="AE179" i="11" s="1"/>
  <c r="AD180" i="11"/>
  <c r="AE180" i="11" s="1"/>
  <c r="AD181" i="11"/>
  <c r="AE181" i="11" s="1"/>
  <c r="AD182" i="11"/>
  <c r="AE182" i="11" s="1"/>
  <c r="AD183" i="11"/>
  <c r="AE183" i="11" s="1"/>
  <c r="AD184" i="11"/>
  <c r="AE184" i="11" s="1"/>
  <c r="AD185" i="11"/>
  <c r="AE185" i="11" s="1"/>
  <c r="AD186" i="11"/>
  <c r="AE186" i="11" s="1"/>
  <c r="AD187" i="11"/>
  <c r="AE187" i="11" s="1"/>
  <c r="AD188" i="11"/>
  <c r="AE188" i="11" s="1"/>
  <c r="AD189" i="11"/>
  <c r="AE189" i="11" s="1"/>
  <c r="AD190" i="11"/>
  <c r="AE190" i="11" s="1"/>
  <c r="AD191" i="11"/>
  <c r="AE191" i="11" s="1"/>
  <c r="AD192" i="11"/>
  <c r="AE192" i="11" s="1"/>
  <c r="AD193" i="11"/>
  <c r="AE193" i="11" s="1"/>
  <c r="AD194" i="11"/>
  <c r="AE194" i="11" s="1"/>
  <c r="AD195" i="11"/>
  <c r="AE195" i="11" s="1"/>
  <c r="AD196" i="11"/>
  <c r="AE196" i="11" s="1"/>
  <c r="AD197" i="11"/>
  <c r="AE197" i="11" s="1"/>
  <c r="AD198" i="11"/>
  <c r="AE198" i="11" s="1"/>
  <c r="AD199" i="11"/>
  <c r="AE199" i="11" s="1"/>
  <c r="AD200" i="11"/>
  <c r="AE200" i="11" s="1"/>
  <c r="AD201" i="11"/>
  <c r="AE201" i="11" s="1"/>
  <c r="AD202" i="11"/>
  <c r="AE202" i="11" s="1"/>
  <c r="AD203" i="11"/>
  <c r="AE203" i="11" s="1"/>
  <c r="AD204" i="11"/>
  <c r="AE204" i="11" s="1"/>
  <c r="AD205" i="11"/>
  <c r="AE205" i="11" s="1"/>
  <c r="AD206" i="11"/>
  <c r="AE206" i="11" s="1"/>
  <c r="AD207" i="11"/>
  <c r="AE207" i="11" s="1"/>
  <c r="AD208" i="11"/>
  <c r="AE208" i="11" s="1"/>
  <c r="AD209" i="11"/>
  <c r="AE209" i="11" s="1"/>
  <c r="AD210" i="11"/>
  <c r="AE210" i="11" s="1"/>
  <c r="AD211" i="11"/>
  <c r="AE211" i="11" s="1"/>
  <c r="AD212" i="11"/>
  <c r="AE212" i="11" s="1"/>
  <c r="AD213" i="11"/>
  <c r="AE213" i="11" s="1"/>
  <c r="AD214" i="11"/>
  <c r="AE214" i="11" s="1"/>
  <c r="AD215" i="11"/>
  <c r="AE215" i="11" s="1"/>
  <c r="AD216" i="11"/>
  <c r="AE216" i="11" s="1"/>
  <c r="AD217" i="11"/>
  <c r="AE217" i="11" s="1"/>
  <c r="AD218" i="11"/>
  <c r="AE218" i="11" s="1"/>
  <c r="AD219" i="11"/>
  <c r="AE219" i="11" s="1"/>
  <c r="AD220" i="11"/>
  <c r="AE220" i="11" s="1"/>
  <c r="AD221" i="11"/>
  <c r="AE221" i="11" s="1"/>
  <c r="AD222" i="11"/>
  <c r="AE222" i="11" s="1"/>
  <c r="AD223" i="11"/>
  <c r="AE223" i="11" s="1"/>
  <c r="AD224" i="11"/>
  <c r="AE224" i="11" s="1"/>
  <c r="AD225" i="11"/>
  <c r="AE225" i="11" s="1"/>
  <c r="AD226" i="11"/>
  <c r="AE226" i="11" s="1"/>
  <c r="AD227" i="11"/>
  <c r="AE227" i="11" s="1"/>
  <c r="AD228" i="11"/>
  <c r="AE228" i="11" s="1"/>
  <c r="AD229" i="11"/>
  <c r="AE229" i="11" s="1"/>
  <c r="AD230" i="11"/>
  <c r="AE230" i="11" s="1"/>
  <c r="AD231" i="11"/>
  <c r="AE231" i="11" s="1"/>
  <c r="AD232" i="11"/>
  <c r="AE232" i="11" s="1"/>
  <c r="AD233" i="11"/>
  <c r="AE233" i="11" s="1"/>
  <c r="AD234" i="11"/>
  <c r="AE234" i="11" s="1"/>
  <c r="AD235" i="11"/>
  <c r="AE235" i="11" s="1"/>
  <c r="AD236" i="11"/>
  <c r="AE236" i="11" s="1"/>
  <c r="AD237" i="11"/>
  <c r="AE237" i="11" s="1"/>
  <c r="AD238" i="11"/>
  <c r="AE238" i="11" s="1"/>
  <c r="AD239" i="11"/>
  <c r="AE239" i="11" s="1"/>
  <c r="AD240" i="11"/>
  <c r="AE240" i="11" s="1"/>
  <c r="AD241" i="11"/>
  <c r="AE241" i="11" s="1"/>
  <c r="AD242" i="11"/>
  <c r="AE242" i="11" s="1"/>
  <c r="AD243" i="11"/>
  <c r="AE243" i="11" s="1"/>
  <c r="AD244" i="11"/>
  <c r="AE244" i="11" s="1"/>
  <c r="AD245" i="11"/>
  <c r="AE245" i="11" s="1"/>
  <c r="AD246" i="11"/>
  <c r="AE246" i="11" s="1"/>
  <c r="AD247" i="11"/>
  <c r="AE247" i="11" s="1"/>
  <c r="AD248" i="11"/>
  <c r="AE248" i="11" s="1"/>
  <c r="AD249" i="11"/>
  <c r="AE249" i="11" s="1"/>
  <c r="AD250" i="11"/>
  <c r="AE250" i="11" s="1"/>
  <c r="AD251" i="11"/>
  <c r="AE251" i="11" s="1"/>
  <c r="AD252" i="11"/>
  <c r="AE252" i="11" s="1"/>
  <c r="AD253" i="11"/>
  <c r="AE253" i="11" s="1"/>
  <c r="AD254" i="11"/>
  <c r="AE254" i="11" s="1"/>
  <c r="AD255" i="11"/>
  <c r="AE255" i="11" s="1"/>
  <c r="AD3" i="11"/>
  <c r="AE3" i="11" s="1"/>
  <c r="F22" i="4" l="1"/>
  <c r="F23" i="4"/>
  <c r="F21" i="4"/>
  <c r="C25" i="4"/>
  <c r="M3" i="4"/>
  <c r="E12" i="4"/>
  <c r="E14" i="4"/>
  <c r="F25" i="4" l="1"/>
  <c r="M2" i="4" l="1"/>
  <c r="Z18" i="9" l="1"/>
  <c r="AB18" i="9" s="1"/>
  <c r="AC18" i="9" s="1"/>
  <c r="Y16" i="9"/>
  <c r="AB16" i="9" s="1"/>
  <c r="AC16" i="9" s="1"/>
  <c r="C18" i="4" l="1"/>
  <c r="I1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tc={D9CB57E0-18BD-4A71-B8D6-A705985A01D9}</author>
    <author>tc={86CDBC30-30B5-427D-A3C0-77CD7FEA9932}</author>
    <author>tc={70659AF2-0A92-4D71-B7EC-82B26A80B5C0}</author>
    <author>tc={2ACBB6F1-F8F1-48C3-8B3C-F5210A1172B2}</author>
    <author>tc={ECBFC6D7-80D8-4ABD-9031-F56212337B7E}</author>
    <author>tc={012E6B39-BD9E-46C4-B407-023718B708AF}</author>
    <author>tc={E1F9E662-56DA-4690-BB11-089C913835B2}</author>
  </authors>
  <commentList>
    <comment ref="E2" authorId="0" shapeId="0" xr:uid="{D9CB57E0-18BD-4A71-B8D6-A705985A01D9}">
      <text>
        <t>[Threaded comment]
Your version of Excel allows you to read this threaded comment; however, any edits to it will get removed if the file is opened in a newer version of Excel. Learn more: https://go.microsoft.com/fwlink/?linkid=870924
Comment:
    1 - Child Labor
2 - Forced Labor
3 - Both</t>
      </text>
    </comment>
    <comment ref="F2" authorId="1" shapeId="0" xr:uid="{86CDBC30-30B5-427D-A3C0-77CD7FEA9932}">
      <text>
        <t>[Threaded comment]
Your version of Excel allows you to read this threaded comment; however, any edits to it will get removed if the file is opened in a newer version of Excel. Learn more: https://go.microsoft.com/fwlink/?linkid=870924
Comment:
    1 - Quantitative
2 - Qualitative
3 - Mixed Methods</t>
      </text>
    </comment>
    <comment ref="G2" authorId="2" shapeId="0" xr:uid="{70659AF2-0A92-4D71-B7EC-82B26A80B5C0}">
      <text>
        <t>[Threaded comment]
Your version of Excel allows you to read this threaded comment; however, any edits to it will get removed if the file is opened in a newer version of Excel. Learn more: https://go.microsoft.com/fwlink/?linkid=870924
Comment:
    1	Economics
2	Anthropology
3	Child Development (Psychology)
4	Law and Criminal Justice
5	Ethics
6	Public Health
7	Sociology
8	Statistics
9	Other Social Science
10	Other Public Policy
11	Multidisciplinary
12	Science &amp; Technology
13	Pediatrics
14	Education
15	Environmental Health
16	Social Work
17	Development Studies (Not economics)
18	Physical Geography
19	Health Care
20	Environenmental Science &amp; Ecology
21	International Relations; Government &amp; Law
22	Demography
23	Geography
24	Criminology
25	Family Studies
26	Psychiatry
27	Women's Studies
28	Urban planning</t>
      </text>
    </comment>
    <comment ref="H2" authorId="3" shapeId="0" xr:uid="{2ACBB6F1-F8F1-48C3-8B3C-F5210A1172B2}">
      <text>
        <t>[Threaded comment]
Your version of Excel allows you to read this threaded comment; however, any edits to it will get removed if the file is opened in a newer version of Excel. Learn more: https://go.microsoft.com/fwlink/?linkid=870924
Comment:
    1	Child labor
2	Forced labor
3	Domestic Service (not chores)
4	Chores
5	Education
6	Socio-legal rights
7	Trafficking
8	Mental Health</t>
      </text>
    </comment>
    <comment ref="I2" authorId="4" shapeId="0" xr:uid="{ECBFC6D7-80D8-4ABD-9031-F56212337B7E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of study	
	1 - Randomized Control Trial
	2 - Causal Impact Evaluation (Not RCT)
	3 - Assessment</t>
      </text>
    </comment>
    <comment ref="L2" authorId="5" shapeId="0" xr:uid="{012E6B39-BD9E-46C4-B407-023718B708AF}">
      <text>
        <t>[Threaded comment]
Your version of Excel allows you to read this threaded comment; however, any edits to it will get removed if the file is opened in a newer version of Excel. Learn more: https://go.microsoft.com/fwlink/?linkid=870924
Comment:
    1- Yes
2 - No
3 - Unknown
(2, 3 later changed to 0)</t>
      </text>
    </comment>
    <comment ref="M2" authorId="6" shapeId="0" xr:uid="{E1F9E662-56DA-4690-BB11-089C913835B2}">
      <text>
        <t>[Threaded comment]
Your version of Excel allows you to read this threaded comment; however, any edits to it will get removed if the file is opened in a newer version of Excel. Learn more: https://go.microsoft.com/fwlink/?linkid=870924
Comment:
    1	Academic Journal
2	Book
3	Working Paper or Multi-lateral or Bilateral Agency Report
4	ISBN Numbered Publication
5	NGO Report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tc={3EF3C8F0-6943-40DE-BD37-4EB2E27A6C54}</author>
    <author>tc={56058E34-A535-4650-A6B7-3C3DD7D72F1C}</author>
    <author>tc={3C7A7191-9A5D-4D26-AD05-958F1A1ABB2C}</author>
    <author>tc={992342C4-36D4-484C-9356-41D6E4F38192}</author>
    <author>tc={98FD548F-BAAE-4998-BEF6-DD171268EF40}</author>
    <author>tc={7A228D9F-7BF0-4ACA-B550-A2C5508184BB}</author>
    <author>tc={545163DE-CE32-435C-AAE4-A0CC533133A7}</author>
    <author>tc={DB055C87-8E76-4386-9E8A-C4A7C3A02939}</author>
  </authors>
  <commentList>
    <comment ref="AB1" authorId="0" shapeId="0" xr:uid="{3EF3C8F0-6943-40DE-BD37-4EB2E27A6C54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Note, that the score does not include whether the age group 6-15 is analyzed. Confirm</t>
      </text>
    </comment>
    <comment ref="E2" authorId="1" shapeId="0" xr:uid="{56058E34-A535-4650-A6B7-3C3DD7D72F1C}">
      <text>
        <t>[Threaded comment]
Your version of Excel allows you to read this threaded comment; however, any edits to it will get removed if the file is opened in a newer version of Excel. Learn more: https://go.microsoft.com/fwlink/?linkid=870924
Comment:
    1 - Child Labor
2 - Forced Labor
3 - Both</t>
      </text>
    </comment>
    <comment ref="F2" authorId="2" shapeId="0" xr:uid="{3C7A7191-9A5D-4D26-AD05-958F1A1ABB2C}">
      <text>
        <t>[Threaded comment]
Your version of Excel allows you to read this threaded comment; however, any edits to it will get removed if the file is opened in a newer version of Excel. Learn more: https://go.microsoft.com/fwlink/?linkid=870924
Comment:
    1 - Quantitative
2 - Qualitative
3 - Mixed Methods</t>
      </text>
    </comment>
    <comment ref="G2" authorId="3" shapeId="0" xr:uid="{992342C4-36D4-484C-9356-41D6E4F38192}">
      <text>
        <t>[Threaded comment]
Your version of Excel allows you to read this threaded comment; however, any edits to it will get removed if the file is opened in a newer version of Excel. Learn more: https://go.microsoft.com/fwlink/?linkid=870924
Comment:
    1	Economics
2	Anthropology
3	Child Development (Psychology)
4	Law and Criminal Justice
5	Ethics
6	Public Health
7	Sociology
8	Statistics
9	Other Social Science
10	Other Public Policy
11	Multidisciplinary
12	Science &amp; Technology
13	Pediatrics
14	Education
15	Environmental Health
16	Social Work
17	Development Studies (Not economics)
18	Physical Geography
19	Health Care
20	Environenmental Science &amp; Ecology
21	International Relations; Government &amp; Law
22	Demography
23	Geography
24	Criminology
25	Family Studies
26	Psychiatry
27	Women's Studies
28	Urban planning</t>
      </text>
    </comment>
    <comment ref="H2" authorId="4" shapeId="0" xr:uid="{98FD548F-BAAE-4998-BEF6-DD171268EF40}">
      <text>
        <t>[Threaded comment]
Your version of Excel allows you to read this threaded comment; however, any edits to it will get removed if the file is opened in a newer version of Excel. Learn more: https://go.microsoft.com/fwlink/?linkid=870924
Comment:
    1	Child labor
2	Forced labor
3	Domestic Service (not chores)
4	Chores
5	Education
6	Socio-legal rights
7	Trafficking
8	Mental Health</t>
      </text>
    </comment>
    <comment ref="J2" authorId="5" shapeId="0" xr:uid="{7A228D9F-7BF0-4ACA-B550-A2C5508184B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papers were classified as forced labour independently of whether the papers looked at children or not. In most cases, the paper is not analyzing childrens' outcomes</t>
      </text>
    </comment>
    <comment ref="L2" authorId="6" shapeId="0" xr:uid="{545163DE-CE32-435C-AAE4-A0CC533133A7}">
      <text>
        <t>[Threaded comment]
Your version of Excel allows you to read this threaded comment; however, any edits to it will get removed if the file is opened in a newer version of Excel. Learn more: https://go.microsoft.com/fwlink/?linkid=870924
Comment:
    1- Yes
2 - No
3 - Unknown
(2, 3 later changed to 0)</t>
      </text>
    </comment>
    <comment ref="M2" authorId="7" shapeId="0" xr:uid="{DB055C87-8E76-4386-9E8A-C4A7C3A02939}">
      <text>
        <t>[Threaded comment]
Your version of Excel allows you to read this threaded comment; however, any edits to it will get removed if the file is opened in a newer version of Excel. Learn more: https://go.microsoft.com/fwlink/?linkid=870924
Comment:
    1	Academic Journal
2	Book
3	Working Paper or Multi-lateral or Bilateral Agency Report
4	ISBN Numbered Publication
5	NGO Report</t>
      </text>
    </comment>
  </commentList>
</comments>
</file>

<file path=xl/sharedStrings.xml><?xml version="1.0" encoding="utf-8"?>
<sst xmlns="http://schemas.openxmlformats.org/spreadsheetml/2006/main" count="2357" uniqueCount="1464">
  <si>
    <t>File LiteratureReview_final_revised LG.xlsx</t>
  </si>
  <si>
    <t>474 (all papers considered as assessment)</t>
  </si>
  <si>
    <t xml:space="preserve">Econ papers </t>
  </si>
  <si>
    <t>Non Econ</t>
  </si>
  <si>
    <t>Type of study</t>
  </si>
  <si>
    <t>Academic Discipline</t>
  </si>
  <si>
    <t>1 - Randomized Control Trial</t>
  </si>
  <si>
    <t>Economics</t>
  </si>
  <si>
    <t>2 - Causal Impact Evaluation (Not RCT)</t>
  </si>
  <si>
    <t>3 - Assessment</t>
  </si>
  <si>
    <t>Papers identified as assessment (type 3) and academic discipline includes Economics (1)</t>
  </si>
  <si>
    <t>Included</t>
  </si>
  <si>
    <t>Not included</t>
  </si>
  <si>
    <t>Type1/2</t>
  </si>
  <si>
    <t>(classfied as type 1 / 2 but were not RCT/causal papers)</t>
  </si>
  <si>
    <t>Of those reviewed</t>
  </si>
  <si>
    <t>CL</t>
  </si>
  <si>
    <t>FL</t>
  </si>
  <si>
    <t>Total</t>
  </si>
  <si>
    <t>HIGH</t>
  </si>
  <si>
    <t>MEDIUM</t>
  </si>
  <si>
    <t>LOW</t>
  </si>
  <si>
    <t>BASIC INFORMATION</t>
  </si>
  <si>
    <t>PUBLICATION</t>
  </si>
  <si>
    <t>CONCEPTUAL FRAMEWORK</t>
  </si>
  <si>
    <t>DATA</t>
  </si>
  <si>
    <t>PRIMARY DATA</t>
  </si>
  <si>
    <t>SECONDARY DATA</t>
  </si>
  <si>
    <t>RESULTS</t>
  </si>
  <si>
    <t>Score</t>
  </si>
  <si>
    <t>Classification</t>
  </si>
  <si>
    <t>Comments</t>
  </si>
  <si>
    <t>ID</t>
  </si>
  <si>
    <t>Title</t>
  </si>
  <si>
    <t>Authors</t>
  </si>
  <si>
    <t>URL to artilcle or information about report</t>
  </si>
  <si>
    <t>Primary Subject</t>
  </si>
  <si>
    <t>Method of Study</t>
  </si>
  <si>
    <t>Key Outcomes</t>
  </si>
  <si>
    <t>Number of individual subjects in Study (Define subject)</t>
  </si>
  <si>
    <t>Time Period for Data (Year)</t>
  </si>
  <si>
    <t>Peer Reviewed</t>
  </si>
  <si>
    <t>Document Type</t>
  </si>
  <si>
    <t>Name of Publication</t>
  </si>
  <si>
    <t>Google Scholar h5-index</t>
  </si>
  <si>
    <t>Google Scholar h5-median</t>
  </si>
  <si>
    <t>Context (geographical / historical) context presented regarding CL/FL</t>
  </si>
  <si>
    <t>Acknowledges existing research</t>
  </si>
  <si>
    <t>Clear research question and hypotheses?</t>
  </si>
  <si>
    <t>Data 1:Primary 2: Secondary</t>
  </si>
  <si>
    <t>Description of the Sample Pop (summary statistics), recruitment of Participants (random) or sampling strategy (village, household, individual)</t>
  </si>
  <si>
    <t>Statistical Analysis (regression, mean differences)</t>
  </si>
  <si>
    <t>Analysis by age/ gender</t>
  </si>
  <si>
    <t>Description of the Sample Pop / Representative of pop</t>
  </si>
  <si>
    <t>Link the conceptual framework to the data analysis and conclusions</t>
  </si>
  <si>
    <t>Identify limitations or explore alternative interpretations of the analysis</t>
  </si>
  <si>
    <t>Conclusions based on the results</t>
  </si>
  <si>
    <t>Socio-economic correlates of child labour in agricultural sector of rural Rajshahi District, Bangladesh</t>
  </si>
  <si>
    <t>KMM Rahman, TM Islam, ...</t>
  </si>
  <si>
    <t>http://www.academicjournals.org/app/webroot/article/article1379427555_Rahman%20et%20al.pdf</t>
  </si>
  <si>
    <t>1</t>
  </si>
  <si>
    <t>3</t>
  </si>
  <si>
    <t>1764 children</t>
  </si>
  <si>
    <t>International Journal of Sociology and Anthropology</t>
  </si>
  <si>
    <t>Use of children and the issue of child labour in Ghanaian cocoa farm activities</t>
  </si>
  <si>
    <t>F Baah</t>
  </si>
  <si>
    <t>http://citeseerx.ist.psu.edu/viewdoc/download?doi=10.1.1.988.71&amp;rep=rep1&amp;type=pdf</t>
  </si>
  <si>
    <t>1, 5</t>
  </si>
  <si>
    <t>3449 children</t>
  </si>
  <si>
    <t>2006-2007</t>
  </si>
  <si>
    <t>Journal of Agricultural Extension and Rural Development</t>
  </si>
  <si>
    <t>Child street-trading activities and its effect on the educational attainment of its victims in Epe Local Government Area of Lagos State</t>
  </si>
  <si>
    <t>OR Ashimolowo, AK Aromolaran, ...</t>
  </si>
  <si>
    <t>https://www.researchgate.net/profile/O_Ashimolowo/publication/229030629_Child_Street-Trading_Activities_and_Its_Effect_on_the_Educational_Attainment_of_Its_Victims_in_Epe_Local_Government_Area_of_Lagos_State/links/00b7d5345179132266000000/Child-Street-Trading-Activities-and-Its-Effect-on-the-Educational-Attainment-of-Its-Victims-in-Epe-Local-Government-Area-of-Lagos-State.pdf</t>
  </si>
  <si>
    <t>120 children</t>
  </si>
  <si>
    <t>Journal of Agricultural Sciences</t>
  </si>
  <si>
    <t>Child labour in fostering practices: A study of Surulere local government area Lagos state, Nigeria</t>
  </si>
  <si>
    <t>RA Okunola, AD Ikuomola</t>
  </si>
  <si>
    <t>http://docsdrive.com/pdfs/medwelljournals/sscience/2010/493-506.pdf</t>
  </si>
  <si>
    <t>The Social Sciences</t>
  </si>
  <si>
    <t>The “unbroken marriage”–trafficking and child labour in Europe</t>
  </si>
  <si>
    <t>M Vinković</t>
  </si>
  <si>
    <t>10.1108/13685201011034032</t>
  </si>
  <si>
    <t>1, 6, 7</t>
  </si>
  <si>
    <t>Journal of Money Laudering Control</t>
  </si>
  <si>
    <t>Reclassify as both CL/FL? This is about human traficking as well. Also: no particular dataset analysed here.</t>
  </si>
  <si>
    <t>Workplace abuse and economic exploitation of children working in the streets of Latin American cities</t>
  </si>
  <si>
    <t>AM Pinzon-Rondon, JC Botero, L Benson, ...</t>
  </si>
  <si>
    <t>10.1179/107735210799160354</t>
  </si>
  <si>
    <t>584 children</t>
  </si>
  <si>
    <t>International Journal of Occupational and Environmental Health</t>
  </si>
  <si>
    <t>Birth Order and Schooling: Theory and Evidence from Twelve Sub-Saharan Countries</t>
  </si>
  <si>
    <t>M Tenikue; B Verheyden</t>
  </si>
  <si>
    <t>10.1093/jae/ejq013</t>
  </si>
  <si>
    <t>2003-2007</t>
  </si>
  <si>
    <t>JOURNAL OF AFRICAN ECONOMIES</t>
  </si>
  <si>
    <t>Household vulnerability and child labor: the effect of shocks, credit rationing, and insurance</t>
  </si>
  <si>
    <t>L Guarcello; F Mealli; FC Rosati</t>
  </si>
  <si>
    <t>10.1007/s00148-008-0233-4</t>
  </si>
  <si>
    <t>1, 22</t>
  </si>
  <si>
    <t>7,276 households</t>
  </si>
  <si>
    <t>Journal of Population Economics</t>
  </si>
  <si>
    <t>Siblings, child labor, and schooling in Nicaragua and Guatemala</t>
  </si>
  <si>
    <t>A Dammert</t>
  </si>
  <si>
    <t>10.1007/s00148-008-0237-0</t>
  </si>
  <si>
    <t>1, 3, 4</t>
  </si>
  <si>
    <t>14,124, children</t>
  </si>
  <si>
    <t>2000 (GTM), 2001 (NIC)</t>
  </si>
  <si>
    <t>Combining work and school: The dynamics of girls' involvement in agricultural work in Andhra Pradesh, India</t>
  </si>
  <si>
    <t>V Morrow, U Vennam</t>
  </si>
  <si>
    <t>10.1111/j.1099-0860.2010.00314.x</t>
  </si>
  <si>
    <t>2 children</t>
  </si>
  <si>
    <t>2007-2008</t>
  </si>
  <si>
    <t>Children and Society</t>
  </si>
  <si>
    <t>N/A</t>
  </si>
  <si>
    <t>Bonded Labour Practice in Nepal: The Promise of Education as a Magnet of Child Bondedness</t>
  </si>
  <si>
    <t>BR Giri</t>
  </si>
  <si>
    <t>10.1177/026272801003000203</t>
  </si>
  <si>
    <t>1, 2, 5</t>
  </si>
  <si>
    <t>South Asia Research</t>
  </si>
  <si>
    <t>The effect of remittances on child labor: Cross-Country Evidence</t>
  </si>
  <si>
    <t>CH Ebeke</t>
  </si>
  <si>
    <t>http://accessecon.com/Pubs/EB/2010/Volume30/EB-10-V30-I1-P30.pdf</t>
  </si>
  <si>
    <t>82 countries</t>
  </si>
  <si>
    <t>2000, 2008</t>
  </si>
  <si>
    <t>Economics Bulletin</t>
  </si>
  <si>
    <t>The impact of parental health on child labor: the case of Bangladesh</t>
  </si>
  <si>
    <t>S Bazen, C Salmon</t>
  </si>
  <si>
    <t>https://hal.archives-ouvertes.fr/hal-00962336/file/Salmon_Economics_Bulletin_2.pdf</t>
  </si>
  <si>
    <t>nearly' 10000 children</t>
  </si>
  <si>
    <t>The relation between child work and the employment of mothers in India</t>
  </si>
  <si>
    <t>F Francavilla, G Claudia</t>
  </si>
  <si>
    <t>10.1108/01437721011042287</t>
  </si>
  <si>
    <t>202,000 children</t>
  </si>
  <si>
    <t>1998-1999</t>
  </si>
  <si>
    <t>International Journal of Manpower</t>
  </si>
  <si>
    <t>Children in home worker households in Pakistan and Indonesia</t>
  </si>
  <si>
    <t>S Mehrotra, M Biggeri</t>
  </si>
  <si>
    <t>10.1108/01437721011042278</t>
  </si>
  <si>
    <t>697 households</t>
  </si>
  <si>
    <t>2000-2001</t>
  </si>
  <si>
    <t>Local labor demand and child work</t>
  </si>
  <si>
    <t>M Manacorda, FC Rosati</t>
  </si>
  <si>
    <t>http://documents.worldbank.org/curated/en/186961468231890446/pdf/440940WP0BOX321our1demand101PUBLIC1.pdf</t>
  </si>
  <si>
    <t>~1,000,000 children</t>
  </si>
  <si>
    <t>1981-2002</t>
  </si>
  <si>
    <t>Research in Labor Economics</t>
  </si>
  <si>
    <t>Perception and practice of child labour among parents of school‐aged children in Ibadan, southwest Nigeria</t>
  </si>
  <si>
    <t>FO Omokhodion, OC Uchendu</t>
  </si>
  <si>
    <t>10.1111/j.1365-2214.2009.00988.x</t>
  </si>
  <si>
    <t>473, parents</t>
  </si>
  <si>
    <t>?</t>
  </si>
  <si>
    <t>Child: care, health, and development</t>
  </si>
  <si>
    <t>Socio‐economic conditions of child labor: A case study for the fishing sector on Balochistan coast</t>
  </si>
  <si>
    <t>A Hai, A Fatima, M Sadaqat</t>
  </si>
  <si>
    <t>10.1108/03068291011025273</t>
  </si>
  <si>
    <t>1,639 individuals</t>
  </si>
  <si>
    <t>INTERNATIONAL JOURNAL OF SOCIAL ECONOMICS</t>
  </si>
  <si>
    <t>HOUSEHOLD SHOCKS, CHILD LABOR, AND CHILD SCHOOLING Evidence from Guatemala</t>
  </si>
  <si>
    <t>WF Vasquez</t>
  </si>
  <si>
    <t>https://www.jstor.org/stable/40926274</t>
  </si>
  <si>
    <t>7,332 children</t>
  </si>
  <si>
    <t>LATIN AMERICAN RESEARCH REVIEW</t>
  </si>
  <si>
    <t>Wealth: Crucial but Not Sufficient - Evidence from Pakistan on Economic Growth, Child Labour and Schooling</t>
  </si>
  <si>
    <t>XH Hou</t>
  </si>
  <si>
    <t>10.1080/00220380903166296</t>
  </si>
  <si>
    <t>1998-2006</t>
  </si>
  <si>
    <t>Journal of Development Studies</t>
  </si>
  <si>
    <t>Determinants of household participation in the child labour force: The case of Iwo Local Government Area in Osun State, Nigeria</t>
  </si>
  <si>
    <t>T Alimi, MB Masuku</t>
  </si>
  <si>
    <t>10.1080/03031853.2010.503383</t>
  </si>
  <si>
    <t>1457 children</t>
  </si>
  <si>
    <t>Agricultural Economics Research, Policy and Practice in South Africa</t>
  </si>
  <si>
    <t>Home-based child labour in Delhi's garments sector: contemporary forms of unfree labour in global production</t>
  </si>
  <si>
    <t>R Bhaskaran, D Nathan, N Phillips, C. Upendranadh</t>
  </si>
  <si>
    <t>https://s3.amazonaws.com/academia.edu.documents/31707957/IJLE_Paper-_December_2010.pdf?response-content-disposition=inline%3B%20filename%3DHOME-BASED_CHILD_LABOUR_IN_DELHI_S_GARME.pdf&amp;X-Amz-Algorithm=AWS4-HMAC-SHA256&amp;X-Amz-Credential=AKIAIWOWYYGZ2Y53UL3A%2F20190705%2Fus-east-1%2Fs3%2Faws4_request&amp;X-Amz-Date=20190705T220105Z&amp;X-Amz-Expires=3600&amp;X-Amz-SignedHeaders=host&amp;X-Amz-Signature=1ed576ecfebd692fb744dd394f4bd87d5ccb6b44d22983d7e02124874f9e290c</t>
  </si>
  <si>
    <t>5</t>
  </si>
  <si>
    <t>30 firms, 220 households</t>
  </si>
  <si>
    <t>Indian Journal of Labor Economics</t>
  </si>
  <si>
    <t>The socioeconomic correlates of child work in India</t>
  </si>
  <si>
    <t>K Gaur</t>
  </si>
  <si>
    <t>https://www.researchgate.net/publication/290350451_The_Socioeconomic_Correlates_of_Child_Work_in_India</t>
  </si>
  <si>
    <t>2005-2006</t>
  </si>
  <si>
    <t>Indian Journal of Social Work</t>
  </si>
  <si>
    <t>Effects of work permits on illegal employment among youth workers: Findings of a school-based survey on child labor violations</t>
  </si>
  <si>
    <t>JA Dal Santo, JM Bowling, ...</t>
  </si>
  <si>
    <t>10.2105/AJPH.2009.160812</t>
  </si>
  <si>
    <t>844 individuals</t>
  </si>
  <si>
    <t>American Journal of Public Health</t>
  </si>
  <si>
    <t>ZZY Debebe</t>
  </si>
  <si>
    <t>Child labor, agricultural shocks and labor sharing in rural Ethiopia</t>
  </si>
  <si>
    <t>https://repub.eur.nl/pub/18702/wp491.pdf</t>
  </si>
  <si>
    <t>1477 households</t>
  </si>
  <si>
    <t>1989, 1994, 1995, 1997, 1999, 2004</t>
  </si>
  <si>
    <t>International Institute of Social Studies</t>
  </si>
  <si>
    <t>Characteristics and determinants of child labour in Cameroon</t>
  </si>
  <si>
    <t>L Ndjanyou, S Djiénouassi</t>
  </si>
  <si>
    <t>https://www.researchgate.net/profile/Sebastien_Djienouassi/publication/265263264_CHARACTERISTICS_AND_DETERMINANTS_OF_CHILD_LABOUR_IN_CAMEROON/links/564450e108aef646e6ca7a1a/CHARACTERISTICS-AND-DETERMINANTS-OF-CHILD-LABOUR-IN-CAMEROON.pdf</t>
  </si>
  <si>
    <t>1947 children</t>
  </si>
  <si>
    <t>Child Labour in Kathmandu, Nepal</t>
  </si>
  <si>
    <t>A De Groot</t>
  </si>
  <si>
    <t>https://www1.essex.ac.uk/armedcon/story_id/IREWOC_deGroot_Worst%20Forms%20Nepal_2010.pdf</t>
  </si>
  <si>
    <t>2008-2009</t>
  </si>
  <si>
    <t>Anthropological study. Researcher lived in the field for three weeks to collect data.</t>
  </si>
  <si>
    <t>Child labour: A review based on data from the UNICEF Multiple Indicator Cluster Survey programme</t>
  </si>
  <si>
    <t>S Lyon, CA Valdivia</t>
  </si>
  <si>
    <t>http://www.ucw-project.org/attachment/UNICEF_MICS_Child_Labour20120727_153405.pdf</t>
  </si>
  <si>
    <t>2000, 2005-6</t>
  </si>
  <si>
    <t>Children’s work in Andhra Pradesh:Trends and determinants</t>
  </si>
  <si>
    <t>L Guarcello, S Lyon, M Manacorda, FC Rosati</t>
  </si>
  <si>
    <t>http://www.ucw-project.org/attachment/30052016550st_andra_pradesh.pdf</t>
  </si>
  <si>
    <t>1994-2005</t>
  </si>
  <si>
    <t>Comprendre le travail des enfants et l’emploi des jeunes au Sénégal</t>
  </si>
  <si>
    <t>Understanding Children's Work (UCW) project</t>
  </si>
  <si>
    <t>http://documents.worldbank.org/curated/en/507831468103494300/Comprendre-le-travail-des-enfants-et-l-emploi-des-jeunes-au-S%C3%A9n%C3%A9gal</t>
  </si>
  <si>
    <t>1, 3, 4, 5</t>
  </si>
  <si>
    <t>Household poverty and child labor decisions in Malawi</t>
  </si>
  <si>
    <t>LS Chiwaula</t>
  </si>
  <si>
    <t>10.1108/S0147-9121(2010)0000031005</t>
  </si>
  <si>
    <t>Joining Forces against Child Labour: Inter-agency report for The Hague Global Child Labour Conference of 2010</t>
  </si>
  <si>
    <t>UCW</t>
  </si>
  <si>
    <t>http://www.ilo.org/ipecinfo/product/download.do?type=document&amp;id=13333</t>
  </si>
  <si>
    <t>I wonder whether "child trends in 2010" should be included in 2022.</t>
  </si>
  <si>
    <t>Rights and Wrongs of Children's Work</t>
  </si>
  <si>
    <t>M Bourdillon, D Levison, W Myers, B White</t>
  </si>
  <si>
    <t>https://books.google.com/books?hl=en&amp;lr=&amp;id=KaV_0GZa-2UC&amp;oi=fnd&amp;pg=PR9&amp;dq=Rights+and+Wrongs+of+Children%27s+Work&amp;ots=iaROFkpgSs&amp;sig=ASeEqNVQrwH8S0JFNjegIxSLdjU#v=onepage&amp;q=Rights%20and%20Wrongs%20of%20Children's%20Work&amp;f=false</t>
  </si>
  <si>
    <t>This is a book on a loose, non-academic literature review based on a few selected non-random countries. "We are four widely published authors on child-labour who have consulted more than 500 sources".</t>
  </si>
  <si>
    <t>The Impact of Poverty and Educational Policy on Child Labor in Indonesia</t>
  </si>
  <si>
    <t>N Triningsih, M Ichihashi</t>
  </si>
  <si>
    <t>https://home.hiroshima-u.ac.jp/~ichi/Paper-ChildLabor-Nina-M095459.pdf</t>
  </si>
  <si>
    <t>6057 children</t>
  </si>
  <si>
    <t>Towards the effective measurement of child domestic workers: building estimates using standard household survey instruments</t>
  </si>
  <si>
    <t>S Lyon, C Valdivia</t>
  </si>
  <si>
    <t>http://documents.worldbank.org/curated/en/337621468155366890/pdf/574140WP0Measu10Box353749B01PUBLIC1.pdf</t>
  </si>
  <si>
    <t>1, 3</t>
  </si>
  <si>
    <t>Trends in children’s employment and child labour in the Latin America and Caribbean region</t>
  </si>
  <si>
    <t>UWC Project</t>
  </si>
  <si>
    <t>http://www.ucw-project.org/attachment/Honduras_trends20110420_151027.pdf</t>
  </si>
  <si>
    <t>2002, 2004, 2007</t>
  </si>
  <si>
    <t>Child Labor in the Harmful Work and Concerned Issues: Bangladesh perspective</t>
  </si>
  <si>
    <t>MJ Hossain, SH Rahaman</t>
  </si>
  <si>
    <t>http://bmdynamics.com/issue_pdf/bmd110137_33_46.pdf</t>
  </si>
  <si>
    <t>Business Management Practices</t>
  </si>
  <si>
    <t>Socio-Economic Analysis of Child Labor in the Carpet Industry of Kashmir–A Micro Study</t>
  </si>
  <si>
    <t>NA Hussain, BA Hussain</t>
  </si>
  <si>
    <t>https://s3.amazonaws.com/academia.edu.documents/13140801/11.Final.doc.--0018www.iiste.org_Call_for_Paper-27.pdf?response-content-disposition=inline%3B%20filename%3D11.Final.doc.--0018www.iiste.org_Call_fo.pdf&amp;X-Amz-Algorithm=AWS4-HMAC-SHA256&amp;X-Amz-Credential=AKIAIWOWYYGZ2Y53UL3A%2F20190704%2Fus-east-1%2Fs3%2Faws4_request&amp;X-Amz-Date=20190704T014028Z&amp;X-Amz-Expires=3600&amp;X-Amz-SignedHeaders=host&amp;X-Amz-Signature=063097c45d182048972d908878a4d8ad08db47a49ba29a34b48c1b4c249cc689</t>
  </si>
  <si>
    <t>162 children</t>
  </si>
  <si>
    <t>Journal of Economics and Sustainable Development</t>
  </si>
  <si>
    <t>Why do parents make their children work? Evidence from Multiple Indicator Cluster Survey</t>
  </si>
  <si>
    <t>MS Awan, M Waqas, MA Aslam</t>
  </si>
  <si>
    <t>https://mpra.ub.uni-muenchen.de/31830/1/MPRA_paper_31830.pdf</t>
  </si>
  <si>
    <t>91,280 households</t>
  </si>
  <si>
    <t>International Journal of Academic Research</t>
  </si>
  <si>
    <t>Poverty and its association with child labour in Njombe District in Tanzania: The case of Igima Ward</t>
  </si>
  <si>
    <t>R Akarro, N Mtweve</t>
  </si>
  <si>
    <t>https://pdfs.semanticscholar.org/54b5/e1ee6f4948f522cda0b1c1d38d028b326ab4.pdf</t>
  </si>
  <si>
    <t>300 households</t>
  </si>
  <si>
    <t>11/09 - 03/10</t>
  </si>
  <si>
    <t>Current Research Journal of Social Sciences</t>
  </si>
  <si>
    <t>Working school children in a Nigerian Community: revisiting the issues</t>
  </si>
  <si>
    <t>ET Owoaje, OK Ige, E Bamgboye</t>
  </si>
  <si>
    <t>10.4314/ijhr.v4i1.70430</t>
  </si>
  <si>
    <t>386 children</t>
  </si>
  <si>
    <t>International Journal of Health Research</t>
  </si>
  <si>
    <t>Economic Factors responsible for Child labor (A Case study of District Swabi).</t>
  </si>
  <si>
    <t>G Ali</t>
  </si>
  <si>
    <t>http://www.qurtuba.edu.pk/jms/default_files/JMS/5_1/JMS_January_June2010_85-96.pdf</t>
  </si>
  <si>
    <t>Journal of Managerial Sciences</t>
  </si>
  <si>
    <t>Child labor in relation to poverty</t>
  </si>
  <si>
    <t>Z Naeem, F Shaukat, Z Ahmed</t>
  </si>
  <si>
    <t>https://www.ncbi.nlm.nih.gov/pmc/articles/PMC3533357/pdf/ijhs-supplement_1-48.pdf</t>
  </si>
  <si>
    <t>200 children</t>
  </si>
  <si>
    <t>International Journal of Health Sciences</t>
  </si>
  <si>
    <t>Child labor and school attendance in Kenya</t>
  </si>
  <si>
    <t>P Moyi</t>
  </si>
  <si>
    <t>https://academicjournals.org/journal/ERR/article-full-text-pdf/AB077E84306</t>
  </si>
  <si>
    <t>1, 3,5</t>
  </si>
  <si>
    <t>17,159, children</t>
  </si>
  <si>
    <t>Educational Research and Reviews</t>
  </si>
  <si>
    <t>Agricultural labor among school children in rural Assiut, Egypt</t>
  </si>
  <si>
    <t>SA Kotb, AG Mohamed, EM Abdel Khalek, DA Yones</t>
  </si>
  <si>
    <t>https://www.researchgate.net/profile/Doaa_Yones/publication/216880201_Agricultural_Labor_among_School_Children_in_Rural_Assiut_Egypt/links/0deec525000ea27d6c000000.pdf</t>
  </si>
  <si>
    <t>630 children</t>
  </si>
  <si>
    <t>Life Sciences Journal</t>
  </si>
  <si>
    <t>Parental Socio-Economic Status as Correlate of Child Labour in Ile-Ife, Nigeria.</t>
  </si>
  <si>
    <t>OS Elegbeleye, MO Olasupo</t>
  </si>
  <si>
    <t>http://www.bangladeshsociology.org/BEJS%208.2%20-%20Final.pdf#page=51</t>
  </si>
  <si>
    <t>200 individuals</t>
  </si>
  <si>
    <t>Bangladesh e-Journal of Sociology</t>
  </si>
  <si>
    <t>Methodology: "200 parents were purposively selected within and around the town".</t>
  </si>
  <si>
    <t>Negotiating change: working with children and their employers to transform child domestic work in Iringa, Tanzania</t>
  </si>
  <si>
    <t>N Klocker</t>
  </si>
  <si>
    <t>10.1080/14733285.2011.562381</t>
  </si>
  <si>
    <t>116 individuals</t>
  </si>
  <si>
    <t>2005-2007</t>
  </si>
  <si>
    <t>Children's Geographies</t>
  </si>
  <si>
    <t>Child work and labour among orphaned and abandoned children in five low and middle income countries</t>
  </si>
  <si>
    <t xml:space="preserve">R Whetten, L Messer, J Ostermann, K Whetten, BW Pence, M Buckner, N Thielman, K O'Donnell </t>
  </si>
  <si>
    <t>10.1186/1472-698X-11-1</t>
  </si>
  <si>
    <t>1,480 children</t>
  </si>
  <si>
    <t>05/06-04/07</t>
  </si>
  <si>
    <t>BMC International Health and Human Rights</t>
  </si>
  <si>
    <t>Young workers: A New Zealand perspective</t>
  </si>
  <si>
    <t>NR Gasson, C Linsell</t>
  </si>
  <si>
    <t>10.1163/157181811X547272</t>
  </si>
  <si>
    <t>1482 children</t>
  </si>
  <si>
    <t>The International Journal of Children's Rights</t>
  </si>
  <si>
    <t>Child labour and child schooling in rural Ethiopia: nature and trade-off</t>
  </si>
  <si>
    <t>G Haile, B Haile</t>
  </si>
  <si>
    <t>10.1080/09645292.2011.623376</t>
  </si>
  <si>
    <t>2,850 children</t>
  </si>
  <si>
    <t>Education Economics</t>
  </si>
  <si>
    <t>Natural Resource Dependence: Implications for Children's Schooling and Work in Chile</t>
  </si>
  <si>
    <t>L Jensen, TC Yang, P Muñoz</t>
  </si>
  <si>
    <t>10.1080/08941920.2010.540308</t>
  </si>
  <si>
    <t>Society &amp; Natural Resources</t>
  </si>
  <si>
    <t>Effects of the global financial crisis on children's school and employment outcomes in El Salvador</t>
  </si>
  <si>
    <t>S Duryea, M Morales</t>
  </si>
  <si>
    <t>10.1111/j.1467-7679.2011.00545.x</t>
  </si>
  <si>
    <t>102,986 children</t>
  </si>
  <si>
    <t>2000-2008</t>
  </si>
  <si>
    <t>Development Policy Review</t>
  </si>
  <si>
    <t>Female migration and child occupation in rural El Salvador</t>
  </si>
  <si>
    <t>P Acosta</t>
  </si>
  <si>
    <t>10.1007/s11113-011-9201-x</t>
  </si>
  <si>
    <t>739 households</t>
  </si>
  <si>
    <t>1997-2001</t>
  </si>
  <si>
    <t>Population Research and Policy Review</t>
  </si>
  <si>
    <t>The impact of child labor on schooling outcomes in Nicaragua</t>
  </si>
  <si>
    <t>M Zabaleta</t>
  </si>
  <si>
    <t>10.1016/j.econedurev.2011.08.008</t>
  </si>
  <si>
    <t>1955, children</t>
  </si>
  <si>
    <t>1998, 2001</t>
  </si>
  <si>
    <t>Economics of Education Review</t>
  </si>
  <si>
    <t>Market and non-market child labour in rural India: The role of the mother's participation in the labour force</t>
  </si>
  <si>
    <t>S Self</t>
  </si>
  <si>
    <t>10.1080/13600818.2011.599490</t>
  </si>
  <si>
    <t>2250 households</t>
  </si>
  <si>
    <t>12/97-03/98</t>
  </si>
  <si>
    <t>Oxford Development Studies</t>
  </si>
  <si>
    <t>Sibling differences in school attendance and child labour in Ethiopia</t>
  </si>
  <si>
    <t>E Alvi, S Dendir</t>
  </si>
  <si>
    <t>10.1080/13600818.2011.598923</t>
  </si>
  <si>
    <t>54,052 children</t>
  </si>
  <si>
    <t>Weathering the Storms: Credit Receipt and Child Labor in the Aftermath of the Great Floods (1998) in Bangladesh</t>
  </si>
  <si>
    <t>10.1016/j.worlddev.2011.01.003</t>
  </si>
  <si>
    <t>743 households</t>
  </si>
  <si>
    <t>World Development</t>
  </si>
  <si>
    <t>Child labor and schooling in Bolivia: who's falling behind? The roles of domestic work, gender, and ethnicity</t>
  </si>
  <si>
    <t>D Zapata, D Contreras, D Kruger</t>
  </si>
  <si>
    <t>10.1016/j.worlddev.2010.08.022</t>
  </si>
  <si>
    <t>1,5</t>
  </si>
  <si>
    <t>5,277 children</t>
  </si>
  <si>
    <t>Children who work in the street in Izmir, Turkey</t>
  </si>
  <si>
    <t>HB Yilmaz, Ş Dülgerler</t>
  </si>
  <si>
    <t>10.2224/sbp.2011.39.1.129</t>
  </si>
  <si>
    <t>226 children</t>
  </si>
  <si>
    <t>Social Behavior and Personality: an International Journal</t>
  </si>
  <si>
    <t>Social contextual factors contributing to child and adolescent labor: an ecological analysis</t>
  </si>
  <si>
    <t>VS Santana, MS Itaparica</t>
  </si>
  <si>
    <t>10.1590/S0034-89102011005000032</t>
  </si>
  <si>
    <t>2512 households</t>
  </si>
  <si>
    <t>2000-2002</t>
  </si>
  <si>
    <t>Rev Saúde Pública</t>
  </si>
  <si>
    <t>Child labour in Indonesian small industries</t>
  </si>
  <si>
    <t>K Kis-Katos, GG Schulze</t>
  </si>
  <si>
    <t>10.1080/00220388.2011.561327</t>
  </si>
  <si>
    <t>69,125 villages</t>
  </si>
  <si>
    <t>The Causal Effect of Parent's Schooling on Children's Schooling: A Comparison of Estimation Methods</t>
  </si>
  <si>
    <t>H Holmlund, M Lindhal, E Plug</t>
  </si>
  <si>
    <t>10.1257/jel.49.3.615</t>
  </si>
  <si>
    <t>Journal of Economic Literature</t>
  </si>
  <si>
    <t xml:space="preserve">Excellent article on the measurement of child labour, but it does feel awkward with the rest of this list. </t>
  </si>
  <si>
    <t>The influence of the mother's power on her child's labor in Mexico</t>
  </si>
  <si>
    <t>I Reggio</t>
  </si>
  <si>
    <t>10.1016/j.jdeveco.2010.07.002</t>
  </si>
  <si>
    <t>8,400 households</t>
  </si>
  <si>
    <t>Journal of Development Economics</t>
  </si>
  <si>
    <t>The intergenerational effects of paternal migration on schooling and work: What can we learn from children's time allocations?</t>
  </si>
  <si>
    <t>FM Antman</t>
  </si>
  <si>
    <t>10.1016/j.jdeveco.2010.11.002</t>
  </si>
  <si>
    <t>22,642 individuals</t>
  </si>
  <si>
    <t>1990-2001</t>
  </si>
  <si>
    <t>Primary school student employment and academic achievement in Chile, Colombia, Ecuador and Peru</t>
  </si>
  <si>
    <t>D Post</t>
  </si>
  <si>
    <t>10.1111/j.1564-913X.2011.00116.x</t>
  </si>
  <si>
    <t>1;21</t>
  </si>
  <si>
    <t>INTERNATIONAL LABOUR REVIEW</t>
  </si>
  <si>
    <t>What makes child workers go to school? A case study from West Bengal</t>
  </si>
  <si>
    <t>M Pal et all</t>
  </si>
  <si>
    <t>10.1111/j.1564-913X.2011.00123.x</t>
  </si>
  <si>
    <t>327 household</t>
  </si>
  <si>
    <t>Idle Youth in Latin America: A Persistent Problem in a Decade of Prosperity</t>
  </si>
  <si>
    <t>M Cárdenas, R de Hoyos, M Székely</t>
  </si>
  <si>
    <t>https://pdfs.semanticscholar.org/fef2/c07a191ceae16c2932c495ee9a9e8b646883.pdf?_ga=2.200408878.1073264642.1565216657-1533335648.1565216657</t>
  </si>
  <si>
    <t>1980-2010</t>
  </si>
  <si>
    <t>Impacts of international migration and remittances on child outcomes and labor supply in Indonesia: How does gender matter?</t>
  </si>
  <si>
    <t>T Nguyen, R Purnamasari</t>
  </si>
  <si>
    <t>https://openknowledge.worldbank.org/bitstream/handle/10986/3358/WPS5591.pdf?sequence=1</t>
  </si>
  <si>
    <t>6128 households</t>
  </si>
  <si>
    <t>2000, 2007</t>
  </si>
  <si>
    <t>Labour market in South Sudan</t>
  </si>
  <si>
    <t>L Guarcello, S Lyon, FC Rosati</t>
  </si>
  <si>
    <t>http://www.ucw-project.org/attachment/Labour_market_in_South_Sudan_childlabour_youthemployment20120131_173344.pdf</t>
  </si>
  <si>
    <t>Measuring the Economic Gain of Investing in Girls : The Girl Effect Dividend</t>
  </si>
  <si>
    <t>J Chaaban, W Cunningham</t>
  </si>
  <si>
    <t>http://www.ungei.org/World_Bank_-_Measuring_the_Economic_Gain_of_Investing_(2011).pdf</t>
  </si>
  <si>
    <t>Migrations, changements climatiques, travail des enfants et emploi des jeunes</t>
  </si>
  <si>
    <t>http://www.ucw-project.org/attachment/Migration_travail_des_enfants_emploi_des_jeunes20120427_181759.pdf</t>
  </si>
  <si>
    <t>1, 3, 4, 5, 7</t>
  </si>
  <si>
    <t>Residential Rivalry and Constraints on the Availability of Child Labor</t>
  </si>
  <si>
    <t>R Akresh, E Edmonds</t>
  </si>
  <si>
    <t>10.3386/w17165</t>
  </si>
  <si>
    <t>606 households</t>
  </si>
  <si>
    <t>School attendance, child labor and cash transfers: an impact evaluation of PANES</t>
  </si>
  <si>
    <t>V Amarante, M Ferrando, A Vigorito</t>
  </si>
  <si>
    <t>https://www.pep-net.org/sites/pep-net.org/files/typo3doc/pdf/files_events/9th_PEPNetworkConf/Papers-PEP_Program/Dec5_Amarante.pdf</t>
  </si>
  <si>
    <t>3,000 households</t>
  </si>
  <si>
    <t>10/06-03/07, 03/08-06/08</t>
  </si>
  <si>
    <t>Understanding children's work and youth employment outcomes in Rwanda - Report on child labour and youth employment</t>
  </si>
  <si>
    <t>http://www.ucw-project.org/attachment/child_labour_Rwanda20110630_120902.pdf</t>
  </si>
  <si>
    <t>Understanding children’s work in Bangladesh</t>
  </si>
  <si>
    <t>http://www.ucw-project.org/attachment/Bangladesh_child_labour_report20111125_094656.pdf</t>
  </si>
  <si>
    <t>Understanding the Brazilian success in reducing child labour: empirical evidence and policy lessons. Drawing policy lessons from the Brazilian experience</t>
  </si>
  <si>
    <t>http://www.ucw-project.org/attachment/Brazil_20june1120110622_103357.pdf</t>
  </si>
  <si>
    <t>1992-2008</t>
  </si>
  <si>
    <t>Household poverty and its effect on child labour use among palm oil processors in Abia State, Nigeria</t>
  </si>
  <si>
    <t>GN Ben-Chendo, JI Lemch, et al</t>
  </si>
  <si>
    <t>10.11634/21681783150438</t>
  </si>
  <si>
    <t>100 children</t>
  </si>
  <si>
    <t>International Journal of Developign Societies</t>
  </si>
  <si>
    <t>Gender differences in work-schooling decisions in rural North India</t>
  </si>
  <si>
    <t>K Kis-Katos</t>
  </si>
  <si>
    <t>10.1007/s11150-012-9153-x</t>
  </si>
  <si>
    <t>2412 children</t>
  </si>
  <si>
    <t>1997-1998</t>
  </si>
  <si>
    <t>Review of Economics of the Household</t>
  </si>
  <si>
    <t>The bonded labour system in Nepal: Musahar and Tharu communities' assessments of Haliya and Kamaiya labour contracts</t>
  </si>
  <si>
    <t>B Giri</t>
  </si>
  <si>
    <t>https://www.japss.org/upload/6.%20the%20bonded%20labor%20system%20in%20Nepal.pdf</t>
  </si>
  <si>
    <t>1, 2</t>
  </si>
  <si>
    <t>50 individuals</t>
  </si>
  <si>
    <t>2006-2009</t>
  </si>
  <si>
    <t>Journal of Alternative Perspectives in the Social Sciences</t>
  </si>
  <si>
    <t>Looking beyond universal primary education: Gender differences in time use among children in rural Bangladesh</t>
  </si>
  <si>
    <t>S Amin, S Chandrasekhar</t>
  </si>
  <si>
    <t>10.1080/17441730.2012.646820</t>
  </si>
  <si>
    <t>14,592 children</t>
  </si>
  <si>
    <t>Asian Population Studies</t>
  </si>
  <si>
    <t>The impact of public school enrolment on child labor in Punjab, Pakistan</t>
  </si>
  <si>
    <t>H Ahmed</t>
  </si>
  <si>
    <t>https://s3.amazonaws.com/academia.edu.documents/31579238/The_Impact_of_Public_School_Enrolment_on_Child_Labor_in_Pakistan.pdf?response-content-disposition=inline%3B%20filename%3DThe_Impact_of_Public_School_Enrolment_on.pdf&amp;X-Amz-Algorithm=AWS4-HMAC-SHA256&amp;X-Amz-Credential=AKIAIWOWYYGZ2Y53UL3A%2F20190704%2Fus-east-1%2Fs3%2Faws4_request&amp;X-Amz-Date=20190704T003805Z&amp;X-Amz-Expires=3600&amp;X-Amz-SignedHeaders=host&amp;X-Amz-Signature=7f6b311eb284606c897bf2a2b51333c9a3f2f879eb01d6e4ad9b843eb297cc86</t>
  </si>
  <si>
    <t>59993 households</t>
  </si>
  <si>
    <t>The trade-off between child labour and schooling in India</t>
  </si>
  <si>
    <t>A Rammohan</t>
  </si>
  <si>
    <t>10.1080/09645292.2011.641271</t>
  </si>
  <si>
    <t>84,890 children</t>
  </si>
  <si>
    <t>Gender and Competition between Child Economic or Non-Economic Labor and Schooling: Evidence from EPAM Mali</t>
  </si>
  <si>
    <t>SA Koissy-Kpein</t>
  </si>
  <si>
    <t>10.1111/j.1467-8268.2011.00308.x</t>
  </si>
  <si>
    <t>1, 4, 5</t>
  </si>
  <si>
    <t>African Development Review</t>
  </si>
  <si>
    <t>Gender and Competition between Economic or Non‐economic Labor and Schooling: Evidence from EPAM Mali</t>
  </si>
  <si>
    <t>S Koissy‐Kpein</t>
  </si>
  <si>
    <t>3007 children</t>
  </si>
  <si>
    <t>Hidden child labor: determinants of housework and family business work of children in 16 developing countries</t>
  </si>
  <si>
    <t>E Webbink, J Smits, E Jong</t>
  </si>
  <si>
    <t>10.1016/j.worlddev.2011.07.005</t>
  </si>
  <si>
    <t>178,000 children</t>
  </si>
  <si>
    <t>Family hardship and cultural values: Child labor in Malian small-scale gold mining communities</t>
  </si>
  <si>
    <t>G Hilson</t>
  </si>
  <si>
    <t>10.1016/j.worlddev.2012.03.017</t>
  </si>
  <si>
    <t xml:space="preserve">This is a very well researched paper, but not based on any specific dataset. </t>
  </si>
  <si>
    <t>Child Porterage and Africa's Transport Gap: Evidence from Ghana, Malawi and South Africa</t>
  </si>
  <si>
    <t>G Porter et all</t>
  </si>
  <si>
    <t>10.1016/j.worlddev.2012.05.004</t>
  </si>
  <si>
    <t>2967 children</t>
  </si>
  <si>
    <t>Global production networks, chronic poverty and 'slave labour'in Brazil</t>
  </si>
  <si>
    <t>N Phillips, L Sakamoto</t>
  </si>
  <si>
    <t>10.1007/s12116-012-9101-z</t>
  </si>
  <si>
    <t>2</t>
  </si>
  <si>
    <t>21,000 individuals</t>
  </si>
  <si>
    <t>2003-2010</t>
  </si>
  <si>
    <t>Studies in Comparative International Development</t>
  </si>
  <si>
    <t>School promixity and child labor: evidence from rural Tanzania</t>
  </si>
  <si>
    <t>F Kondylis, M Manacorda</t>
  </si>
  <si>
    <t>10.3368/jhr.47.1.32</t>
  </si>
  <si>
    <t>8,642, children</t>
  </si>
  <si>
    <t>Journal of Human Resources</t>
  </si>
  <si>
    <t>Youth population and the labour market of pakistan: a micro Level study</t>
  </si>
  <si>
    <t>R Ahmad, P Azim</t>
  </si>
  <si>
    <t>http://pu.edu.pk/images/journal/pesr/PDF-FILES/2%20AHMAD%20and%20AZIM%20Youth%20Population%20and%20the%20Labour%20Market_V48_No_2%20(Winter%202010).pdf</t>
  </si>
  <si>
    <t>Pakistan Economic and Social Review</t>
  </si>
  <si>
    <t>The consequences of child soldiering</t>
  </si>
  <si>
    <t>C Blattman, J Annan</t>
  </si>
  <si>
    <t>10.1162/REST_a_00036</t>
  </si>
  <si>
    <t>870 individuals</t>
  </si>
  <si>
    <t>Review of Economics and Statistics</t>
  </si>
  <si>
    <t>Explaining variation in child labor statistics</t>
  </si>
  <si>
    <t>A Dillon et all</t>
  </si>
  <si>
    <t>10.1016/j.jdeveco.2011.06.002</t>
  </si>
  <si>
    <t>1344 households</t>
  </si>
  <si>
    <t>Is child labour a substitute for adult labour? The relationship between child labour and adult illness in Nepal</t>
  </si>
  <si>
    <t>A Nepal, M Nepal</t>
  </si>
  <si>
    <t>10.1111/j.1564-913X.2012.00137.x</t>
  </si>
  <si>
    <t>3,912 households</t>
  </si>
  <si>
    <t>2003-2004</t>
  </si>
  <si>
    <t>Child Labor &amp; Educational Disadvantage – Breaking the Link, Building Opportunity</t>
  </si>
  <si>
    <t>G Brown</t>
  </si>
  <si>
    <t>http://www.ungei.org/child_labor_and_education_US.pdf</t>
  </si>
  <si>
    <t>How Does Child Labor Affect the Demand for Adult Labor? Evidence from Rural Mexico</t>
  </si>
  <si>
    <t>KB Doran</t>
  </si>
  <si>
    <t>https://www3.nd.edu/~tjohns20/RePEc/deendus/wpaper/016_child.pdf</t>
  </si>
  <si>
    <t>506 villages</t>
  </si>
  <si>
    <t>1997, 1998, 1999</t>
  </si>
  <si>
    <t>Incidence of child labour and child schooling in India: pattern and determinants</t>
  </si>
  <si>
    <t>S Das</t>
  </si>
  <si>
    <t>10.5402/2012/429506</t>
  </si>
  <si>
    <t>124,680 households</t>
  </si>
  <si>
    <t>2004-2005</t>
  </si>
  <si>
    <t>International Scholarly Research Network</t>
  </si>
  <si>
    <t>Towards ending child labour in Zambia: An assessment of resource requirements - Report on child labour</t>
  </si>
  <si>
    <t>http://www.ucw-project.org/attachment/ending_CL_Zambia_resource_requirements_201220121122_105629.pdf</t>
  </si>
  <si>
    <t>Trade-off between child labour and schooling in Bangladesh: the role of parents' education</t>
  </si>
  <si>
    <t>S Ahmed, R Ray</t>
  </si>
  <si>
    <t>http://dro.deakin.edu.au/eserv/DU:30054864/ahmed-tradeoffbetween-2012.pdf</t>
  </si>
  <si>
    <t>14062 children</t>
  </si>
  <si>
    <t>2002-2003</t>
  </si>
  <si>
    <t>Understanding children’s work and youth employment outcomes in Indonesia - Report on child labour and youth employment</t>
  </si>
  <si>
    <t>http://www.ucw-project.org/attachment/Child_labour_Youth_employment_Indonesia20120625_162630.pdf</t>
  </si>
  <si>
    <t>2009, 2010</t>
  </si>
  <si>
    <t>Youth disadvantage in the labour market: Empirical evidence from nine developing countries</t>
  </si>
  <si>
    <t>L Guarcello, I Kovrova, S Lyon</t>
  </si>
  <si>
    <t>https://www.researchgate.net/profile/Lorenzo_Guarcello/publication/305495362_Youth_disadvantage_in_the_labour_market_Empirical_evidence_from_nine_developing_countries/links/5791e4ee08ae33e89f74e5bf/Youth-disadvantage-in-the-labour-market-Empirical-evidence-from-nine-developing-countries.pdf</t>
  </si>
  <si>
    <t>2006-2010</t>
  </si>
  <si>
    <t>Working children and knowledge of right to education: A study of child labour in Sabah, Malaysia</t>
  </si>
  <si>
    <t>R Aziz, A Iskandar</t>
  </si>
  <si>
    <t>10.5539/ass.v9n8p23</t>
  </si>
  <si>
    <t>26 children</t>
  </si>
  <si>
    <t>Asian Social Science</t>
  </si>
  <si>
    <t>Child labour and schooling responses to production and health shocks in northern Mali</t>
  </si>
  <si>
    <t>A Dillon</t>
  </si>
  <si>
    <t>10.1093/jae/ejs025</t>
  </si>
  <si>
    <t>1, 3, 5</t>
  </si>
  <si>
    <t>1,859 children</t>
  </si>
  <si>
    <t>Journal of African Economics</t>
  </si>
  <si>
    <t>The labour market experiences and strategies of young undocumented migrants</t>
  </si>
  <si>
    <t>A Bloch</t>
  </si>
  <si>
    <t>10.1177/0950017012460313</t>
  </si>
  <si>
    <t>75 children</t>
  </si>
  <si>
    <t>Work, Employment, and Society</t>
  </si>
  <si>
    <t>Cash transfers and child labour</t>
  </si>
  <si>
    <t>J de Hoop, FC Rosati</t>
  </si>
  <si>
    <t>https://pdfs.semanticscholar.org/6218/947af91f367a7de3c24d5057350abe9a04e6.pdf?_ga=2.21093179.1073264642.1565216657-1533335648.1565216657</t>
  </si>
  <si>
    <t>The World Bank Research Observer</t>
  </si>
  <si>
    <t>Market Imperfections and Child Labor</t>
  </si>
  <si>
    <t>C Dumas</t>
  </si>
  <si>
    <t>10.1016/j.worlddev.2012.08.004</t>
  </si>
  <si>
    <t>10,794 households</t>
  </si>
  <si>
    <t>2001, 2005</t>
  </si>
  <si>
    <t>Social Sustainability in Agriculture: An Anthropological Perspective on Child Labour in Cocoa Production in Ghana</t>
  </si>
  <si>
    <t>A Berlan</t>
  </si>
  <si>
    <t>10.1080/00220388.2013.780041</t>
  </si>
  <si>
    <t>2001-2003</t>
  </si>
  <si>
    <t>Not based on specific data, but on "long-term anthropological fieldwork".</t>
  </si>
  <si>
    <t>Child Labor Variation by Type of Respondent: Evidence from a Large-Scale Study</t>
  </si>
  <si>
    <t>AC Dammert; J Galdo</t>
  </si>
  <si>
    <t>10.1016/j.worlddev.2013.06.002</t>
  </si>
  <si>
    <t>11,739 children</t>
  </si>
  <si>
    <t>Determinants and dynamics of schooling and child labour in Bolivia</t>
  </si>
  <si>
    <t>F Grigoli, G Sbrana</t>
  </si>
  <si>
    <t>10.1111/j.1467-8586.2012.00462.x</t>
  </si>
  <si>
    <t>2449-4860 children (depending on year)</t>
  </si>
  <si>
    <t>1999-2007</t>
  </si>
  <si>
    <t>Bulletin of Economic Research</t>
  </si>
  <si>
    <t>Important determinants of child labor: A case study for Lahore</t>
  </si>
  <si>
    <t>AF Siddiqi</t>
  </si>
  <si>
    <t>10.1111/j.1536-7150.2012.00871.x</t>
  </si>
  <si>
    <t>2460 households</t>
  </si>
  <si>
    <t>American Journal of Economics and Sociology</t>
  </si>
  <si>
    <t>The effect of the Israeli-Palestinian conflict on child labor and school attendance in the West Bank</t>
  </si>
  <si>
    <t>M Di Maio; TK Nandi</t>
  </si>
  <si>
    <t>10.1016/j.jdeveco.2012.08.007</t>
  </si>
  <si>
    <t>45,419 children</t>
  </si>
  <si>
    <t>2000-2006</t>
  </si>
  <si>
    <t>Climate variability, child labour and schooling: evidence on the intensive and extensive margin</t>
  </si>
  <si>
    <t>J Colmer</t>
  </si>
  <si>
    <t>https://www.econstor.eu/bitstream/10419/89587/1/NDL2013-081.pdf</t>
  </si>
  <si>
    <t>4034 children</t>
  </si>
  <si>
    <t>2004, 2009</t>
  </si>
  <si>
    <t>Analytical Study on Child Labour in Volta Lake Fishing in Ghana</t>
  </si>
  <si>
    <t>International Programme on the Elimination of Child Labor</t>
  </si>
  <si>
    <t>https://challengingheights.org/wp-content/uploads/2014/11/ILO_Analytical_Study_CL_in_Volta_Lake_Fishing_Ghana.pdf</t>
  </si>
  <si>
    <t>1,2</t>
  </si>
  <si>
    <t>40 Communities</t>
  </si>
  <si>
    <t>Education and Household Welfare</t>
  </si>
  <si>
    <t>M Fafchamps, F Shilpi</t>
  </si>
  <si>
    <t>https://www.journals.uchicago.edu/doi/pdfplus/10.1086/677805</t>
  </si>
  <si>
    <t>~200,000 households</t>
  </si>
  <si>
    <t>NEET youth dynamics in Indonesia and Brazil: A cohort analysis</t>
  </si>
  <si>
    <t>Kovrova, Irina,Lyon, Scott</t>
  </si>
  <si>
    <t>http://www.ucw-project.org/attachment/NEET_youth_cohort_effects_Indonesia_Brazil20130328_161115.pdf</t>
  </si>
  <si>
    <t>2000, 2010</t>
  </si>
  <si>
    <t>The NEET trap: A dynamic analysis for Mexico</t>
  </si>
  <si>
    <t>Ranzani, Marco,Rosati, Furio C</t>
  </si>
  <si>
    <t>https://pdfs.semanticscholar.org/021e/83a1ee4a473c97c674e4e3f4665eb99b84e6.pdf</t>
  </si>
  <si>
    <t>2000-2004, 2005-2010</t>
  </si>
  <si>
    <t>Understanding children's work in Albania</t>
  </si>
  <si>
    <t>http://www.ucw-project.org/attachment/25052016141Albania_country_report_06sept2013sent.pdf</t>
  </si>
  <si>
    <t>Unpaid household services and child labour</t>
  </si>
  <si>
    <t>S Lyon, M Ranzani, FC Rosati</t>
  </si>
  <si>
    <t>http://www.ucw-project.org/attachment/unpaid_household_services_child_labour20130503_173956.pdf</t>
  </si>
  <si>
    <t>1, 4</t>
  </si>
  <si>
    <t>Understanding Child Labor in Ghana Beyond Poverty—The Structure of the Economy, Social Norms, and No Returns to Rural Basic Education</t>
  </si>
  <si>
    <t>A Krauss</t>
  </si>
  <si>
    <t>10.1596/1813-9450-6513</t>
  </si>
  <si>
    <t>25,855 individuals</t>
  </si>
  <si>
    <t>2010-2011</t>
  </si>
  <si>
    <t>Socio-economic causes of child labor in carpet weaving industry: a case study of Union Council Ali Wahan</t>
  </si>
  <si>
    <t>M Avais, A Wassan, M Erum</t>
  </si>
  <si>
    <t>10.2139/ssrn.2492771</t>
  </si>
  <si>
    <t>50 children</t>
  </si>
  <si>
    <t>Journal of Social Welfare and Human Rights</t>
  </si>
  <si>
    <t>Child labor, poverty and school attendance: Evidences from the Philippines by region</t>
  </si>
  <si>
    <t>RCE Fernandez, FT Abocejo</t>
  </si>
  <si>
    <t>https://www.researchgate.net/profile/Ferdinand_Abocejo/publication/319505916_Child_Labor_Poverty_and_School_Attendance_Evidences_from_the_Philippines_by_Region/links/59aff691458515150e4ce656/Child-Labor-Poverty-and-School-Attendance-Evidences-from-the-Philippines-by-Region.pdf</t>
  </si>
  <si>
    <t>2008-2012</t>
  </si>
  <si>
    <t>CNU Journal of Higher Education</t>
  </si>
  <si>
    <t>Journal of Higher Education</t>
  </si>
  <si>
    <t>Modern day slavery: poverty and child trafficking in Nigeria</t>
  </si>
  <si>
    <t>OS Adesina</t>
  </si>
  <si>
    <t>10.1080/14725843.2014.881278</t>
  </si>
  <si>
    <t>7</t>
  </si>
  <si>
    <t>African Identities</t>
  </si>
  <si>
    <t>Should be reclassified as FL?</t>
  </si>
  <si>
    <t>Situation of child domestic workers in Bangladesh</t>
  </si>
  <si>
    <t>E Islam, K Mahmud, N Rahman</t>
  </si>
  <si>
    <t>https://www.journalofbusiness.org/index.php/GJMBR/article/download/1142/1053</t>
  </si>
  <si>
    <t>1, 2, 3</t>
  </si>
  <si>
    <t>Global Journal of Management and Business</t>
  </si>
  <si>
    <t>Parental health and child schooling</t>
  </si>
  <si>
    <t>M Bratti, M Mendola</t>
  </si>
  <si>
    <t>10.1016/j.jhealeco.2014.02.006</t>
  </si>
  <si>
    <t>785 children</t>
  </si>
  <si>
    <t>2001-2004</t>
  </si>
  <si>
    <t>Journal of Health Economics</t>
  </si>
  <si>
    <t>Exposure to maltreatment and urban violence in children working on the streets in Sao Paulo, Brazil: factors associated with street work</t>
  </si>
  <si>
    <t>AF Mello, MR Maciel, V Fossaluza, CS Paula, et al</t>
  </si>
  <si>
    <t>10.1590/1516-4446-2013-1185</t>
  </si>
  <si>
    <t>191 children</t>
  </si>
  <si>
    <t>Brazilian Journal of Psychiatry</t>
  </si>
  <si>
    <t xml:space="preserve">This should be in FL. Maltreatment and urban violence. </t>
  </si>
  <si>
    <t>Children's cognitive ability, schooling and work: Evidence from Ethiopia</t>
  </si>
  <si>
    <t>S Dendir</t>
  </si>
  <si>
    <t>10.1016/j.ijedudev.2014.06.007</t>
  </si>
  <si>
    <t>971 children</t>
  </si>
  <si>
    <t>2006, 2009</t>
  </si>
  <si>
    <t>International Journal of Educational Development</t>
  </si>
  <si>
    <t>Household welfare, international migration and children time allocation in rural Morocco</t>
  </si>
  <si>
    <t>J Bouoiyour, A Miftah</t>
  </si>
  <si>
    <t>https://hal-univ-pau.archives-ouvertes.fr/hal-01879688/document</t>
  </si>
  <si>
    <t>2,701 children</t>
  </si>
  <si>
    <t>Journal of Economic Development</t>
  </si>
  <si>
    <t>The reasons why children work on the streets: A sample from Turkey</t>
  </si>
  <si>
    <t>K Mert, H Kadıoğlu</t>
  </si>
  <si>
    <t>10.1016/j.childyouth.2014.06.012</t>
  </si>
  <si>
    <t>72 (quantitative), 82 (qualitative) children</t>
  </si>
  <si>
    <t>2011-2012</t>
  </si>
  <si>
    <t>Children and Youth Services Review</t>
  </si>
  <si>
    <t>The impact of FDI on child labor: Insights from an empirical analysis of sectoral FDI data and case studies</t>
  </si>
  <si>
    <t>N Doytch, N Thelen, RU Mendoza</t>
  </si>
  <si>
    <t>10.1016/j.childyouth.2014.09.008</t>
  </si>
  <si>
    <t>100 countries</t>
  </si>
  <si>
    <t>1990-2009</t>
  </si>
  <si>
    <t>Are Daughters Always the Losers in the Chore War? Evidence Using Household Data from Vietnam</t>
  </si>
  <si>
    <t>TM Vu</t>
  </si>
  <si>
    <t>10.1080/00220388.2013.875535</t>
  </si>
  <si>
    <t xml:space="preserve"> 45,945 households and 289,948 individuals </t>
  </si>
  <si>
    <t>Social Globalization and Child Labor: A Cross‐country Analysis</t>
  </si>
  <si>
    <t>HC Fors</t>
  </si>
  <si>
    <t>10.1111/deve.12041</t>
  </si>
  <si>
    <t>75 countries</t>
  </si>
  <si>
    <t>The Developing Economies</t>
  </si>
  <si>
    <t>Climate vulnerability, communities' resilience and child labour</t>
  </si>
  <si>
    <t>D Boutin</t>
  </si>
  <si>
    <t>10.3917/redp.244.0625</t>
  </si>
  <si>
    <t>1,3</t>
  </si>
  <si>
    <t>2009-2010</t>
  </si>
  <si>
    <t>REVUE D ECONOMIE POLITIQUE</t>
  </si>
  <si>
    <t>A Re-examination of the Determinants of Child Labour in Côte d'Ivoire</t>
  </si>
  <si>
    <t>EP Abou</t>
  </si>
  <si>
    <t>https://www.researchgate.net/profile/Pokou_Edouard_Abou3/publication/321920832_A_Re-examination_of_the_Determinants_of_Child_Labour_in_Cote_d%27Ivoire/links/5a398dd1458515889d2acd27/A-Re-examination-of-the-Determinants-of-Child-Labour-in-Cote-dIvoire.pdf</t>
  </si>
  <si>
    <t>5571 children</t>
  </si>
  <si>
    <t>Entendiendo el trabajo infantil y el empleo juvenil en la República Dominicana</t>
  </si>
  <si>
    <t>http://documents.worldbank.org/curated/en/643391467995385758/Entendiendo-el-trabajo-infantil-y-el-empleo-juvenil-en-la-Rep%C3%BAblica-Dominicana</t>
  </si>
  <si>
    <t>2009-2012</t>
  </si>
  <si>
    <t>Entendiendo el trabajo infantil y el empleo juvenil en Panamá</t>
  </si>
  <si>
    <t>http://documents.worldbank.org/curated/en/662991545143026159/Entendiendo-el-trabajo-infantil-y-el-empleo-juvenil-en-Panam%C3%A1</t>
  </si>
  <si>
    <t>International Labor Mobility and Child Work in Developing Countries</t>
  </si>
  <si>
    <t>De Paoli, Anna,Mendola, Mariapia</t>
  </si>
  <si>
    <t>https://pdfs.semanticscholar.org/e90c/e180c4fc055487981ae752bab1ec1593808c.pdf</t>
  </si>
  <si>
    <t>300,000 children</t>
  </si>
  <si>
    <t>Pathways to work in the developing world: An analysis of young persons’ transition from school to the workplace</t>
  </si>
  <si>
    <t>G Dachille, M Manacorda, M Ranzani , FC Rosati</t>
  </si>
  <si>
    <t>http://conference.iza.org/conference_files/worldb2015/rosati_f648.pdf</t>
  </si>
  <si>
    <t>2012-2013</t>
  </si>
  <si>
    <t>Understanding children’s work and youth employment outcomes in Laos</t>
  </si>
  <si>
    <t>http://www.ucw-project.org/attachment/Laos_child_labour_youth_employment20140109_131450.pdf</t>
  </si>
  <si>
    <t>Understanding children’s work and youth employment outcomes in Uganda</t>
  </si>
  <si>
    <t>http://www.ucw-project.org/attachment/Uganda_report_child_labor_youth_employment20141016_154929.pdf</t>
  </si>
  <si>
    <t>2011-2013</t>
  </si>
  <si>
    <t>A study of educational status of villagers of Kamalpur village of Patiala district</t>
  </si>
  <si>
    <t>S Goyal</t>
  </si>
  <si>
    <t>https://www.semanticscholar.org/paper/Study-of-Educational-Status-of-Villagers-of-Village-Goyal/272943fa4b6a3900f181423a6af3a95a3aa1e742</t>
  </si>
  <si>
    <t>1,489 individuals</t>
  </si>
  <si>
    <t>INDIAN JOURNAL OF ECONOMICS AND DEVELOPMENT</t>
  </si>
  <si>
    <t>Vulnerability Factors and Pathways Leading to Underage Entry into Sex Work in Two Mexican-US Border Cities.</t>
  </si>
  <si>
    <t>AE Servin, KC Brouwer, L Gordon, et al</t>
  </si>
  <si>
    <t>https://www.ncbi.nlm.nih.gov/pmc/articles/PMC4412591/pdf/nihms682148.pdf</t>
  </si>
  <si>
    <t>20 individuals</t>
  </si>
  <si>
    <t>08/13-10/14</t>
  </si>
  <si>
    <t>Journal of Applied Research on Children</t>
  </si>
  <si>
    <t>Reevaluating the relationship between education and child labour using the capabilities approach: Policy and implications for inequality in Cambodia</t>
  </si>
  <si>
    <t>J Kluttz</t>
  </si>
  <si>
    <t>10.1177/1477878515593886</t>
  </si>
  <si>
    <t>Theory and Research in Education</t>
  </si>
  <si>
    <t>Poverty, educational failure and the child-labour trap: The Indian experience</t>
  </si>
  <si>
    <t>J Sasmal, J Guillen</t>
  </si>
  <si>
    <t>10.1177/0972150914564419</t>
  </si>
  <si>
    <t>Global Business Review</t>
  </si>
  <si>
    <t>Child labor in Africa and Asia: Household and context determinants of hours worked in paid labor by young children in 16 low-income countries</t>
  </si>
  <si>
    <t>E Webbink, J Smits, E De Jong</t>
  </si>
  <si>
    <t>10.1057/ejdr.2014.19</t>
  </si>
  <si>
    <t>169000 children</t>
  </si>
  <si>
    <t>European Journal of Development Research</t>
  </si>
  <si>
    <t>A nexus between child labour and microfinance: an empirical investigation</t>
  </si>
  <si>
    <t>S Chakrabarty</t>
  </si>
  <si>
    <t>10.1111/1759-3441.12098</t>
  </si>
  <si>
    <t>756 children</t>
  </si>
  <si>
    <t>Economic Papers</t>
  </si>
  <si>
    <t>S AdeebAlam</t>
  </si>
  <si>
    <t>Parental health shocks, child labor and educational outcomes: Evidence from Tanzania</t>
  </si>
  <si>
    <t>10.1016/j.jhealeco.2015.09.004</t>
  </si>
  <si>
    <t>2590 children</t>
  </si>
  <si>
    <t>1991-1994</t>
  </si>
  <si>
    <t>Brazil's Bolsa Familia: Does it work for adolescents and do they work less for it?</t>
  </si>
  <si>
    <t>SA Reynolds</t>
  </si>
  <si>
    <t>10.1016/j.econedurev.2015.02.004</t>
  </si>
  <si>
    <t>The role of birth order in child labour and schooling</t>
  </si>
  <si>
    <t>Y Seid, S Gurmu</t>
  </si>
  <si>
    <t>10.1080/00036846.2015.1047086</t>
  </si>
  <si>
    <t>1866 children</t>
  </si>
  <si>
    <t>2002, 2006, 2009</t>
  </si>
  <si>
    <t>Applied Economics</t>
  </si>
  <si>
    <t>Remittance Effects on Child Labour: Evidence from Burkina Faso</t>
  </si>
  <si>
    <t>O Bargain; D Boutin</t>
  </si>
  <si>
    <t>10.1080/00220388.2015.1010154</t>
  </si>
  <si>
    <t>17,1</t>
  </si>
  <si>
    <t>The impact of income and non-income shocks on child labor: evidence from a panel survey of tanzania</t>
  </si>
  <si>
    <t>A Bandara, R Dehejia, S Lavie-Rouse</t>
  </si>
  <si>
    <t>10.1016/j.worlddev.2014.10.019</t>
  </si>
  <si>
    <t>3,755 children</t>
  </si>
  <si>
    <t>10/08-10/09, 10/10-11/11</t>
  </si>
  <si>
    <t>Child labor and the wealth paradox: The role of altruistic parents</t>
  </si>
  <si>
    <t>LR Lima, S Mesquita, M Wanamaker</t>
  </si>
  <si>
    <t>10.1016/j.econlet.2015.03.005</t>
  </si>
  <si>
    <t>Economics Letters</t>
  </si>
  <si>
    <t>A comparative analysis of rural and urban child labor in Pakistan</t>
  </si>
  <si>
    <t>REA Khan, T Khan, R Sattar</t>
  </si>
  <si>
    <t>10.2139/ssrn.2567431</t>
  </si>
  <si>
    <t>7,890 children</t>
  </si>
  <si>
    <t>European Journal of Economics, Finance and Administrative Science</t>
  </si>
  <si>
    <t>Can children in Ethiopian communities combine schooling with work?</t>
  </si>
  <si>
    <t>Y Tafere, A Pankhurst</t>
  </si>
  <si>
    <t>https://ora.ox.ac.uk/objects/uuid:d47ba1c1-40f9-450f-a18c-f54e2f1b2436/download_file?file_format=pdf&amp;safe_filename=YL-WP141-Combining%2BSchooling%2Band%2BWork.pdf&amp;type_of_work=General+item</t>
  </si>
  <si>
    <t>1000 children</t>
  </si>
  <si>
    <t>2002-2009</t>
  </si>
  <si>
    <t>Entender el trabajo infantil y el empleo juvenil en Honduras</t>
  </si>
  <si>
    <t>http://documents.worldbank.org/curated/en/564561468185649490/Entender-el-trabajo-infantil-y-el-empleo-juvenil-en-Honduras</t>
  </si>
  <si>
    <t>Evolution of the relationship between child labour and education since 2000 Evidence from 19 developing countries</t>
  </si>
  <si>
    <t>L Guarcello, S Lyon, CA Valdivia</t>
  </si>
  <si>
    <t>http://www.ucw-project.org/attachment/UCW_evolution_childlabor_educ20150313_164700.pdf</t>
  </si>
  <si>
    <t>2000, 2012</t>
  </si>
  <si>
    <t>Jobs and skills for youth: review of policies for youth employment of Indonesia</t>
  </si>
  <si>
    <t>G Breglia, S Kring</t>
  </si>
  <si>
    <t>http://apyouthnet.ilo.org/resources/jobs-and-skills-for-youth-review-of-policies-for-youth-employment-of-indonesia/at_download/file1</t>
  </si>
  <si>
    <t>Measuring children’s work in South Asia - Perspectives from national household surveys</t>
  </si>
  <si>
    <t>S Khan, S Lyon</t>
  </si>
  <si>
    <t>https://www.ilo.org/wcmsp5/groups/public/---asia/---ro-bangkok/---sro-new_delhi/documents/publication/wcms_359371.pdf</t>
  </si>
  <si>
    <t>2005-2006, 2011-2012</t>
  </si>
  <si>
    <t>Reaching vulnerable youth with second chance learning opportunities</t>
  </si>
  <si>
    <t>http://www.ceistorvergata.it/public/CEIS/image/UCW/PaperUCW/Country%20Reports/UgandaREACHING_Complete/Uganda%20policy%20appraisal_BTVET.pdf</t>
  </si>
  <si>
    <t>Survey Research on Child Labor in West African Cocoa Growing Areas</t>
  </si>
  <si>
    <t>https://www.dol.gov/agencies/ilab/final-report-survey-research-child-labor-west-african-cocoa-growing-areas</t>
  </si>
  <si>
    <t>2008-2014</t>
  </si>
  <si>
    <t>Trabajo infantile y la violencia contra las mujeres en México</t>
  </si>
  <si>
    <t>C Caamal Olvera, G Olivera Martinez</t>
  </si>
  <si>
    <t>http://rcnl.ukko.mx/documents/files/000/000/263/original/violencia_mujeres_trabajo_infanti_oliveira_caamal_2015_2.pdf?1519062194</t>
  </si>
  <si>
    <t>Understanding child labour and youth employment outcomes in the Philippines</t>
  </si>
  <si>
    <t>https://www.ilo.org/wcmsp5/groups/public/---asia/---ro-bangkok/---ilo-manila/documents/publication/wcms_447853.pdf</t>
  </si>
  <si>
    <t>Are All Children Equal? Causative Factors of Child Labour in Selected Districts of South Punjab, Pakistan.</t>
  </si>
  <si>
    <t>SZ Haider, A Qureshi</t>
  </si>
  <si>
    <t>https://www.learntechlib.org/d/171372</t>
  </si>
  <si>
    <t>547 children</t>
  </si>
  <si>
    <t>Journal of New Approaches in Educational Research</t>
  </si>
  <si>
    <t>The long-run effects of labor migration on human capital formation in communities of origin</t>
  </si>
  <si>
    <t>T Dinkelman, M Mariotti</t>
  </si>
  <si>
    <t>10.1257/app.20150405</t>
  </si>
  <si>
    <t>1977, 1998</t>
  </si>
  <si>
    <t>American Economic Journal: Applied Economics</t>
  </si>
  <si>
    <t>WORKING CHILDREN IN THE KENTE ECONOMY OF BONWIRE, ASANTE: THE CONTEXT OF THE SUSTAINABLE DEVELOPMENT GOALS</t>
  </si>
  <si>
    <t>D Amanor-Wilks</t>
  </si>
  <si>
    <t>http://ss.ug.edu.gh/sites/ss.ug.edu.gh/files/journals/GSSJ-%20December%202016-Vol%2013%20Issue%202%20%281%29.compressed.pdf</t>
  </si>
  <si>
    <t>807 households</t>
  </si>
  <si>
    <t>GHANA SOCIAL SCIENCE JOURNAL</t>
  </si>
  <si>
    <t>The gangs of Bangladesh: Exploring organized crime, street gangs and 'illicit child labourers' in Dhaka</t>
  </si>
  <si>
    <t>S Atkinson-Sheppard</t>
  </si>
  <si>
    <t>10.1177/1748895815616445</t>
  </si>
  <si>
    <t>22 children</t>
  </si>
  <si>
    <t>01/12-01/13</t>
  </si>
  <si>
    <t>Criminology &amp; Criminal Justice</t>
  </si>
  <si>
    <t>Testing the human capital development model: the case of apprenticeships in Turkey</t>
  </si>
  <si>
    <t>T Akpinar; S Gun</t>
  </si>
  <si>
    <t>10.1111/ijtd.12084</t>
  </si>
  <si>
    <t>20 children</t>
  </si>
  <si>
    <t xml:space="preserve">INTERNATIONAL JOURNAL OF TRAINING AND DEVELOPMENT
</t>
  </si>
  <si>
    <t>Relative Contribution of Child Labour to Household Farm and Non-Farm Income in Ghana: Simulation with Child's Education</t>
  </si>
  <si>
    <t>I Koomson, A Simplice</t>
  </si>
  <si>
    <t>10.1111/1467-8268.12170</t>
  </si>
  <si>
    <t>2205 households</t>
  </si>
  <si>
    <t>In Harm's Way: Children's Work in Risky Occupations in Brazil</t>
  </si>
  <si>
    <t>DS DeGraff, AR Ferro, D Levison</t>
  </si>
  <si>
    <t>10.1002/jid.3111</t>
  </si>
  <si>
    <t>60,678 children</t>
  </si>
  <si>
    <t>Journal of International Development</t>
  </si>
  <si>
    <t>Child Labour and Schooling in South Sudan and Sudan: Is There a Gender Preference?</t>
  </si>
  <si>
    <t>V Berenger, Verdier-Chouchane</t>
  </si>
  <si>
    <t>10.1111/1467-8268.12200</t>
  </si>
  <si>
    <t>7913 and 4969 households</t>
  </si>
  <si>
    <t>2009, 2009</t>
  </si>
  <si>
    <t>Child domestic labour and mothers' employment in Turkey</t>
  </si>
  <si>
    <t>ZB Susanli; O Inanc-Tuncer; S Kologlugil</t>
  </si>
  <si>
    <t>10.1080/1331677X.2016.1204100</t>
  </si>
  <si>
    <t>10,836 households and 8,075 ever-married women</t>
  </si>
  <si>
    <t>ECONOMIC RESEARCH-EKONOMSKA ISTRAZIVANJA</t>
  </si>
  <si>
    <t>Socio-economic and political determinants of child labor at brick kilns: A case study of district Jhang</t>
  </si>
  <si>
    <t>A Latif, S Ali, A Awan, JR Kataria</t>
  </si>
  <si>
    <t>http://pu.edu.pk/images/journal/csas/PDF/11%20Jafar%20Riaz_v31_no1_jan-jun2016.pdf</t>
  </si>
  <si>
    <t>30 children</t>
  </si>
  <si>
    <t>South Asian Studies</t>
  </si>
  <si>
    <t>Child labour and academic achievement: Evidence from Gansu Province in China</t>
  </si>
  <si>
    <t>HJ He</t>
  </si>
  <si>
    <t>10.1016/j.chieco.2015.12.008</t>
  </si>
  <si>
    <t>1,115 children</t>
  </si>
  <si>
    <t>2000, 2004</t>
  </si>
  <si>
    <t>China Economic Review</t>
  </si>
  <si>
    <t>The Heterogeneous Effects of a Food Price Crisis on Child School Enrolment and Labour: Evidence from Pakistan</t>
  </si>
  <si>
    <t>XH Hou; SY Hong; K Scott</t>
  </si>
  <si>
    <t>10.1080/00220388.2015.1093116</t>
  </si>
  <si>
    <t>2008-2010</t>
  </si>
  <si>
    <t>Two profiles of child labor in the Colombian Caribbean coast: Children relocated to suburban areas compared to the key role of social and labor characteristics of …</t>
  </si>
  <si>
    <t>D Holgado, I Maya-Jariego, J Palacio, ...</t>
  </si>
  <si>
    <t>10.1007/978-3-319-28842-0_11</t>
  </si>
  <si>
    <t>3259 children</t>
  </si>
  <si>
    <t>Indicators of Quality of Life in Latin America</t>
  </si>
  <si>
    <t>Done with the support of Library, but not publicly available.</t>
  </si>
  <si>
    <t>Girls' and boys' labor and household chores in low and middle income countries</t>
  </si>
  <si>
    <t>DL Putnick, MH Bornstein</t>
  </si>
  <si>
    <t>10.1111/mono.12228</t>
  </si>
  <si>
    <t>233,980 children</t>
  </si>
  <si>
    <t>Gender in Low and Middle Income Countries</t>
  </si>
  <si>
    <t>Adolescents in hazardous work: Child labour among children aged 15-17 years</t>
  </si>
  <si>
    <t>http://www.ucw-project.org/attachment/23052017377Hazardous_work_adolescents_in_CL_july2016.pdf</t>
  </si>
  <si>
    <t>Child labour and the youth decent work deficit in Ghana</t>
  </si>
  <si>
    <t>http://www.ucw-project.org/attachment/13052016890Ghan_child_labour_youth_employment_report.pdf</t>
  </si>
  <si>
    <t>Eliminating Child Labour in El Salvador through Economic Empowerment and Social Inclusion: Impact evaluation report</t>
  </si>
  <si>
    <t>J de Hoop, I Kovrova, FC Rosati</t>
  </si>
  <si>
    <t>http://www.ucw-project.org/attachment/07032017224El_Salvador_IE_07042016_web.pdf</t>
  </si>
  <si>
    <t>1496 households</t>
  </si>
  <si>
    <t>Entendiendo el trabajo infantil y el empleo juvenil en Costa Rica</t>
  </si>
  <si>
    <t>http://documents.worldbank.org/curated/en/271491539174673055/pdf/130683-WP-SPANISH-PUBLIC-ADD-SERIES-CostaRica-trabajo-infantil-empleo-juvenil.pdf</t>
  </si>
  <si>
    <t>Farm cooperatives, household vulnerability and agricultural child labour in Rwanda</t>
  </si>
  <si>
    <t>http://www.ucw-project.org/attachment/20022017519Rwanda_child_labor_cooperatives.pdf</t>
  </si>
  <si>
    <t>The Twin Challenges of Child Labor and Educational Marginalization in the ECOWAS Region</t>
  </si>
  <si>
    <t>F Rosati, G Breglia, L Guarcell, S Lyon, C Valdivia</t>
  </si>
  <si>
    <t>http://documents.worldbank.org/curated/en/424061467993168177/The-twin-challenges-of-child-labor-and-educational-marginalization-in-the-ECOWAS-region-an-overview</t>
  </si>
  <si>
    <t>2006-2012</t>
  </si>
  <si>
    <t>The twin challenges of child labour and youth employment in the Arab States</t>
  </si>
  <si>
    <t>http://www.arabdevelopmentportal.com/sites/default/files/publication/893.the_twin_challenge_of_child_labor_and_youth_employment_in_the_arab_states.pdf</t>
  </si>
  <si>
    <t>2007, 2011</t>
  </si>
  <si>
    <t>Globalization and School-Work Choices in an Emerging Economy: Vietnam</t>
  </si>
  <si>
    <t>I Coxhead; R Shrestha</t>
  </si>
  <si>
    <t>10.1162/ASEP_a_00515</t>
  </si>
  <si>
    <t>ASIAN ECONOMIC PAPERS</t>
  </si>
  <si>
    <t>Child labour in Pakistan: Addressing supply and demand side labour market dynamics</t>
  </si>
  <si>
    <t>A Fatima</t>
  </si>
  <si>
    <t xml:space="preserve">10.1177/1035304617690332
</t>
  </si>
  <si>
    <t>1997-2013</t>
  </si>
  <si>
    <t>ECONOMIC AND LABOUR RELATIONS REVIEW</t>
  </si>
  <si>
    <t>International Migration and Child labour in Developing Countries</t>
  </si>
  <si>
    <t>A De Paoli; M Mendola</t>
  </si>
  <si>
    <t>10.1111/twec.12375</t>
  </si>
  <si>
    <t>1, 21</t>
  </si>
  <si>
    <t>WORLD ECONOMY</t>
  </si>
  <si>
    <t>Understanding child labour beyond the standard economic assumption of monetary poverty</t>
  </si>
  <si>
    <t>10.1093/cje/bew019</t>
  </si>
  <si>
    <t>8,687 households</t>
  </si>
  <si>
    <t>CAMBRIDGE JOURNAL OF ECONOMICS</t>
  </si>
  <si>
    <t>The effect of globalization and credit market imperfections on the incidence of child labour</t>
  </si>
  <si>
    <t>10.1108/IJSE-04-2015-0102</t>
  </si>
  <si>
    <t>1970-2010</t>
  </si>
  <si>
    <t>The time use pattern and labour supply of the left behind spouse and children in rural China</t>
  </si>
  <si>
    <t>H Xu</t>
  </si>
  <si>
    <t>10.1016/j.chieco.2016.10.010</t>
  </si>
  <si>
    <t>Child Labour's effect on long-run earnings: An analysis of cohorts</t>
  </si>
  <si>
    <t>A Posso</t>
  </si>
  <si>
    <t>10.1016/j.econmod.2017.02.027</t>
  </si>
  <si>
    <t>ECONOMIC MODELLING</t>
  </si>
  <si>
    <t>Child Labor and Learning</t>
  </si>
  <si>
    <t>PM Emerson; V Ponczek; AP Souza</t>
  </si>
  <si>
    <t>10.1086/688895</t>
  </si>
  <si>
    <t>313,297 children</t>
  </si>
  <si>
    <t>2007-2010</t>
  </si>
  <si>
    <t>ECONOMIC DEVELOPMENT AND CULTURAL CHANGE</t>
  </si>
  <si>
    <t>Water Hauling and Girls' School Attendance : Some New Evidence From Ghana</t>
  </si>
  <si>
    <t>C Nauges, J Strand</t>
  </si>
  <si>
    <t>10.1007/s10640-015-9938-5</t>
  </si>
  <si>
    <t>5822-11778 households</t>
  </si>
  <si>
    <t>1993-1994, 1998-1999, 2003, 2008</t>
  </si>
  <si>
    <t>Environmental and Resource Economics</t>
  </si>
  <si>
    <t>PARENTAL MORBIDITY, CHILD WORK, AND HEALTH INSURANCE IN RWANDA</t>
  </si>
  <si>
    <t>ME Woode; MA Bousmah; R Boucekkine</t>
  </si>
  <si>
    <t>10.1017/dem.2016.28</t>
  </si>
  <si>
    <t>3,001 adolescents</t>
  </si>
  <si>
    <t>JOURNAL OF DEMOGRAPHIC ECONOMICS</t>
  </si>
  <si>
    <t xml:space="preserve">The Consequences of Child Market Work on the Growth of Human Capital
</t>
  </si>
  <si>
    <t>A Sim; D Suryadarma; A Suryahadi</t>
  </si>
  <si>
    <t>10.1016/j.worlddev.2016.11.007</t>
  </si>
  <si>
    <t>1, 17</t>
  </si>
  <si>
    <t>20,200 households</t>
  </si>
  <si>
    <t>1986-2007</t>
  </si>
  <si>
    <t>Child Labor and Household Land Holding: Theory and Empirical Evidence from Zimbabwe</t>
  </si>
  <si>
    <t>AR Oryoie; J Alwanf; N Tideman</t>
  </si>
  <si>
    <t>10.1016/j.worlddev.2017.07.025</t>
  </si>
  <si>
    <t>2001, 2007-8, 2010-11</t>
  </si>
  <si>
    <t>Child labor, schooling, and child ability</t>
  </si>
  <si>
    <t>R Akresh, E Bagby, D De Walque, H Kazianga</t>
  </si>
  <si>
    <t>http://faculty.las.illinois.edu/akresh/Akresh_ResearchPapers/Akresh_ChildLaborSchoolingAbility_1-2017.pdf</t>
  </si>
  <si>
    <t>2,862 children</t>
  </si>
  <si>
    <t>Entendiendo el trabajo infantil y el empleo juvenil en Ecuador</t>
  </si>
  <si>
    <t>http://www.ucw-project.org/attachment/27092017229Ecuador_interagency_report_12092017.pdf</t>
  </si>
  <si>
    <t>Entendiendo las dinámicas del trabajo infantil en América Central y la República Dominicana</t>
  </si>
  <si>
    <t>http://www.ucw-project.org/attachment/12032018648Trabajo_Infantil_America_Central_rep_dominicana.pdf</t>
  </si>
  <si>
    <t>2000-2016</t>
  </si>
  <si>
    <t>Global Estimates of Child Labour: Results and trends, 2012-2016</t>
  </si>
  <si>
    <t>ILO</t>
  </si>
  <si>
    <t>https://www.ilo.org/wcmsp5/groups/public/---dgreports/---dcomm/documents/publication/wcms_575499.pdf</t>
  </si>
  <si>
    <t>2012-2016</t>
  </si>
  <si>
    <t>Not just cocoa. Child labour in the agricultural sector in Ghana</t>
  </si>
  <si>
    <t>https://cocoainitiative.org/wp-content/uploads/2018/01/Policy_appraisal_Ghana_15122017-FINAL-VERSION.pdf</t>
  </si>
  <si>
    <t>Outdated link. Found it here: https://www.cocoainitiative.org/sites/default/files/resources/Policy_appraisal_Ghana_15122017-FINAL-VERSION.pdf</t>
  </si>
  <si>
    <t>Understanding trends in child labor</t>
  </si>
  <si>
    <t>UCW, World Bank</t>
  </si>
  <si>
    <t>http://www.ucw-project.org/attachment/04122017609Understanding__child_labour_trends.pdf</t>
  </si>
  <si>
    <t>The forms of child labor in the Triple Frontier region between Argentina, Brazil and Paraguay</t>
  </si>
  <si>
    <t>C Zsogon</t>
  </si>
  <si>
    <t>https://dialnet.unirioja.es/servlet/articulo?codigo=6854268</t>
  </si>
  <si>
    <t>ANAIS BRASILEIROS DE ESTUDOS TURISTICOS-ABET</t>
  </si>
  <si>
    <t>Demographic Trends of Child Labour in India: Implications for Policy Reforms</t>
  </si>
  <si>
    <t>BM Dash, L Prashad, M Duttta</t>
  </si>
  <si>
    <t>10.1177/0972150918788626</t>
  </si>
  <si>
    <t>1971-2012</t>
  </si>
  <si>
    <t>Implications of Environmental Chores for Schooling: Children's Time Fetching Water and Firewood in Tanzania</t>
  </si>
  <si>
    <t>D Levison; D.S DeGraff;E.W Dungumaro</t>
  </si>
  <si>
    <t>10.1057/s41287-017-0079-2</t>
  </si>
  <si>
    <t>4</t>
  </si>
  <si>
    <t>57 household, 114 children</t>
  </si>
  <si>
    <t>EUROPEAN JOURNAL OF DEVELOPMENT RESEARCH</t>
  </si>
  <si>
    <t>PARENTAL ABSENCE AND AGENCY: THE HOUSEHOLD CHARACTERISTICS OF HAZARDOUS FORMS OF CHILD LABOUR IN NEPAL</t>
  </si>
  <si>
    <t>A Kamei</t>
  </si>
  <si>
    <t>10.1002/jid.3371</t>
  </si>
  <si>
    <t>Should be reclassified as CL and FL?</t>
  </si>
  <si>
    <t>The effect of child labour on children's health in Brazil</t>
  </si>
  <si>
    <t>A Nicolella; AL Kassouf</t>
  </si>
  <si>
    <t>10.1108/IJSE-10-2016-0292</t>
  </si>
  <si>
    <t>1998, 2003, 2008</t>
  </si>
  <si>
    <t>Child labor and family structure: the role of divorce</t>
  </si>
  <si>
    <t>SP de Mesquita; WPSD Souza</t>
  </si>
  <si>
    <t>10.1108/IJSE-07-2017-0287</t>
  </si>
  <si>
    <t>Child labour, future earnings and occupation choice: evidence from Ghana</t>
  </si>
  <si>
    <t>MP Lambon-Quayefio</t>
  </si>
  <si>
    <t>10.1108/IJSE-06-2017-0261</t>
  </si>
  <si>
    <t>Child labor and the minimum wage: Evidence from India</t>
  </si>
  <si>
    <t>N Menon, YV Rodgers</t>
  </si>
  <si>
    <t>10.1016/j.jce.2017.09.001</t>
  </si>
  <si>
    <t>851740 children</t>
  </si>
  <si>
    <t>1983-2008</t>
  </si>
  <si>
    <t>JOURNAL OF COMPARATIVE ECONOMICS</t>
  </si>
  <si>
    <t>Wealth, Social Protection Programs, and Child Labor in Colombia: A Cross-sectional Study.</t>
  </si>
  <si>
    <t>AM Pinzón-Rondón, LB Cifuentes, C Zuluaga, JC Botero, M Pinzon-Caicedo</t>
  </si>
  <si>
    <t>10.1177/0020731417747421</t>
  </si>
  <si>
    <t>Child Labor in China</t>
  </si>
  <si>
    <t>C Tang, L Zhao, Z Zhao</t>
  </si>
  <si>
    <t>10.1016/j.chieco.2016.05.006</t>
  </si>
  <si>
    <t>Girls Don't Become Craftsmen': Determinants and Experiences of Child Labour in Gemstone Polishing in Jaipur (vol 53, pg 600, 2016)</t>
  </si>
  <si>
    <t>Y Ghorpade</t>
  </si>
  <si>
    <t>10.1080/00220388.2016.1210248</t>
  </si>
  <si>
    <t>98 households</t>
  </si>
  <si>
    <t>Child labor and health: a systematic review</t>
  </si>
  <si>
    <t>B Kuimi, O Oppong-Nkrumah, J Kaufman, J Ignacio Nazif-Munoz, A Nandi</t>
  </si>
  <si>
    <t>10.1007/s00038-018-1075-9</t>
  </si>
  <si>
    <t>78 articles</t>
  </si>
  <si>
    <t>1996-2017</t>
  </si>
  <si>
    <t>International Journal of Public Health</t>
  </si>
  <si>
    <t>Child labour measurement: Whom should we ask?</t>
  </si>
  <si>
    <t>SA Janzen</t>
  </si>
  <si>
    <t>10.1111/ilr.12041</t>
  </si>
  <si>
    <t>520 households + 623 children</t>
  </si>
  <si>
    <t>This is a paper that questions how "child labour" is investigated in surveys, so it is a bit different from the others. Also, the lit review and conclusion are a bit weak. I coded it as 1 for the moment.</t>
  </si>
  <si>
    <t>Child labour and the youth decent work deficit in Jamaica</t>
  </si>
  <si>
    <t>https://www.ilo.org/wcmsp5/groups/public/---ed_norm/---ipec/documents/publication/wcms_651781.pdf</t>
  </si>
  <si>
    <t>Child labour and the youth decent work deficit in Tanzania</t>
  </si>
  <si>
    <t>https://www.ilo.org/wcmsp5/groups/public/---ed_norm/---ipec/documents/publication/wcms_651779.pdf</t>
  </si>
  <si>
    <t>Children's work-related illness and injury: Evidence from Armenia</t>
  </si>
  <si>
    <t>https://www.ilo.org/wcmsp5/groups/public/---ed_norm/---ipec/documents/publication/wcms_651783.pdf</t>
  </si>
  <si>
    <t>6520 households</t>
  </si>
  <si>
    <t>Children's work-related illness and injury: Evidence from Georgia</t>
  </si>
  <si>
    <t>https://www.ilo.org/wcmsp5/groups/public/---ed_norm/---ipec/documents/publication/wcms_651784.pdf</t>
  </si>
  <si>
    <t>Ending child labour by 2025: A review of policies and programmes</t>
  </si>
  <si>
    <t>https://www.ilo.org/wcmsp5/groups/public/---ed_norm/---ipec/documents/publication/wcms_653987.pdf</t>
  </si>
  <si>
    <t>School-to-work transition and youth unemployment in Turkey</t>
  </si>
  <si>
    <t>V Canbey-Ozguler</t>
  </si>
  <si>
    <t>https://dergipark.org.tr/download/article-file/577055</t>
  </si>
  <si>
    <t>Understanding child labour and youth employment in Malawi</t>
  </si>
  <si>
    <t>http://www.ucw-project.org/attachment/01102018412Malawi_child_labour_youth_employment.pdf</t>
  </si>
  <si>
    <t>Understanding the health impact of children's work: results from national child labour survey</t>
  </si>
  <si>
    <t>http://www.ilo.org/ipecinfo/product/download.do?type=document&amp;id=30435</t>
  </si>
  <si>
    <t>2006-2014</t>
  </si>
  <si>
    <t>Child labour and education – A survey of slum settlements in Dhaka (Bangladesh)</t>
  </si>
  <si>
    <t>M Quattri, K Watkins</t>
  </si>
  <si>
    <t>10.1016/j.wdp.2019.02.005</t>
  </si>
  <si>
    <t>2700 households</t>
  </si>
  <si>
    <t>World Development Perspective</t>
  </si>
  <si>
    <t>The impact of parental illness on children's schooling and labour force participation: evidence from Vietnam</t>
  </si>
  <si>
    <t>S Mendolia, N Nguyen, O Yerokhin</t>
  </si>
  <si>
    <t>10.1007/s11150-018-09440-z</t>
  </si>
  <si>
    <t>11,054 observation (5000 unique children)</t>
  </si>
  <si>
    <t>2004, 2006, 2008</t>
  </si>
  <si>
    <t>The health consequences of hazardous and nonhazardous child labor</t>
  </si>
  <si>
    <t>10.1111/rode.12571</t>
  </si>
  <si>
    <t>1490 children</t>
  </si>
  <si>
    <t>Review of Development Economics</t>
  </si>
  <si>
    <t>Determinants of child labour practices in Ghana</t>
  </si>
  <si>
    <t>LT Afriyie, Bll Saeed, A Alhassan</t>
  </si>
  <si>
    <t>10.1007/s10389-018-0935-3</t>
  </si>
  <si>
    <t>1, 6</t>
  </si>
  <si>
    <t>16,772 households</t>
  </si>
  <si>
    <t>Journal of Publich Health - Heidelberg</t>
  </si>
  <si>
    <t>Children's Own Time Use and its Effect on Skill Formation</t>
  </si>
  <si>
    <t>LG Borga</t>
  </si>
  <si>
    <t>10.1080/00220388.2018.1499893</t>
  </si>
  <si>
    <t>9000 children</t>
  </si>
  <si>
    <t>In the Same Boat, but not Equals: The Heterogeneous Effects of Parental Income on Child Labour</t>
  </si>
  <si>
    <t>FRM Ali</t>
  </si>
  <si>
    <t>10.1080/00220388.2018.1438595</t>
  </si>
  <si>
    <t>54,669 CHILDREN</t>
  </si>
  <si>
    <t>The Effect of Food Price Changes on Child Labour: Evidence from Uganda</t>
  </si>
  <si>
    <t>RB Frempong, D Stadelmann</t>
  </si>
  <si>
    <t>10.1080/00220388.2018.1448066</t>
  </si>
  <si>
    <t>2009/2010, 2010/2011, 2011/2012</t>
  </si>
  <si>
    <t>Does Childhood Work Impeded Long-Term human Capital Accumulation? Empirical Evidence from Rural Ethiopia</t>
  </si>
  <si>
    <t>EC Mussa et al.</t>
  </si>
  <si>
    <t>10.1016/j.ijedudev.2018.09.001</t>
  </si>
  <si>
    <t>789 children</t>
  </si>
  <si>
    <t>1999/2000 and 2015/2016</t>
  </si>
  <si>
    <t>Child Labour in the Arab Region. A quantitative and qualitative analysis</t>
  </si>
  <si>
    <t>ILO, FAO</t>
  </si>
  <si>
    <t>https://www.ilo.org/wcmsp5/groups/public/---arabstates/---ro-beirut/documents/publication/wcms_675262.pdf</t>
  </si>
  <si>
    <t>2006-2016</t>
  </si>
  <si>
    <t>La Experiencia Mexicana en la Reducción del Trabajo Infantil: Evidencia empírica y lecciones políticas</t>
  </si>
  <si>
    <t>The complex effects of public policy on child labour</t>
  </si>
  <si>
    <t>de Hoop, Jacobus,Rosati, Furio C</t>
  </si>
  <si>
    <t xml:space="preserve">This paper recovers the results (coefficients) of past RCTs. </t>
  </si>
  <si>
    <t>Third Party Monitoring of the Use of Child labour and Forced Labour during the Uzbekistan 2015 Cotton Harvest</t>
  </si>
  <si>
    <t xml:space="preserve">Sampling size: 6,000 individuals aged between 18–50 years old. No descriptive statistics offered. Besides: suggestion to re-classify it as CL/FL, given topic and age range. </t>
  </si>
  <si>
    <t>Conditional cash transfer against child labor: Indonesia Program Keluarga Harapan</t>
  </si>
  <si>
    <t>KW Lee; M Hwang</t>
  </si>
  <si>
    <t>ASIA PACIFIC EDUCATION REVIEW</t>
  </si>
  <si>
    <t>Good paper. Only age ranges covered, not gender.</t>
  </si>
  <si>
    <t>Sri Lanka. Assessment of the effects of annual drought and floods on child labour (hazardous and non-hazardous) and child welfare</t>
  </si>
  <si>
    <t>Final Evaluation of "Preventing Child Labor in Home-Based Carpet Production in Afghanistan" Project</t>
  </si>
  <si>
    <t>ARM Consulting</t>
  </si>
  <si>
    <t>519 individuals</t>
  </si>
  <si>
    <t>2017-2018</t>
  </si>
  <si>
    <t>31 interviews with key informants,
including project team members, relevant government officials, private sector representatives, subject
matters experts, parents and community members</t>
  </si>
  <si>
    <t>Stress-coping Strategies, Attachment Styles, and Resiliency of Working Children in Tehran, Iran</t>
  </si>
  <si>
    <t>S Pasyar, S Rezaei, SV Mousavi</t>
  </si>
  <si>
    <t>3, 9, 11</t>
  </si>
  <si>
    <t>250 children</t>
  </si>
  <si>
    <t>Child Indicators Research</t>
  </si>
  <si>
    <t>Protecting Malawian Children and Youth through Social and Financial Entrepreneurship</t>
  </si>
  <si>
    <t>5, 8</t>
  </si>
  <si>
    <t>88 subjects</t>
  </si>
  <si>
    <t>Resilience as protagonism [electronic resource] : interpersonal relationships, cultural practices, and personal agency among working adolescents in Brazil / Renata Maria Coimbra Libório and Michael Ungar.</t>
  </si>
  <si>
    <t>Libório, Renata Maria Coimbra</t>
  </si>
  <si>
    <t>16 ypuths aged 13-15</t>
  </si>
  <si>
    <t>JOURNAL OF YOUTH STUDIES</t>
  </si>
  <si>
    <t>Collaborative exploratory research study with only 16 young people aged 13–15 year olds. Deeper analysis with only four teenagers. However, consolidated theory and methodology used to analyse the responses.</t>
  </si>
  <si>
    <t>External Evaluation of Ending Child Labour and Forced Labour in Apparel Supply Chains in India</t>
  </si>
  <si>
    <t>Traidcraft Services India</t>
  </si>
  <si>
    <t>Suggestion to reclassify it as CL/FL.</t>
  </si>
  <si>
    <t xml:space="preserve">Nursing interventions to help prevent children from working on the streets [electronic resource] / </t>
  </si>
  <si>
    <t>K. Mert and H. Kadioglu.</t>
  </si>
  <si>
    <t>6, 19</t>
  </si>
  <si>
    <t>36 children-mothers pairs</t>
  </si>
  <si>
    <t>INTERNATIONAL NURSING REVIEW</t>
  </si>
  <si>
    <t>Thirty six children working on the streets and their mothers were recruited in Izmit, Turkey. City chosen for high level of migration.</t>
  </si>
  <si>
    <t>Out of Work Programme - End Term Evaluation</t>
  </si>
  <si>
    <t>Aidenvironment</t>
  </si>
  <si>
    <t>2016-2017</t>
  </si>
  <si>
    <t xml:space="preserve">Case studies and online surveys, admitedly not representative of any territorial level. </t>
  </si>
  <si>
    <t>The role of productive activities in the lives of adolescents [electronic resource] : Photovoice evidence from Malawi /</t>
  </si>
  <si>
    <t xml:space="preserve"> Susannah Zietz, Jacobus de Hoop and Sudhanshu Handa.</t>
  </si>
  <si>
    <t>48 adolescents (from 8 vilages)</t>
  </si>
  <si>
    <t>Are Companies' Programs Impacting Change in the Lives of Hazelnut Workers?</t>
  </si>
  <si>
    <t>Fair Labor Association</t>
  </si>
  <si>
    <t>Similar to #572, colourful report. Appendix informs that 450 workers were interviewed (some of them children). I am coding age group as 1 in the sense that there are statistics on CL (e.g. schooling).</t>
  </si>
  <si>
    <t>Child Labor and Trade Liberalization in Indonesia</t>
  </si>
  <si>
    <t>K Kis-Katos; R Sparrow</t>
  </si>
  <si>
    <t>458,401 children</t>
  </si>
  <si>
    <t>1993-2002</t>
  </si>
  <si>
    <t>The impacts of the food, fuel and financial crises on poor and vulnerable households in Nigeria: A retrospective approach to research inquiry</t>
  </si>
  <si>
    <t>BM Chiripanhura; M Nino-Zarazua</t>
  </si>
  <si>
    <t>399 households</t>
  </si>
  <si>
    <t>DEVELOPMENT POLICY REVIEW</t>
  </si>
  <si>
    <t>Does political reservation for minorities affect child labor? Evidence from India</t>
  </si>
  <si>
    <t>E Kaletski, N Prakash</t>
  </si>
  <si>
    <t>8042 households</t>
  </si>
  <si>
    <t>1982, 1999</t>
  </si>
  <si>
    <t>The impact of Oportunidades on human capital and income distribution in Mexico: A top-down/bottom-up approach</t>
  </si>
  <si>
    <t>D Debowicz; J Golan</t>
  </si>
  <si>
    <t>JOURNAL OF POLICY MODELING</t>
  </si>
  <si>
    <t>Do internal and international remittances matter to health, education and labor of children and adolescents? The case of Vietnam</t>
  </si>
  <si>
    <t>CV Nguyen, HQ Nguyen</t>
  </si>
  <si>
    <t>21,232 children</t>
  </si>
  <si>
    <t>2006, 2008</t>
  </si>
  <si>
    <t>Os impactos dos programas condicionais de transferencia de renda na oferta de trabalho dos jovens Nem-nem</t>
  </si>
  <si>
    <t>C Rossi</t>
  </si>
  <si>
    <t>2001-2009</t>
  </si>
  <si>
    <t>Gender-Targeted Conditional Cash Transfers : Enrollment, Spillover Effects and Instructional Quality</t>
  </si>
  <si>
    <t>A Hasan</t>
  </si>
  <si>
    <t>Labour market effects of a female stipend programme in Bangladesh</t>
  </si>
  <si>
    <t>M Shamsuddin</t>
  </si>
  <si>
    <t>67,069 individuals</t>
  </si>
  <si>
    <t>1995, 2000, 2005, 2010</t>
  </si>
  <si>
    <t>Context (geographical / historical) context presented regarding FL</t>
  </si>
  <si>
    <t>Description of the Sample Pop,Representative of pop</t>
  </si>
  <si>
    <t>Human trafficking for sexual exploitation and organized procuring in Finland</t>
  </si>
  <si>
    <t>M Viuhko</t>
  </si>
  <si>
    <t>10.1177/1477370809347945</t>
  </si>
  <si>
    <t>18 individuals</t>
  </si>
  <si>
    <t>European Journal of Criminology</t>
  </si>
  <si>
    <t>Method: analysis of records of court proceedings and interviews
cases oftrafficking and procuring and interviews</t>
  </si>
  <si>
    <t>Cross-Border Trafficking in Nepal and India-Violating Women's Rights</t>
  </si>
  <si>
    <t>T Deane</t>
  </si>
  <si>
    <t>10.1007/s12142-010-0162-y</t>
  </si>
  <si>
    <t>Human Rights Review</t>
  </si>
  <si>
    <t xml:space="preserve">No data examined; only laws commented. </t>
  </si>
  <si>
    <t>Peshgi Without Bondage: Reconsidering the Links between Debt and Bonded Labour</t>
  </si>
  <si>
    <t>A Khan</t>
  </si>
  <si>
    <t>10.1177/0921374010383859</t>
  </si>
  <si>
    <t>Cultural Dynamics</t>
  </si>
  <si>
    <t>Unclear method and data: "I relied on my close association and contact with the..."
organization Bunyad, which was actively involved with football stitchers in Sialkot,
to gain access to football stitchers, artisans, industrialists and others"</t>
  </si>
  <si>
    <t>Extracting labor from its owner: Private employment agencies and labor market flexibility in Indonesia</t>
  </si>
  <si>
    <t>BH Juliawan</t>
  </si>
  <si>
    <t>10.1080/14672710903537464</t>
  </si>
  <si>
    <t>Critical Asian Studies</t>
  </si>
  <si>
    <t>Discussion of unionization; no particular dataset or timeframe presented.</t>
  </si>
  <si>
    <t>Modern slavery and the race to fish</t>
  </si>
  <si>
    <t>D Tickler, JJ Meeuwig, K Bryant, F David, ...</t>
  </si>
  <si>
    <t>10.1038/s41467-018-07118-9</t>
  </si>
  <si>
    <t>Nature Commuications</t>
  </si>
  <si>
    <t>Human Trafficking in Conflict Zones: The Role of Peacekeepers in the Formation of Networks</t>
  </si>
  <si>
    <t>CA Smith, B Miler-de la Cuesta</t>
  </si>
  <si>
    <t>doi.org/10.1007/s12142-010-0181-8</t>
  </si>
  <si>
    <t>3 case studies</t>
  </si>
  <si>
    <t>Experiences of forced labour among Chinese migrant workers</t>
  </si>
  <si>
    <t>C Kagan, S Lo, L Mok, R Lawthom, S Sham, et al</t>
  </si>
  <si>
    <t>https://www.researchgate.net/profile/Sue_Baines3/publication/265261463_Experiences_of_forced_labour_among_Chinese_migrant_workers/links/54b5154a0cf2318f0f971b3f.pdf</t>
  </si>
  <si>
    <t>32 individuals</t>
  </si>
  <si>
    <t>Forced labour and UK immigration policy: status matters</t>
  </si>
  <si>
    <t>P Dwyer, H Lewis, L Scullion, L Waite</t>
  </si>
  <si>
    <t>https://aa.ecn.cz/img_upload/6334c0c7298d6b396d213ccd19be5999/forced-labour-immigration-status-full.pdf</t>
  </si>
  <si>
    <t>2, 6</t>
  </si>
  <si>
    <t xml:space="preserve">Review of immigration laws in UK; no particular dataset analyzed. </t>
  </si>
  <si>
    <t>Forced labour in Northern Ireland: exploiting vulnerability</t>
  </si>
  <si>
    <t>L Allamby, J Bell, J Hamilton, et al</t>
  </si>
  <si>
    <t>http://conflictresearch.org.uk/reports/migration/forced-labour-Northern-Ireland-full.pdf</t>
  </si>
  <si>
    <t>17 individuals</t>
  </si>
  <si>
    <t>Trafficking for forced labour and labour exploitation in Finland, Poland and Estonia</t>
  </si>
  <si>
    <t>A Jokinen, N Ollus, K Aromaa</t>
  </si>
  <si>
    <t>https://www.politieacademie.nl/kennisenonderzoek/kennis/mediatheek/PDF/80650.pdf</t>
  </si>
  <si>
    <t xml:space="preserve">This paper is the introduction of a series of other papers (or reports, as the authors call it). I analyzed the first chapter. </t>
  </si>
  <si>
    <t>Ambiguities and paradoxes of the decent work deficit: bonded migrants in Tamil Nadu</t>
  </si>
  <si>
    <t>I Guérin, S Ponnarasu, ...</t>
  </si>
  <si>
    <t>https://www.researchgate.net/profile/Isabelle_Guerin/publication/241814274_Ambiguities_and_Paradoxes_of_the_Decent_Work_Deficit_Bonded_Migrants_in_Tamil_Nadu/links/00b4952e6c3dc6ba85000000/Ambiguities-and-Paradoxes-of-the-Decent-Work-Deficit-Bonded-Migrants-in-Tamil-Nadu.pdf</t>
  </si>
  <si>
    <t>198 individuals</t>
  </si>
  <si>
    <t>2003-2009</t>
  </si>
  <si>
    <t>Global Labor Journal</t>
  </si>
  <si>
    <t>Demonic trade: debt, materiality, and agency in Amazonia</t>
  </si>
  <si>
    <t>H Walker</t>
  </si>
  <si>
    <t>10.1111/j.1467-9655.2011.01735.x</t>
  </si>
  <si>
    <t>Journal of the Royal Anthropological Institute</t>
  </si>
  <si>
    <t>Anthropological study.</t>
  </si>
  <si>
    <t>Understanding Human Trafficking Origin: A Cross-Country Empirical Analysis</t>
  </si>
  <si>
    <t>S Rao, C Presenti</t>
  </si>
  <si>
    <t>10.1080/13545701.2012.680978</t>
  </si>
  <si>
    <t>Feminist Economics</t>
  </si>
  <si>
    <t>Haitian construction workers in the Dominican Republic: An exploratory study on indicators of forced labor</t>
  </si>
  <si>
    <t>AJ Petrozziello</t>
  </si>
  <si>
    <t>http://digitalcommons.ilr.cornell.edu/cgi/viewcontent.cgi?article=2813&amp;context=key_workplace</t>
  </si>
  <si>
    <t>135 individuals</t>
  </si>
  <si>
    <t>Link outdated (and available with Google Account only). Plus: "Exploratory exercise and the results were not intended to be statistically representative of the sector as a whole" - coded 0 on sampling strategy.</t>
  </si>
  <si>
    <t>Experiences of forced labour in the UK food industry</t>
  </si>
  <si>
    <t>S Scott, G Craig, A Geddes</t>
  </si>
  <si>
    <t>https://www.jrf.org.uk/sites/default/files/jrf/migrated/files/forced-labour-food-industry-full.pdf</t>
  </si>
  <si>
    <t>62 individuals</t>
  </si>
  <si>
    <t>10/10-10/11</t>
  </si>
  <si>
    <t xml:space="preserve">Paper shows the effort to interview people from different sectors and develops a strategy to include them. </t>
  </si>
  <si>
    <t>Vulnerability to Forced Labour and Trafficking: The case of Romanian women in the agricultural sector in Sicily</t>
  </si>
  <si>
    <t>L Palumbo, A Sciurba</t>
  </si>
  <si>
    <t>10.14197/atr.20121556</t>
  </si>
  <si>
    <t>2013-2014</t>
  </si>
  <si>
    <t xml:space="preserve">No further explanation given on how the 20 women were chosen. </t>
  </si>
  <si>
    <t>Experiences of forced labour amongst Chinese migrant workers: exploring the context of vulnerability and protection</t>
  </si>
  <si>
    <t>R Lawthom, C Kagan, S Baines, S Lo, ...</t>
  </si>
  <si>
    <t>10.1504/IJWOE.2013.055905</t>
  </si>
  <si>
    <t>International Journal of Work, Orgainzation, and Emotion</t>
  </si>
  <si>
    <t>No sampling strategy. "32 accounts were gathered, primarily from workers in the catering sector but also building and domestic sectors"</t>
  </si>
  <si>
    <t>Contributing Factors in Trafficking from South Asia</t>
  </si>
  <si>
    <t>N Jani, SP Anstadt</t>
  </si>
  <si>
    <t>10.1080/10911359.2013.739010</t>
  </si>
  <si>
    <t>Journal of Human Behavior in the Social Environment</t>
  </si>
  <si>
    <t>Human trafficking, labor brokering, and mining in southern Africa: Responding to a decentralized and hidden public health disaster</t>
  </si>
  <si>
    <t>S Steele</t>
  </si>
  <si>
    <t>10.2190/HS.43.4.e</t>
  </si>
  <si>
    <t>International Journal of Health Services</t>
  </si>
  <si>
    <t xml:space="preserve">The article states that "[it] reviews the available data and research on trafficking to mining sites", but I fail to see it. </t>
  </si>
  <si>
    <t>T-shirts and tumblers: Caste, dependency and work under neoliberalisation in south India</t>
  </si>
  <si>
    <t>G Carswell, G De Neve</t>
  </si>
  <si>
    <t>10.1177/0069966713502423</t>
  </si>
  <si>
    <t>915 individuals</t>
  </si>
  <si>
    <t>Contributions to Indian Sociology</t>
  </si>
  <si>
    <t>I do not see how the sampling strategy neither a minimum description of the 15 people interviewed.</t>
  </si>
  <si>
    <t>Jordan's unfree workforce: State-sponsored bonded labour in the Arab region</t>
  </si>
  <si>
    <t>E Frantz</t>
  </si>
  <si>
    <t>10.1080/00220388.2013.780042</t>
  </si>
  <si>
    <t>The Journal of Development Studies</t>
  </si>
  <si>
    <t xml:space="preserve">Anthropological study. Specification of the research method: " In the autumn of 2006 I spent several weeks in the Sri Lankan embassy (….) to learn about the process of migration from Sri Lanka to Jordan". </t>
  </si>
  <si>
    <t>Trafficking for forced labour and labour exploitation in Sweden: Examples from the restaurant and the berry industries</t>
  </si>
  <si>
    <t>L Vogiazides, C Hedberg</t>
  </si>
  <si>
    <t>https://vrm.lrv.lt/uploads/vrm/documents/files/LT_versija/Svarbi_informacija/Vykdomi_projektai/PublicationReportsFINAL.pdf#page=171</t>
  </si>
  <si>
    <t xml:space="preserve">"22 interviews were conducted with a variety of
actors, including representatives of Swedish governmental institutions, trade unions, employers’ organisations, immigration lawyers, and an NGO". There is no sampling strategy or descriptive statistics in the paper. </t>
  </si>
  <si>
    <t>Labor trafficking victimization among farmworkers in North Carolina: Role of demographic characteristics and acculturation</t>
  </si>
  <si>
    <t>K Barrick, PK Lattimore, WJ Pitts, SX Zhang</t>
  </si>
  <si>
    <t>10.18061/1811/61593</t>
  </si>
  <si>
    <t>380 individuals</t>
  </si>
  <si>
    <t>International Journal of Rural Criminology</t>
  </si>
  <si>
    <t>257 interviews with farmworkers in nine counties in eastern and central North Carolina; 123 interviews with farmworkers in these western counties.</t>
  </si>
  <si>
    <t>The new face of debt-peonage in the Bolivian Amazon: social networks and bargaining instruments</t>
  </si>
  <si>
    <t>WC Cardona, W De Jong, RGA Boot, PA Zuidema</t>
  </si>
  <si>
    <t>10.1007/s10745-014-9666-4</t>
  </si>
  <si>
    <t>171 individuals</t>
  </si>
  <si>
    <t>Human Ecology</t>
  </si>
  <si>
    <t xml:space="preserve">A random sampling strategy was adopted, but the description statistics is not present. A sample means difference is calculated. </t>
  </si>
  <si>
    <t>Labor migration and trafficking among Vietnamese migrants in Asia</t>
  </si>
  <si>
    <t>D Bélanger</t>
  </si>
  <si>
    <t>10.1177/0002716213517066</t>
  </si>
  <si>
    <t>646 individiuals</t>
  </si>
  <si>
    <t>The ANNALS of the American Academy of Political and Social Sciences</t>
  </si>
  <si>
    <t>Conflict and agency among sex workers and pimps: a closer look at domestic minor sex trafficking</t>
  </si>
  <si>
    <t>A Marcus, A Horning,  R Curtis, J Sanson, E Thompson</t>
  </si>
  <si>
    <t>0.1177/0002716214521993</t>
  </si>
  <si>
    <t>600+ individuals</t>
  </si>
  <si>
    <t>2008, 2010-2012</t>
  </si>
  <si>
    <t>The ANNALS of the American Academy of Political and Social Science</t>
  </si>
  <si>
    <t>Human trafficking in Eastern Europe: the case of Bulgaria</t>
  </si>
  <si>
    <t>G Petrunov</t>
  </si>
  <si>
    <t>10.1177/0002716214521556</t>
  </si>
  <si>
    <t>211 individuals</t>
  </si>
  <si>
    <t>Arab gulf states: recruitment of Asian workers</t>
  </si>
  <si>
    <t>R Jureidini</t>
  </si>
  <si>
    <t>http://diana-n.iue.it:8080/bitstream/handle/1814/32149/GLMM%20ExpNote_03-2014.pdf?sequence=1&amp;isAllowed=y</t>
  </si>
  <si>
    <t>148 individuals</t>
  </si>
  <si>
    <t xml:space="preserve">Outdated link. I found it here: https://cadmus.eui.eu/handle/1814/32149. Plus: No particular dataset analysed. </t>
  </si>
  <si>
    <t>Modern aspects of human trafficking in the context of labor exploitation and irregular labor migration in the Russian federation</t>
  </si>
  <si>
    <t>SV Ryazantsev, IS Karabulatova, SS Yureevna, ...</t>
  </si>
  <si>
    <t>10.5901/mjss.2015.v6n3s2p67</t>
  </si>
  <si>
    <t>2000-2012</t>
  </si>
  <si>
    <t>Mediterranean Journal of Social Sciences</t>
  </si>
  <si>
    <t xml:space="preserve">Secondary data is used for some background, but the essence is the interview with 18 people. No full description provided. Lit review really small. </t>
  </si>
  <si>
    <t>Bonded Labour, Agrarian Changes and Capitalism: Emerging Patterns in South India</t>
  </si>
  <si>
    <t>I Guérin</t>
  </si>
  <si>
    <t>10.1111/joac.12029</t>
  </si>
  <si>
    <t>Journal of Agrarian Change</t>
  </si>
  <si>
    <t>Even though the research seems extensive, there is not description of the sample.</t>
  </si>
  <si>
    <t>Modern Day Slavery: What Drives Human Trafficking in Europe?</t>
  </si>
  <si>
    <t>D Hernandez, A Rudolph</t>
  </si>
  <si>
    <t>10.1016/j.ejpoleco.2015.02.002</t>
  </si>
  <si>
    <t>1998-2009</t>
  </si>
  <si>
    <t>European Journal of Political Economy</t>
  </si>
  <si>
    <t>Trafficking and exploitative labor among homeless youth in New Orleans</t>
  </si>
  <si>
    <t>LT Murphy, R Taylor, CL Bolden</t>
  </si>
  <si>
    <t>https://static1.squarespace.com/static/5887a2a61b631bfbbc1ad83a/t/59498effe4fcb553cd3bd5cc/1497992978429/HomelessYouthNewOrleans.pdf</t>
  </si>
  <si>
    <t>99 individuals</t>
  </si>
  <si>
    <t>A diaspora approach to understanding human trafficking for labor exploitation</t>
  </si>
  <si>
    <t>A Arhin</t>
  </si>
  <si>
    <t>10.1080/23322705.2016.1136538</t>
  </si>
  <si>
    <t>72 cases</t>
  </si>
  <si>
    <t>2004-2014</t>
  </si>
  <si>
    <t>Journal of Human Trafficking</t>
  </si>
  <si>
    <t>Minor and Adult Domestic Sex Trafficking Risk Factors in Ohio</t>
  </si>
  <si>
    <t>ML Chohaney</t>
  </si>
  <si>
    <t>10.1086/685108</t>
  </si>
  <si>
    <t>328 individuals</t>
  </si>
  <si>
    <t>Journal of the Society for Social Work and Research</t>
  </si>
  <si>
    <t>New Zealand's turbulent waters: the use of forced labour in the fishing industry</t>
  </si>
  <si>
    <t>C Stringer, DH Whittaker, G Simmons</t>
  </si>
  <si>
    <t>10.1111/glob.12077</t>
  </si>
  <si>
    <t>293 individuals</t>
  </si>
  <si>
    <t>2011-2014</t>
  </si>
  <si>
    <t>Global Networks</t>
  </si>
  <si>
    <t>I coded description of sample population as 1 given a table enumerating the number of victims in several indicators of FL. But the description of the profiles is not systematized. Recruitment of participants was coded as 0 because strategy was snowballing technique. Is this OK?</t>
  </si>
  <si>
    <t>Sex Trafficking of Girls With Intellectual Disabilities: An Exploratory Mixed Methods Study.</t>
  </si>
  <si>
    <t>J Reid</t>
  </si>
  <si>
    <t>10.1177/1079063216630981</t>
  </si>
  <si>
    <t>54 individuals</t>
  </si>
  <si>
    <t>2007-2014</t>
  </si>
  <si>
    <t>Sexual Abuse</t>
  </si>
  <si>
    <t>Socio-legal status and experiences of forced labour among asylum seekers and refugees in the UK</t>
  </si>
  <si>
    <t>P Dwyer, S Hodkinson, H Lewis, ...</t>
  </si>
  <si>
    <t>10.1080/21699763.2016.1175961</t>
  </si>
  <si>
    <t>30 individuals</t>
  </si>
  <si>
    <t>Journal of International and Comparative Social Policy</t>
  </si>
  <si>
    <t xml:space="preserve">No systematic description of the sample population. Method: purposive, non-random sampling strategy. </t>
  </si>
  <si>
    <t>Risk Factors for Domestic Child Sex Trafficking in the United States</t>
  </si>
  <si>
    <t>L Fedina, C Williamson, T Perdue</t>
  </si>
  <si>
    <t>10.1177/0886260516662306</t>
  </si>
  <si>
    <t>115 individuals</t>
  </si>
  <si>
    <t>Journal of Interpersonal Violence</t>
  </si>
  <si>
    <t>Recruitment coded as 1:  "Respondent-Driven Sampling (RDS) in five cities in one Midwestern state"</t>
  </si>
  <si>
    <t>Under the shadow: Forced labour among sea fishers in Thailand</t>
  </si>
  <si>
    <t>S Chantavanich, S Laodumrongchai, C Stringer</t>
  </si>
  <si>
    <t>10.1016/j.marpol.2015.12.015</t>
  </si>
  <si>
    <t>596 individuals</t>
  </si>
  <si>
    <t>3/12-7/12</t>
  </si>
  <si>
    <t>Marine Policy</t>
  </si>
  <si>
    <t>Sampling strategy coded as 1: "stratified,
accidental sampling according to province and nationality to ensure coverage of the composition of major groups of migrant and
Thai fishers in the industry"</t>
  </si>
  <si>
    <t>From forced flexibility to forced labour: The exploitation of migrant workers in Finland</t>
  </si>
  <si>
    <t>N Ollus, A Alvesalo-Kuusi, A Jokinen</t>
  </si>
  <si>
    <t>https://www.heuni.fi/material/attachments/heuni/reports/lhVnIpnBp/Natalian_vaitos_22112016__Nettiin.pdf</t>
  </si>
  <si>
    <t>7 (professionals), 10 (migrants)</t>
  </si>
  <si>
    <t>Outdated link. Found it here: https://cadmus.eui.eu/handle/1814/32149.</t>
  </si>
  <si>
    <t>Labour trafficking among men and boys in the greater Mekong subregion: exploitation, violence, occupational health risks and injuries</t>
  </si>
  <si>
    <t>NS Pocock, L Kiss, S Oram, C Zimmerman</t>
  </si>
  <si>
    <t>10.1371/journal.pone.0168500</t>
  </si>
  <si>
    <t>446 individuals</t>
  </si>
  <si>
    <t>Trafficking, Exploitation, and Health</t>
  </si>
  <si>
    <t>The trafficking of women and girls in Taiwan: characteristics of victims, perpetrators, and forms of exploitation.</t>
  </si>
  <si>
    <t>L Huang</t>
  </si>
  <si>
    <t>https://bmcwomenshealth.biomedcentral.com/track/pdf/10.1186/s12905-017-0463-2</t>
  </si>
  <si>
    <t>195 individuals</t>
  </si>
  <si>
    <t>BMC Women's Health</t>
  </si>
  <si>
    <t>Migration, sex work and exploitative labor conditions: experiences of Nigerian women in the sex industry in Turin, Italy, and counter-trafficking measures</t>
  </si>
  <si>
    <t>EMO Baye, S Heumann</t>
  </si>
  <si>
    <t>10.1177/0971852413515322</t>
  </si>
  <si>
    <t>Gender, Technology, and Development</t>
  </si>
  <si>
    <t>This is a good study, but the descriptive statistics of the 57 females interviewed is missing. Also, the sampling strategy was coded as 0 ("57 respondents and most of them were contacted with the help of an NGO
 that works closely with migrant sex workers. A total of 41 Nigerian migrant women working in the sex industry (...)).</t>
  </si>
  <si>
    <t>Domestic Minor Sex Trafficking Among Child Welfare-Involved Youth: An Exploratory Study of Correlates.</t>
  </si>
  <si>
    <t>J O'Brien, K White, C Rizo</t>
  </si>
  <si>
    <t>10.1177/1077559517709995</t>
  </si>
  <si>
    <t>814 individuals</t>
  </si>
  <si>
    <t>03/08-09/09, 10/09-01/11</t>
  </si>
  <si>
    <t>Child Maltreatment</t>
  </si>
  <si>
    <t>Social Control, Trade Openness and Human Trafficking</t>
  </si>
  <si>
    <t>B Jiang, G Lafree</t>
  </si>
  <si>
    <t>10.1007/s10940-016-9316-7</t>
  </si>
  <si>
    <t>43 countries</t>
  </si>
  <si>
    <t>2003-2008</t>
  </si>
  <si>
    <t>Journal of Quantitative Criminology</t>
  </si>
  <si>
    <t>Domestic Minor Sex Trafficking in a Rural State: Interviews with Adjudicated Female Juveniles</t>
  </si>
  <si>
    <t>E Perkins, C Ruiz</t>
  </si>
  <si>
    <t>10.1007/s10560-016-0455-3</t>
  </si>
  <si>
    <t>40 individuals</t>
  </si>
  <si>
    <t>Child and Adolescent Social Work Journal</t>
  </si>
  <si>
    <t xml:space="preserve">Sampling strategy coded as 1: "Forty interviews were the target number for this study based on the average number of youth entering the facility in a 12-month period. Forty interviews were also identified as the saturation point for this investigation when data themes began to converge". </t>
  </si>
  <si>
    <t>Debt, precarity and gender: male and female temporary labour migrants in Singapore</t>
  </si>
  <si>
    <t>M Platt, G Baey, BSA Yeoh, CY Khoo, et al</t>
  </si>
  <si>
    <t>10.1080/1369183X.2016.1218756</t>
  </si>
  <si>
    <t>406 individuals</t>
  </si>
  <si>
    <t>2012-2014</t>
  </si>
  <si>
    <t>Journal of Ethnic and Migration Studies</t>
  </si>
  <si>
    <t>Human Trafficking of Minors and Childhood Adversity in Florida.</t>
  </si>
  <si>
    <t>JA Reid, MT Baglivio, AR Piquero, MA Greenwald, N Epps</t>
  </si>
  <si>
    <t>10.2105/AJPH.2016.303564</t>
  </si>
  <si>
    <t>913 individuals</t>
  </si>
  <si>
    <t>2009-2015</t>
  </si>
  <si>
    <t>Unfreedom unbound: Developing a cumulative approach to understanding unfree labour in Singapore</t>
  </si>
  <si>
    <t>S Yea, S Chok</t>
  </si>
  <si>
    <t>10.1177/0950017017738956</t>
  </si>
  <si>
    <t xml:space="preserve">If ILO wants to complement the number of individual subjects in this study: "The study involved in-depth interviews (often more than one) with 28 Tamil men and 67 Bangladeshi men". However, this paper does not have the indicators we were looking for. </t>
  </si>
  <si>
    <t>Familial Sex Trafficking of Minors: Trafficking Conditions, Clinical Presentation, and System Involvement</t>
  </si>
  <si>
    <t>G Sprang, J Cole</t>
  </si>
  <si>
    <t>10.1007/s10896-018-9950-y</t>
  </si>
  <si>
    <t>31 individuals</t>
  </si>
  <si>
    <t>2011-2017</t>
  </si>
  <si>
    <t>Journal of Family Violence</t>
  </si>
  <si>
    <t>Unfree labour in immigration detention: exploitation and coercion of a captive immigrant workforce</t>
  </si>
  <si>
    <t>K Bales; L Mayblin</t>
  </si>
  <si>
    <t>10.1080/03085147.2018.1484051</t>
  </si>
  <si>
    <t>1, 7</t>
  </si>
  <si>
    <t>Economy and Society</t>
  </si>
  <si>
    <t>General review of secondary sources, without a specific dataset analysed: "This includes reference to international instruments; domestic statutes and case law; parliamentary debates on the introduction of rules excluding immigration detainees from national minimum wage regulation".</t>
  </si>
  <si>
    <t>A supportive adult may be the difference in homeless youth not being trafficked</t>
  </si>
  <si>
    <t>M Chisolm-Straker, J Sze, J Einbond, J White, H Stoklosa</t>
  </si>
  <si>
    <t>10.1016/j.childyouth.2018.06.003</t>
  </si>
  <si>
    <t>344 individuals</t>
  </si>
  <si>
    <t>2015-2017</t>
  </si>
  <si>
    <t>Human trafficking among Ethiopian returnees: its magnitude and risk factors.</t>
  </si>
  <si>
    <t>LD Gezie, AW Yalew, YK Gete</t>
  </si>
  <si>
    <t>https://bmcpublichealth.biomedcentral.com/track/pdf/10.1186/s12889-019-6395-z</t>
  </si>
  <si>
    <t>1342 individuals</t>
  </si>
  <si>
    <t>05/16-10/16</t>
  </si>
  <si>
    <t>BMC Public Health</t>
  </si>
  <si>
    <t>Faith‐based advocacy as a tool for mitigating human trafficking in Nigeria [electronic resource] /</t>
  </si>
  <si>
    <t xml:space="preserve"> Lukman Raimi.</t>
  </si>
  <si>
    <t>2004-2010</t>
  </si>
  <si>
    <t>Humanomics</t>
  </si>
  <si>
    <t>Should this paper be reclassified as FL?</t>
  </si>
  <si>
    <t>Beoog Biiga Program Final Evaluation Report</t>
  </si>
  <si>
    <t>Gulemetova, Michaela</t>
  </si>
  <si>
    <t>110 Schools</t>
  </si>
  <si>
    <t>Reducing Vulnerability to Human Trafficking</t>
  </si>
  <si>
    <t>Archer, Dan</t>
  </si>
  <si>
    <t>2,7</t>
  </si>
  <si>
    <t>5028 Individuals</t>
  </si>
  <si>
    <t>2014-2015</t>
  </si>
  <si>
    <t>Assessing Forced Labor Risks in the Palm Oil Sector in Indonesia and Malaysia</t>
  </si>
  <si>
    <t>Independent Impact Evaluation for the Strengthening Protections of Internationally Recognized Labor Rights Project in Colombia Project</t>
  </si>
  <si>
    <t>Borelli, Sara &amp; Zapata, Daniela</t>
  </si>
  <si>
    <t>2,6</t>
  </si>
  <si>
    <t>401 Workers</t>
  </si>
  <si>
    <t>2013-2015</t>
  </si>
  <si>
    <t>Conceptual Framework</t>
  </si>
  <si>
    <t>Data</t>
  </si>
  <si>
    <t>1: Primary</t>
  </si>
  <si>
    <t>Description of the Sample Pop (summary statistics), Recruitment of participants (random) and sampling strategy (village, household, individual)</t>
  </si>
  <si>
    <t>2: Secondary</t>
  </si>
  <si>
    <t>Description of the Sample Pop, Representative of pop</t>
  </si>
  <si>
    <t>Results</t>
  </si>
  <si>
    <t>MAX</t>
  </si>
  <si>
    <t xml:space="preserve">NOTE: </t>
  </si>
  <si>
    <t>papers that were classified as Forced Labour in the bibliography are not about children, it is about the labour conditions of other family members</t>
  </si>
  <si>
    <t>the score will not consider whether the paper is looking at a specific age group or gender/age analysis. Max score =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</si>
</sst>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b/>
      <sz val="10"/>
      <color theme="4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2" fillId="0" borderId="1"/>
    <xf numFmtId="0" fontId="5" fillId="0" borderId="1"/>
    <xf numFmtId="0" fontId="4" fillId="0" borderId="1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1" xfId="2"/>
    <xf numFmtId="0" fontId="6" fillId="0" borderId="1" xfId="2" applyFont="1"/>
    <xf numFmtId="0" fontId="11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1" applyFont="1" applyFill="1" applyBorder="1" applyAlignment="1"/>
    <xf numFmtId="16" fontId="11" fillId="0" borderId="1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center" vertical="top"/>
    </xf>
    <xf numFmtId="0" fontId="11" fillId="0" borderId="1" xfId="3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8" fillId="0" borderId="1" xfId="1" applyFont="1" applyFill="1" applyBorder="1" applyAlignment="1"/>
    <xf numFmtId="0" fontId="5" fillId="0" borderId="1" xfId="0" applyFont="1" applyBorder="1"/>
    <xf numFmtId="0" fontId="0" fillId="0" borderId="1" xfId="0" applyBorder="1"/>
    <xf numFmtId="0" fontId="20" fillId="0" borderId="2" xfId="0" applyFont="1" applyBorder="1"/>
    <xf numFmtId="0" fontId="20" fillId="0" borderId="1" xfId="0" applyFont="1" applyBorder="1"/>
    <xf numFmtId="0" fontId="5" fillId="9" borderId="2" xfId="0" applyFont="1" applyFill="1" applyBorder="1"/>
    <xf numFmtId="2" fontId="11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5" fillId="9" borderId="10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" xfId="3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22" fillId="0" borderId="0" xfId="0" applyFont="1"/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1" fontId="12" fillId="0" borderId="15" xfId="0" applyNumberFormat="1" applyFont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1" applyFont="1" applyFill="1" applyBorder="1" applyAlignment="1"/>
    <xf numFmtId="49" fontId="3" fillId="0" borderId="13" xfId="0" applyNumberFormat="1" applyFont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vertical="top" wrapText="1"/>
    </xf>
    <xf numFmtId="0" fontId="11" fillId="9" borderId="0" xfId="0" applyFont="1" applyFill="1"/>
    <xf numFmtId="0" fontId="16" fillId="9" borderId="0" xfId="0" applyFont="1" applyFill="1"/>
    <xf numFmtId="0" fontId="23" fillId="0" borderId="1" xfId="2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/>
    <xf numFmtId="0" fontId="10" fillId="0" borderId="0" xfId="0" applyFont="1"/>
    <xf numFmtId="0" fontId="11" fillId="0" borderId="4" xfId="0" applyFont="1" applyBorder="1"/>
    <xf numFmtId="1" fontId="1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2" fillId="0" borderId="1" xfId="2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2" fillId="0" borderId="15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left" wrapText="1"/>
    </xf>
    <xf numFmtId="0" fontId="19" fillId="0" borderId="9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1" fillId="0" borderId="1" xfId="2" applyFont="1"/>
    <xf numFmtId="0" fontId="20" fillId="0" borderId="12" xfId="0" applyFont="1" applyBorder="1"/>
    <xf numFmtId="0" fontId="5" fillId="0" borderId="16" xfId="0" applyFont="1" applyBorder="1"/>
    <xf numFmtId="0" fontId="0" fillId="0" borderId="16" xfId="0" applyBorder="1"/>
    <xf numFmtId="0" fontId="0" fillId="0" borderId="13" xfId="0" applyBorder="1"/>
    <xf numFmtId="0" fontId="20" fillId="0" borderId="5" xfId="0" applyFont="1" applyBorder="1"/>
    <xf numFmtId="0" fontId="5" fillId="0" borderId="15" xfId="0" applyFont="1" applyBorder="1"/>
    <xf numFmtId="0" fontId="0" fillId="0" borderId="15" xfId="0" applyBorder="1"/>
    <xf numFmtId="0" fontId="0" fillId="0" borderId="14" xfId="0" applyBorder="1"/>
    <xf numFmtId="0" fontId="11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0" applyFont="1" applyBorder="1"/>
    <xf numFmtId="0" fontId="1" fillId="0" borderId="1" xfId="2" applyFont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8" fillId="8" borderId="2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2" xfId="0" applyFont="1" applyBorder="1" applyAlignment="1">
      <alignment horizontal="center"/>
    </xf>
  </cellXfs>
  <cellStyles count="5">
    <cellStyle name="Hyperlink" xfId="1" builtinId="8"/>
    <cellStyle name="Hyperlink 2" xfId="4" xr:uid="{0D425F2A-B31A-4354-B284-9BB1F141D382}"/>
    <cellStyle name="Normal" xfId="0" builtinId="0"/>
    <cellStyle name="Normal 2" xfId="2" xr:uid="{2F1958DB-193D-4E4E-AB60-EAB53ACE5290}"/>
    <cellStyle name="Normal 3" xfId="3" xr:uid="{87BA715A-F9FF-4DB7-9C2C-BB6AE40B7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Dammert" id="{EA63E6A9-A7EB-45F8-9316-DB58B2EF6106}" userId="S::AnaDammert@CUNET.CARLETON.CA::2f0caad8-29a0-4cf1-8ffa-46629c7915e3" providerId="AD"/>
  <person displayName="Ana Dammert" id="{2C967E8D-CB7F-4D09-8AD4-14A34F9225C2}" userId="S::anadammert@cunet.carleton.ca::2f0caad8-29a0-4cf1-8ffa-46629c7915e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2-04-20T13:33:30.99" personId="{EA63E6A9-A7EB-45F8-9316-DB58B2EF6106}" id="{D9CB57E0-18BD-4A71-B8D6-A705985A01D9}">
    <text>1 - Child Labor
2 - Forced Labor
3 - Both</text>
  </threadedComment>
  <threadedComment ref="F2" dT="2022-04-20T16:10:02.99" personId="{EA63E6A9-A7EB-45F8-9316-DB58B2EF6106}" id="{86CDBC30-30B5-427D-A3C0-77CD7FEA9932}">
    <text>1 - Quantitative
2 - Qualitative
3 - Mixed Methods</text>
  </threadedComment>
  <threadedComment ref="G2" dT="2022-04-20T13:35:24.95" personId="{EA63E6A9-A7EB-45F8-9316-DB58B2EF6106}" id="{70659AF2-0A92-4D71-B7EC-82B26A80B5C0}">
    <text>1	Economics
2	Anthropology
3	Child Development (Psychology)
4	Law and Criminal Justice
5	Ethics
6	Public Health
7	Sociology
8	Statistics
9	Other Social Science
10	Other Public Policy
11	Multidisciplinary
12	Science &amp; Technology
13	Pediatrics
14	Education
15	Environmental Health
16	Social Work
17	Development Studies (Not economics)
18	Physical Geography
19	Health Care
20	Environenmental Science &amp; Ecology
21	International Relations; Government &amp; Law
22	Demography
23	Geography
24	Criminology
25	Family Studies
26	Psychiatry
27	Women's Studies
28	Urban planning</text>
  </threadedComment>
  <threadedComment ref="H2" dT="2022-04-20T16:10:28.78" personId="{EA63E6A9-A7EB-45F8-9316-DB58B2EF6106}" id="{2ACBB6F1-F8F1-48C3-8B3C-F5210A1172B2}">
    <text>1	Child labor
2	Forced labor
3	Domestic Service (not chores)
4	Chores
5	Education
6	Socio-legal rights
7	Trafficking
8	Mental Health</text>
  </threadedComment>
  <threadedComment ref="I2" dT="2022-06-27T16:48:13.39" personId="{2C967E8D-CB7F-4D09-8AD4-14A34F9225C2}" id="{ECBFC6D7-80D8-4ABD-9031-F56212337B7E}">
    <text>Type of study	
	1 - Randomized Control Trial
	2 - Causal Impact Evaluation (Not RCT)
	3 - Assessment</text>
  </threadedComment>
  <threadedComment ref="L2" dT="2022-05-03T18:26:10.36" personId="{EA63E6A9-A7EB-45F8-9316-DB58B2EF6106}" id="{012E6B39-BD9E-46C4-B407-023718B708AF}">
    <text>1- Yes
2 - No
3 - Unknown
(2, 3 later changed to 0)</text>
  </threadedComment>
  <threadedComment ref="M2" dT="2022-04-20T15:22:41.23" personId="{EA63E6A9-A7EB-45F8-9316-DB58B2EF6106}" id="{E1F9E662-56DA-4690-BB11-089C913835B2}">
    <text>1	Academic Journal
2	Book
3	Working Paper or Multi-lateral or Bilateral Agency Report
4	ISBN Numbered Publication
5	NGO Report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B1" dT="2022-05-31T13:04:58.98" personId="{2C967E8D-CB7F-4D09-8AD4-14A34F9225C2}" id="{3EF3C8F0-6943-40DE-BD37-4EB2E27A6C54}">
    <text>Note, that the score does not include whether the age group 6-15 is analyzed. Confirm</text>
  </threadedComment>
  <threadedComment ref="E2" dT="2022-04-20T13:33:30.99" personId="{EA63E6A9-A7EB-45F8-9316-DB58B2EF6106}" id="{56058E34-A535-4650-A6B7-3C3DD7D72F1C}">
    <text>1 - Child Labor
2 - Forced Labor
3 - Both</text>
  </threadedComment>
  <threadedComment ref="F2" dT="2022-04-20T16:10:02.99" personId="{EA63E6A9-A7EB-45F8-9316-DB58B2EF6106}" id="{3C7A7191-9A5D-4D26-AD05-958F1A1ABB2C}">
    <text>1 - Quantitative
2 - Qualitative
3 - Mixed Methods</text>
  </threadedComment>
  <threadedComment ref="G2" dT="2022-04-20T13:35:24.95" personId="{EA63E6A9-A7EB-45F8-9316-DB58B2EF6106}" id="{992342C4-36D4-484C-9356-41D6E4F38192}">
    <text>1	Economics
2	Anthropology
3	Child Development (Psychology)
4	Law and Criminal Justice
5	Ethics
6	Public Health
7	Sociology
8	Statistics
9	Other Social Science
10	Other Public Policy
11	Multidisciplinary
12	Science &amp; Technology
13	Pediatrics
14	Education
15	Environmental Health
16	Social Work
17	Development Studies (Not economics)
18	Physical Geography
19	Health Care
20	Environenmental Science &amp; Ecology
21	International Relations; Government &amp; Law
22	Demography
23	Geography
24	Criminology
25	Family Studies
26	Psychiatry
27	Women's Studies
28	Urban planning</text>
  </threadedComment>
  <threadedComment ref="H2" dT="2022-04-20T16:10:28.78" personId="{EA63E6A9-A7EB-45F8-9316-DB58B2EF6106}" id="{98FD548F-BAAE-4998-BEF6-DD171268EF40}">
    <text>1	Child labor
2	Forced labor
3	Domestic Service (not chores)
4	Chores
5	Education
6	Socio-legal rights
7	Trafficking
8	Mental Health</text>
  </threadedComment>
  <threadedComment ref="J2" dT="2022-05-31T13:00:33.32" personId="{2C967E8D-CB7F-4D09-8AD4-14A34F9225C2}" id="{7A228D9F-7BF0-4ACA-B550-A2C5508184BB}">
    <text>These papers were classified as forced labour independently of whether the papers looked at children or not. In most cases, the paper is not analyzing childrens' outcomes</text>
  </threadedComment>
  <threadedComment ref="L2" dT="2022-05-03T18:26:10.36" personId="{EA63E6A9-A7EB-45F8-9316-DB58B2EF6106}" id="{545163DE-CE32-435C-AAE4-A0CC533133A7}">
    <text>1- Yes
2 - No
3 - Unknown
(2, 3 later changed to 0)</text>
  </threadedComment>
  <threadedComment ref="M2" dT="2022-04-20T15:22:41.23" personId="{EA63E6A9-A7EB-45F8-9316-DB58B2EF6106}" id="{DB055C87-8E76-4386-9E8A-C4A7C3A02939}">
    <text>1	Academic Journal
2	Book
3	Working Paper or Multi-lateral or Bilateral Agency Report
4	ISBN Numbered Publication
5	NGO Report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ournals.uchicago.edu/doi/pdfplus/10.1086/677805" TargetMode="External"/><Relationship Id="rId21" Type="http://schemas.openxmlformats.org/officeDocument/2006/relationships/hyperlink" Target="https://www.researchgate.net/profile/O_Ashimolowo/publication/229030629_Child_Street-Trading_Activities_and_Its_Effect_on_the_Educational_Attainment_of_Its_Victims_in_Epe_Local_Government_Area_of_Lagos_State/links/00b7d5345179132266000000/Child-Street-Trading-Activities-and-Its-Effect-on-the-Educational-Attainment-of-Its-Victims-in-Epe-Local-Government-Area-of-Lagos-State.pdf" TargetMode="External"/><Relationship Id="rId42" Type="http://schemas.openxmlformats.org/officeDocument/2006/relationships/hyperlink" Target="https://www.ilo.org/wcmsp5/groups/public/---asia/---ro-bangkok/---sro-new_delhi/documents/publication/wcms_359371.pdf" TargetMode="External"/><Relationship Id="rId47" Type="http://schemas.openxmlformats.org/officeDocument/2006/relationships/hyperlink" Target="https://pdfs.semanticscholar.org/54b5/e1ee6f4948f522cda0b1c1d38d028b326ab4.pdf" TargetMode="External"/><Relationship Id="rId63" Type="http://schemas.openxmlformats.org/officeDocument/2006/relationships/hyperlink" Target="http://dro.deakin.edu.au/eserv/DU:30054864/ahmed-tradeoffbetween-2012.pdf" TargetMode="External"/><Relationship Id="rId68" Type="http://schemas.openxmlformats.org/officeDocument/2006/relationships/hyperlink" Target="http://www.ucw-project.org/attachment/25052016141Albania_country_report_06sept2013sent.pdf" TargetMode="External"/><Relationship Id="rId84" Type="http://schemas.openxmlformats.org/officeDocument/2006/relationships/hyperlink" Target="http://ss.ug.edu.gh/sites/ss.ug.edu.gh/files/journals/GSSJ-%20December%202016-Vol%2013%20Issue%202%20%281%29.compressed.pdf" TargetMode="External"/><Relationship Id="rId89" Type="http://schemas.openxmlformats.org/officeDocument/2006/relationships/hyperlink" Target="https://doi.org/10.1016/j.worlddev.2012.08.004" TargetMode="External"/><Relationship Id="rId16" Type="http://schemas.openxmlformats.org/officeDocument/2006/relationships/hyperlink" Target="https://www.ilo.org/wcmsp5/groups/public/---ed_norm/---ipec/documents/publication/wcms_651781.pdf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http://bmdynamics.com/issue_pdf/bmd110137_33_46.pdf" TargetMode="External"/><Relationship Id="rId32" Type="http://schemas.openxmlformats.org/officeDocument/2006/relationships/hyperlink" Target="https://www.ilo.org/wcmsp5/groups/public/---dgreports/---dcomm/documents/publication/wcms_575499.pdf" TargetMode="External"/><Relationship Id="rId37" Type="http://schemas.openxmlformats.org/officeDocument/2006/relationships/hyperlink" Target="https://openknowledge.worldbank.org/bitstream/handle/10986/3358/WPS5591.pdf?sequence=1" TargetMode="External"/><Relationship Id="rId53" Type="http://schemas.openxmlformats.org/officeDocument/2006/relationships/hyperlink" Target="http://pu.edu.pk/images/journal/csas/PDF/11%20Jafar%20Riaz_v31_no1_jan-jun2016.pdf" TargetMode="External"/><Relationship Id="rId58" Type="http://schemas.openxmlformats.org/officeDocument/2006/relationships/hyperlink" Target="https://s3.amazonaws.com/academia.edu.documents/31579238/The_Impact_of_Public_School_Enrolment_on_Child_Labor_in_Pakistan.pdf?response-content-disposition=inline%3B%20filename%3DThe_Impact_of_Public_School_Enrolment_on.pdf&amp;X-Amz-Algorithm=AWS4-HMAC-SHA256&amp;X-Amz-Credential=AKIAIWOWYYGZ2Y53UL3A%2F20190704%2Fus-east-1%2Fs3%2Faws4_request&amp;X-Amz-Date=20190704T003805Z&amp;X-Amz-Expires=3600&amp;X-Amz-SignedHeaders=host&amp;X-Amz-Signature=7f6b311eb284606c897bf2a2b51333c9a3f2f879eb01d6e4ad9b843eb297cc86" TargetMode="External"/><Relationship Id="rId74" Type="http://schemas.openxmlformats.org/officeDocument/2006/relationships/hyperlink" Target="http://www.ilo.org/ipecinfo/product/download.do?type=document&amp;id=30435" TargetMode="External"/><Relationship Id="rId79" Type="http://schemas.openxmlformats.org/officeDocument/2006/relationships/hyperlink" Target="https://doi.org/10.1016/j.worlddev.2011.01.003" TargetMode="External"/><Relationship Id="rId102" Type="http://schemas.openxmlformats.org/officeDocument/2006/relationships/hyperlink" Target="http://www.ucw-project.org/attachment/12032018648Trabajo_Infantil_America_Central_rep_dominicana.pdf" TargetMode="External"/><Relationship Id="rId5" Type="http://schemas.openxmlformats.org/officeDocument/2006/relationships/hyperlink" Target="https://ora.ox.ac.uk/objects/uuid:d47ba1c1-40f9-450f-a18c-f54e2f1b2436/download_file?file_format=pdf&amp;safe_filename=YL-WP141-Combining%2BSchooling%2Band%2BWork.pdf&amp;type_of_work=General+item" TargetMode="External"/><Relationship Id="rId90" Type="http://schemas.openxmlformats.org/officeDocument/2006/relationships/hyperlink" Target="https://www.econstor.eu/bitstream/10419/89587/1/NDL2013-081.pdf" TargetMode="External"/><Relationship Id="rId95" Type="http://schemas.openxmlformats.org/officeDocument/2006/relationships/hyperlink" Target="https://books.google.com/books?hl=en&amp;lr=&amp;id=KaV_0GZa-2UC&amp;oi=fnd&amp;pg=PR9&amp;dq=Rights+and+Wrongs+of+Children%27s+Work&amp;ots=iaROFkpgSs&amp;sig=ASeEqNVQrwH8S0JFNjegIxSLdjU" TargetMode="External"/><Relationship Id="rId22" Type="http://schemas.openxmlformats.org/officeDocument/2006/relationships/hyperlink" Target="https://www.ilo.org/wcmsp5/groups/public/---ed_norm/---ipec/documents/publication/wcms_651783.pdf" TargetMode="External"/><Relationship Id="rId27" Type="http://schemas.openxmlformats.org/officeDocument/2006/relationships/hyperlink" Target="http://www.ucw-project.org/attachment/07032017224El_Salvador_IE_07042016_web.pdf" TargetMode="External"/><Relationship Id="rId43" Type="http://schemas.openxmlformats.org/officeDocument/2006/relationships/hyperlink" Target="http://www.ungei.org/World_Bank_-_Measuring_the_Economic_Gain_of_Investing_(2011).pdf" TargetMode="External"/><Relationship Id="rId48" Type="http://schemas.openxmlformats.org/officeDocument/2006/relationships/hyperlink" Target="http://www.ceistorvergata.it/public/CEIS/image/UCW/PaperUCW/Country%20Reports/UgandaREACHING_Complete/Uganda%20policy%20appraisal_BTVET.pdf" TargetMode="External"/><Relationship Id="rId64" Type="http://schemas.openxmlformats.org/officeDocument/2006/relationships/hyperlink" Target="http://www.ucw-project.org/attachment/Honduras_trends20110420_151027.pdf" TargetMode="External"/><Relationship Id="rId69" Type="http://schemas.openxmlformats.org/officeDocument/2006/relationships/hyperlink" Target="http://www.ucw-project.org/attachment/Child_labour_Youth_employment_Indonesia20120625_162630.pdf" TargetMode="External"/><Relationship Id="rId80" Type="http://schemas.openxmlformats.org/officeDocument/2006/relationships/hyperlink" Target="https://mpra.ub.uni-muenchen.de/31830/1/MPRA_paper_31830.pdf" TargetMode="External"/><Relationship Id="rId85" Type="http://schemas.openxmlformats.org/officeDocument/2006/relationships/hyperlink" Target="https://www.dol.gov/agencies/ilab/final-report-survey-research-child-labor-west-african-cocoa-growing-areas" TargetMode="External"/><Relationship Id="rId12" Type="http://schemas.openxmlformats.org/officeDocument/2006/relationships/hyperlink" Target="https://www.researchgate.net/profile/Ferdinand_Abocejo/publication/319505916_Child_Labor_Poverty_and_School_Attendance_Evidences_from_the_Philippines_by_Region/links/59aff691458515150e4ce656/Child-Labor-Poverty-and-School-Attendance-Evidences-from-the-Philippines-by-Region.pdf" TargetMode="External"/><Relationship Id="rId17" Type="http://schemas.openxmlformats.org/officeDocument/2006/relationships/hyperlink" Target="https://www.ilo.org/wcmsp5/groups/public/---ed_norm/---ipec/documents/publication/wcms_651779.pdf" TargetMode="External"/><Relationship Id="rId33" Type="http://schemas.openxmlformats.org/officeDocument/2006/relationships/hyperlink" Target="https://s3.amazonaws.com/academia.edu.documents/31707957/IJLE_Paper-_December_2010.pdf?response-content-disposition=inline%3B%20filename%3DHOME-BASED_CHILD_LABOUR_IN_DELHI_S_GARME.pdf&amp;X-Amz-Algorithm=AWS4-HMAC-SHA256&amp;X-Amz-Credential=AKIAIWOWYYGZ2Y53UL3A%2F20190705%2Fus-east-1%2Fs3%2Faws4_request&amp;X-Amz-Date=20190705T220105Z&amp;X-Amz-Expires=3600&amp;X-Amz-SignedHeaders=host&amp;X-Amz-Signature=1ed576ecfebd692fb744dd394f4bd87d5ccb6b44d22983d7e02124874f9e290c" TargetMode="External"/><Relationship Id="rId38" Type="http://schemas.openxmlformats.org/officeDocument/2006/relationships/hyperlink" Target="https://pdfs.semanticscholar.org/e90c/e180c4fc055487981ae752bab1ec1593808c.pdf" TargetMode="External"/><Relationship Id="rId59" Type="http://schemas.openxmlformats.org/officeDocument/2006/relationships/hyperlink" Target="https://pdfs.semanticscholar.org/021e/83a1ee4a473c97c674e4e3f4665eb99b84e6.pdf" TargetMode="External"/><Relationship Id="rId103" Type="http://schemas.openxmlformats.org/officeDocument/2006/relationships/hyperlink" Target="http://documents.worldbank.org/curated/en/507831468103494300/Comprendre-le-travail-des-enfants-et-l-emploi-des-jeunes-au-S%C3%A9n%C3%A9gal" TargetMode="External"/><Relationship Id="rId108" Type="http://schemas.openxmlformats.org/officeDocument/2006/relationships/comments" Target="../comments1.xml"/><Relationship Id="rId54" Type="http://schemas.openxmlformats.org/officeDocument/2006/relationships/hyperlink" Target="https://www.japss.org/upload/6.%20the%20bonded%20labor%20system%20in%20Nepal.pdf" TargetMode="External"/><Relationship Id="rId70" Type="http://schemas.openxmlformats.org/officeDocument/2006/relationships/hyperlink" Target="http://www.ucw-project.org/attachment/Laos_child_labour_youth_employment20140109_131450.pdf" TargetMode="External"/><Relationship Id="rId75" Type="http://schemas.openxmlformats.org/officeDocument/2006/relationships/hyperlink" Target="http://www.ucw-project.org/attachment/04122017609Understanding__child_labour_trends.pdf" TargetMode="External"/><Relationship Id="rId91" Type="http://schemas.openxmlformats.org/officeDocument/2006/relationships/hyperlink" Target="https://doi.org/10.1016/j.jhealeco.2015.09.004" TargetMode="External"/><Relationship Id="rId96" Type="http://schemas.openxmlformats.org/officeDocument/2006/relationships/hyperlink" Target="http://www.bangladeshsociology.org/BEJS%208.2%20-%20Final.pdf" TargetMode="External"/><Relationship Id="rId1" Type="http://schemas.openxmlformats.org/officeDocument/2006/relationships/hyperlink" Target="https://www.researchgate.net/profile/Pokou_Edouard_Abou3/publication/321920832_A_Re-examination_of_the_Determinants_of_Child_Labour_in_Cote_d%27Ivoire/links/5a398dd1458515889d2acd27/A-Re-examination-of-the-Determinants-of-Child-Labour-in-Cote-dIvoire.pdf" TargetMode="External"/><Relationship Id="rId6" Type="http://schemas.openxmlformats.org/officeDocument/2006/relationships/hyperlink" Target="https://pdfs.semanticscholar.org/6218/947af91f367a7de3c24d5057350abe9a04e6.pdf?_ga=2.21093179.1073264642.1565216657-1533335648.1565216657" TargetMode="External"/><Relationship Id="rId15" Type="http://schemas.openxmlformats.org/officeDocument/2006/relationships/hyperlink" Target="http://www.ucw-project.org/attachment/13052016890Ghan_child_labour_youth_employment_report.pdf" TargetMode="External"/><Relationship Id="rId23" Type="http://schemas.openxmlformats.org/officeDocument/2006/relationships/hyperlink" Target="https://www.ilo.org/wcmsp5/groups/public/---ed_norm/---ipec/documents/publication/wcms_651784.pdf" TargetMode="External"/><Relationship Id="rId28" Type="http://schemas.openxmlformats.org/officeDocument/2006/relationships/hyperlink" Target="https://www.ilo.org/wcmsp5/groups/public/---ed_norm/---ipec/documents/publication/wcms_653987.pdf" TargetMode="External"/><Relationship Id="rId36" Type="http://schemas.openxmlformats.org/officeDocument/2006/relationships/hyperlink" Target="https://pdfs.semanticscholar.org/fef2/c07a191ceae16c2932c495ee9a9e8b646883.pdf?_ga=2.200408878.1073264642.1565216657-1533335648.1565216657" TargetMode="External"/><Relationship Id="rId49" Type="http://schemas.openxmlformats.org/officeDocument/2006/relationships/hyperlink" Target="https://www.pep-net.org/sites/pep-net.org/files/typo3doc/pdf/files_events/9th_PEPNetworkConf/Papers-PEP_Program/Dec5_Amarante.pdf" TargetMode="External"/><Relationship Id="rId57" Type="http://schemas.openxmlformats.org/officeDocument/2006/relationships/hyperlink" Target="https://home.hiroshima-u.ac.jp/~ichi/Paper-ChildLabor-Nina-M095459.pdf" TargetMode="External"/><Relationship Id="rId106" Type="http://schemas.openxmlformats.org/officeDocument/2006/relationships/printerSettings" Target="../printerSettings/printerSettings2.bin"/><Relationship Id="rId10" Type="http://schemas.openxmlformats.org/officeDocument/2006/relationships/hyperlink" Target="https://www.ncbi.nlm.nih.gov/pmc/articles/PMC3533357/pdf/ijhs-supplement_1-48.pdf" TargetMode="External"/><Relationship Id="rId31" Type="http://schemas.openxmlformats.org/officeDocument/2006/relationships/hyperlink" Target="https://doi.org/10.1111/j.1467-8268.2011.00308.x" TargetMode="External"/><Relationship Id="rId44" Type="http://schemas.openxmlformats.org/officeDocument/2006/relationships/hyperlink" Target="http://www.ucw-project.org/attachment/NEET_youth_cohort_effects_Indonesia_Brazil20130328_161115.pdf" TargetMode="External"/><Relationship Id="rId52" Type="http://schemas.openxmlformats.org/officeDocument/2006/relationships/hyperlink" Target="https://s3.amazonaws.com/academia.edu.documents/13140801/11.Final.doc.--0018www.iiste.org_Call_for_Paper-27.pdf?response-content-disposition=inline%3B%20filename%3D11.Final.doc.--0018www.iiste.org_Call_fo.pdf&amp;X-Amz-Algorithm=AWS4-HMAC-SHA256&amp;X-Amz-Credential=AKIAIWOWYYGZ2Y53UL3A%2F20190704%2Fus-east-1%2Fs3%2Faws4_request&amp;X-Amz-Date=20190704T014028Z&amp;X-Amz-Expires=3600&amp;X-Amz-SignedHeaders=host&amp;X-Amz-Signature=063097c45d182048972d908878a4d8ad08db47a49ba29a34b48c1b4c249cc689" TargetMode="External"/><Relationship Id="rId60" Type="http://schemas.openxmlformats.org/officeDocument/2006/relationships/hyperlink" Target="http://www.arabdevelopmentportal.com/sites/default/files/publication/893.the_twin_challenge_of_child_labor_and_youth_employment_in_the_arab_states.pdf" TargetMode="External"/><Relationship Id="rId65" Type="http://schemas.openxmlformats.org/officeDocument/2006/relationships/hyperlink" Target="http://www.ucw-project.org/attachment/01102018412Malawi_child_labour_youth_employment.pdf" TargetMode="External"/><Relationship Id="rId73" Type="http://schemas.openxmlformats.org/officeDocument/2006/relationships/hyperlink" Target="http://www.ucw-project.org/attachment/Brazil_20june1120110622_103357.pdf" TargetMode="External"/><Relationship Id="rId78" Type="http://schemas.openxmlformats.org/officeDocument/2006/relationships/hyperlink" Target="https://www.ncbi.nlm.nih.gov/pmc/articles/PMC4412591/pdf/nihms682148.pdf" TargetMode="External"/><Relationship Id="rId81" Type="http://schemas.openxmlformats.org/officeDocument/2006/relationships/hyperlink" Target="https://www.researchgate.net/profile/Lorenzo_Guarcello/publication/305495362_Youth_disadvantage_in_the_labour_market_Empirical_evidence_from_nine_developing_countries/links/5791e4ee08ae33e89f74e5bf/Youth-disadvantage-in-the-labour-market-Empirical-evidence-from-nine-developing-countries.pdf" TargetMode="External"/><Relationship Id="rId86" Type="http://schemas.openxmlformats.org/officeDocument/2006/relationships/hyperlink" Target="https://challengingheights.org/wp-content/uploads/2014/11/ILO_Analytical_Study_CL_in_Volta_Lake_Fishing_Ghana.pdf" TargetMode="External"/><Relationship Id="rId94" Type="http://schemas.openxmlformats.org/officeDocument/2006/relationships/hyperlink" Target="http://www.ilo.org/ipecinfo/product/download.do?type=document&amp;id=13333" TargetMode="External"/><Relationship Id="rId99" Type="http://schemas.openxmlformats.org/officeDocument/2006/relationships/hyperlink" Target="http://rcnl.ukko.mx/documents/files/000/000/263/original/violencia_mujeres_trabajo_infanti_oliveira_caamal_2015_2.pdf?1519062194" TargetMode="External"/><Relationship Id="rId101" Type="http://schemas.openxmlformats.org/officeDocument/2006/relationships/hyperlink" Target="http://www.ucw-project.org/attachment/27092017229Ecuador_interagency_report_12092017.pdf" TargetMode="External"/><Relationship Id="rId4" Type="http://schemas.openxmlformats.org/officeDocument/2006/relationships/hyperlink" Target="https://www.learntechlib.org/d/171372" TargetMode="External"/><Relationship Id="rId9" Type="http://schemas.openxmlformats.org/officeDocument/2006/relationships/hyperlink" Target="https://academicjournals.org/journal/ERR/article-full-text-pdf/AB077E84306" TargetMode="External"/><Relationship Id="rId13" Type="http://schemas.openxmlformats.org/officeDocument/2006/relationships/hyperlink" Target="http://faculty.las.illinois.edu/akresh/Akresh_ResearchPapers/Akresh_ChildLaborSchoolingAbility_1-2017.pdf" TargetMode="External"/><Relationship Id="rId18" Type="http://schemas.openxmlformats.org/officeDocument/2006/relationships/hyperlink" Target="http://docsdrive.com/pdfs/medwelljournals/sscience/2010/493-506.pdf" TargetMode="External"/><Relationship Id="rId39" Type="http://schemas.openxmlformats.org/officeDocument/2006/relationships/hyperlink" Target="http://apyouthnet.ilo.org/resources/jobs-and-skills-for-youth-review-of-policies-for-youth-employment-of-indonesia/at_download/file1" TargetMode="External"/><Relationship Id="rId109" Type="http://schemas.microsoft.com/office/2017/10/relationships/threadedComment" Target="../threadedComments/threadedComment1.xml"/><Relationship Id="rId34" Type="http://schemas.openxmlformats.org/officeDocument/2006/relationships/hyperlink" Target="https://hal-univ-pau.archives-ouvertes.fr/hal-01879688/document" TargetMode="External"/><Relationship Id="rId50" Type="http://schemas.openxmlformats.org/officeDocument/2006/relationships/hyperlink" Target="https://dergipark.org.tr/download/article-file/577055" TargetMode="External"/><Relationship Id="rId55" Type="http://schemas.openxmlformats.org/officeDocument/2006/relationships/hyperlink" Target="http://accessecon.com/Pubs/EB/2010/Volume30/EB-10-V30-I1-P30.pdf" TargetMode="External"/><Relationship Id="rId76" Type="http://schemas.openxmlformats.org/officeDocument/2006/relationships/hyperlink" Target="http://www.ucw-project.org/attachment/unpaid_household_services_child_labour20130503_173956.pdf" TargetMode="External"/><Relationship Id="rId97" Type="http://schemas.openxmlformats.org/officeDocument/2006/relationships/hyperlink" Target="http://www.ucw-project.org/attachment/Migration_travail_des_enfants_emploi_des_jeunes20120427_181759.pdf" TargetMode="External"/><Relationship Id="rId104" Type="http://schemas.openxmlformats.org/officeDocument/2006/relationships/hyperlink" Target="http://documents.worldbank.org/curated/en/564561468185649490/Entender-el-trabajo-infantil-y-el-empleo-juvenil-en-Honduras" TargetMode="External"/><Relationship Id="rId7" Type="http://schemas.openxmlformats.org/officeDocument/2006/relationships/hyperlink" Target="https://www.researchgate.net/profile/Sebastien_Djienouassi/publication/265263264_CHARACTERISTICS_AND_DETERMINANTS_OF_CHILD_LABOUR_IN_CAMEROON/links/564450e108aef646e6ca7a1a/CHARACTERISTICS-AND-DETERMINANTS-OF-CHILD-LABOUR-IN-CAMEROON.pdf" TargetMode="External"/><Relationship Id="rId71" Type="http://schemas.openxmlformats.org/officeDocument/2006/relationships/hyperlink" Target="http://www.ucw-project.org/attachment/Uganda_report_child_labor_youth_employment20141016_154929.pdf" TargetMode="External"/><Relationship Id="rId92" Type="http://schemas.openxmlformats.org/officeDocument/2006/relationships/hyperlink" Target="https://repub.eur.nl/pub/18702/wp491.pdf" TargetMode="External"/><Relationship Id="rId2" Type="http://schemas.openxmlformats.org/officeDocument/2006/relationships/hyperlink" Target="http://www.ucw-project.org/attachment/23052017377Hazardous_work_adolescents_in_CL_july2016.pdf" TargetMode="External"/><Relationship Id="rId29" Type="http://schemas.openxmlformats.org/officeDocument/2006/relationships/hyperlink" Target="http://www.ucw-project.org/attachment/UCW_evolution_childlabor_educ20150313_164700.pdf" TargetMode="External"/><Relationship Id="rId24" Type="http://schemas.openxmlformats.org/officeDocument/2006/relationships/hyperlink" Target="http://www.ucw-project.org/attachment/30052016550st_andra_pradesh.pdf" TargetMode="External"/><Relationship Id="rId40" Type="http://schemas.openxmlformats.org/officeDocument/2006/relationships/hyperlink" Target="http://www.ucw-project.org/attachment/Labour_market_in_South_Sudan_childlabour_youthemployment20120131_173344.pdf" TargetMode="External"/><Relationship Id="rId45" Type="http://schemas.openxmlformats.org/officeDocument/2006/relationships/hyperlink" Target="https://cocoainitiative.org/wp-content/uploads/2018/01/Policy_appraisal_Ghana_15122017-FINAL-VERSION.pdf" TargetMode="External"/><Relationship Id="rId66" Type="http://schemas.openxmlformats.org/officeDocument/2006/relationships/hyperlink" Target="https://www.ilo.org/wcmsp5/groups/public/---asia/---ro-bangkok/---ilo-manila/documents/publication/wcms_447853.pdf" TargetMode="External"/><Relationship Id="rId87" Type="http://schemas.openxmlformats.org/officeDocument/2006/relationships/hyperlink" Target="https://www.researchgate.net/publication/290350451_The_Socioeconomic_Correlates_of_Child_Work_in_India" TargetMode="External"/><Relationship Id="rId61" Type="http://schemas.openxmlformats.org/officeDocument/2006/relationships/hyperlink" Target="http://www.ucw-project.org/attachment/ending_CL_Zambia_resource_requirements_201220121122_105629.pdf" TargetMode="External"/><Relationship Id="rId82" Type="http://schemas.openxmlformats.org/officeDocument/2006/relationships/hyperlink" Target="http://pu.edu.pk/images/journal/pesr/PDF-FILES/2%20AHMAD%20and%20AZIM%20Youth%20Population%20and%20the%20Labour%20Market_V48_No_2%20(Winter%202010).pdf" TargetMode="External"/><Relationship Id="rId19" Type="http://schemas.openxmlformats.org/officeDocument/2006/relationships/hyperlink" Target="https://www.ilo.org/wcmsp5/groups/public/---arabstates/---ro-beirut/documents/publication/wcms_675262.pdf" TargetMode="External"/><Relationship Id="rId14" Type="http://schemas.openxmlformats.org/officeDocument/2006/relationships/hyperlink" Target="https://doi.org/10.1016/j.wdp.2019.02.005" TargetMode="External"/><Relationship Id="rId30" Type="http://schemas.openxmlformats.org/officeDocument/2006/relationships/hyperlink" Target="http://www.ucw-project.org/attachment/20022017519Rwanda_child_labor_cooperatives.pdf" TargetMode="External"/><Relationship Id="rId35" Type="http://schemas.openxmlformats.org/officeDocument/2006/relationships/hyperlink" Target="https://www3.nd.edu/~tjohns20/RePEc/deendus/wpaper/016_child.pdf" TargetMode="External"/><Relationship Id="rId56" Type="http://schemas.openxmlformats.org/officeDocument/2006/relationships/hyperlink" Target="https://hal.archives-ouvertes.fr/hal-00962336/file/Salmon_Economics_Bulletin_2.pdf" TargetMode="External"/><Relationship Id="rId77" Type="http://schemas.openxmlformats.org/officeDocument/2006/relationships/hyperlink" Target="http://citeseerx.ist.psu.edu/viewdoc/download?doi=10.1.1.988.71&amp;rep=rep1&amp;type=pdf" TargetMode="External"/><Relationship Id="rId100" Type="http://schemas.openxmlformats.org/officeDocument/2006/relationships/hyperlink" Target="http://documents.worldbank.org/curated/en/271491539174673055/pdf/130683-WP-SPANISH-PUBLIC-ADD-SERIES-CostaRica-trabajo-infantil-empleo-juvenil.pdf" TargetMode="External"/><Relationship Id="rId105" Type="http://schemas.openxmlformats.org/officeDocument/2006/relationships/hyperlink" Target="https://www1.essex.ac.uk/armedcon/story_id/IREWOC_deGroot_Worst%20Forms%20Nepal_2010.pdf" TargetMode="External"/><Relationship Id="rId8" Type="http://schemas.openxmlformats.org/officeDocument/2006/relationships/hyperlink" Target="http://www.ungei.org/child_labor_and_education_US.pdf" TargetMode="External"/><Relationship Id="rId51" Type="http://schemas.openxmlformats.org/officeDocument/2006/relationships/hyperlink" Target="https://www.journalofbusiness.org/index.php/GJMBR/article/download/1142/1053" TargetMode="External"/><Relationship Id="rId72" Type="http://schemas.openxmlformats.org/officeDocument/2006/relationships/hyperlink" Target="http://www.ucw-project.org/attachment/Bangladesh_child_labour_report20111125_094656.pdf" TargetMode="External"/><Relationship Id="rId93" Type="http://schemas.openxmlformats.org/officeDocument/2006/relationships/hyperlink" Target="http://documents.worldbank.org/curated/en/424061467993168177/The-twin-challenges-of-child-labor-and-educational-marginalization-in-the-ECOWAS-region-an-overview" TargetMode="External"/><Relationship Id="rId98" Type="http://schemas.openxmlformats.org/officeDocument/2006/relationships/hyperlink" Target="https://www.researchgate.net/profile/Ferdinand_Abocejo/publication/319505916_Child_Labor_Poverty_and_School_Attendance_Evidences_from_the_Philippines_by_Region/links/59aff691458515150e4ce656/Child-Labor-Poverty-and-School-Attendance-Evidences-from-the-Philippines-by-Region.pdf" TargetMode="External"/><Relationship Id="rId3" Type="http://schemas.openxmlformats.org/officeDocument/2006/relationships/hyperlink" Target="https://www.researchgate.net/profile/Doaa_Yones/publication/216880201_Agricultural_Labor_among_School_Children_in_Rural_Assiut_Egypt/links/0deec525000ea27d6c000000.pdf" TargetMode="External"/><Relationship Id="rId25" Type="http://schemas.openxmlformats.org/officeDocument/2006/relationships/hyperlink" Target="http://www.qurtuba.edu.pk/jms/default_files/JMS/5_1/JMS_January_June2010_85-96.pdf" TargetMode="External"/><Relationship Id="rId46" Type="http://schemas.openxmlformats.org/officeDocument/2006/relationships/hyperlink" Target="http://conference.iza.org/conference_files/worldb2015/rosati_f648.pdf" TargetMode="External"/><Relationship Id="rId67" Type="http://schemas.openxmlformats.org/officeDocument/2006/relationships/hyperlink" Target="http://www.ucw-project.org/attachment/child_labour_Rwanda20110630_120902.pdf" TargetMode="External"/><Relationship Id="rId20" Type="http://schemas.openxmlformats.org/officeDocument/2006/relationships/hyperlink" Target="http://www.ucw-project.org/attachment/UNICEF_MICS_Child_Labour20120727_153405.pdf" TargetMode="External"/><Relationship Id="rId41" Type="http://schemas.openxmlformats.org/officeDocument/2006/relationships/hyperlink" Target="http://documents.worldbank.org/curated/en/186961468231890446/pdf/440940WP0BOX321our1demand101PUBLIC1.pdf" TargetMode="External"/><Relationship Id="rId62" Type="http://schemas.openxmlformats.org/officeDocument/2006/relationships/hyperlink" Target="http://documents.worldbank.org/curated/en/337621468155366890/pdf/574140WP0Measu10Box353749B01PUBLIC1.pdf" TargetMode="External"/><Relationship Id="rId83" Type="http://schemas.openxmlformats.org/officeDocument/2006/relationships/hyperlink" Target="https://dialnet.unirioja.es/servlet/articulo?codigo=6854268" TargetMode="External"/><Relationship Id="rId88" Type="http://schemas.openxmlformats.org/officeDocument/2006/relationships/hyperlink" Target="https://www.semanticscholar.org/paper/Study-of-Educational-Status-of-Villagers-of-Village-Goyal/272943fa4b6a3900f181423a6af3a95a3aa1e74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rf.org.uk/sites/default/files/jrf/migrated/files/forced-labour-food-industry-full.pdf" TargetMode="External"/><Relationship Id="rId13" Type="http://schemas.openxmlformats.org/officeDocument/2006/relationships/hyperlink" Target="https://bmcwomenshealth.biomedcentral.com/track/pdf/10.1186/s12905-017-0463-2" TargetMode="External"/><Relationship Id="rId18" Type="http://schemas.microsoft.com/office/2017/10/relationships/threadedComment" Target="../threadedComments/threadedComment2.xml"/><Relationship Id="rId3" Type="http://schemas.openxmlformats.org/officeDocument/2006/relationships/hyperlink" Target="https://aa.ecn.cz/img_upload/6334c0c7298d6b396d213ccd19be5999/forced-labour-immigration-status-full.pdf" TargetMode="External"/><Relationship Id="rId7" Type="http://schemas.openxmlformats.org/officeDocument/2006/relationships/hyperlink" Target="http://digitalcommons.ilr.cornell.edu/cgi/viewcontent.cgi?article=2813&amp;context=key_workplace" TargetMode="External"/><Relationship Id="rId12" Type="http://schemas.openxmlformats.org/officeDocument/2006/relationships/hyperlink" Target="https://www.heuni.fi/material/attachments/heuni/reports/lhVnIpnBp/Natalian_vaitos_22112016__Nettiin.pdf" TargetMode="External"/><Relationship Id="rId17" Type="http://schemas.openxmlformats.org/officeDocument/2006/relationships/comments" Target="../comments2.xml"/><Relationship Id="rId2" Type="http://schemas.openxmlformats.org/officeDocument/2006/relationships/hyperlink" Target="https://www.researchgate.net/profile/Sue_Baines3/publication/265261463_Experiences_of_forced_labour_among_Chinese_migrant_workers/links/54b5154a0cf2318f0f971b3f.pdf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://doi.org/10.1007/s12142-010-0181-8" TargetMode="External"/><Relationship Id="rId6" Type="http://schemas.openxmlformats.org/officeDocument/2006/relationships/hyperlink" Target="https://www.researchgate.net/profile/Isabelle_Guerin/publication/241814274_Ambiguities_and_Paradoxes_of_the_Decent_Work_Deficit_Bonded_Migrants_in_Tamil_Nadu/links/00b4952e6c3dc6ba85000000/Ambiguities-and-Paradoxes-of-the-Decent-Work-Deficit-Bonded-Migrants-in-Tamil-Nadu.pdf" TargetMode="External"/><Relationship Id="rId11" Type="http://schemas.openxmlformats.org/officeDocument/2006/relationships/hyperlink" Target="https://static1.squarespace.com/static/5887a2a61b631bfbbc1ad83a/t/59498effe4fcb553cd3bd5cc/1497992978429/HomelessYouthNewOrleans.pdf" TargetMode="External"/><Relationship Id="rId5" Type="http://schemas.openxmlformats.org/officeDocument/2006/relationships/hyperlink" Target="https://www.politieacademie.nl/kennisenonderzoek/kennis/mediatheek/PDF/80650.pdf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://diana-n.iue.it:8080/bitstream/handle/1814/32149/GLMM%20ExpNote_03-2014.pdf?sequence=1&amp;isAllowed=y" TargetMode="External"/><Relationship Id="rId4" Type="http://schemas.openxmlformats.org/officeDocument/2006/relationships/hyperlink" Target="http://conflictresearch.org.uk/reports/migration/forced-labour-Northern-Ireland-full.pdf" TargetMode="External"/><Relationship Id="rId9" Type="http://schemas.openxmlformats.org/officeDocument/2006/relationships/hyperlink" Target="https://vrm.lrv.lt/uploads/vrm/documents/files/LT_versija/Svarbi_informacija/Vykdomi_projektai/PublicationReportsFINAL.pdf" TargetMode="External"/><Relationship Id="rId14" Type="http://schemas.openxmlformats.org/officeDocument/2006/relationships/hyperlink" Target="https://bmcpublichealth.biomedcentral.com/track/pdf/10.1186/s12889-019-6395-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61AF-11E8-48B1-9431-D1103D5FC698}">
  <dimension ref="A2:M27"/>
  <sheetViews>
    <sheetView topLeftCell="D1" workbookViewId="0">
      <selection activeCell="K16" sqref="K16"/>
    </sheetView>
  </sheetViews>
  <sheetFormatPr defaultColWidth="8.85546875" defaultRowHeight="14.25"/>
  <cols>
    <col min="1" max="16384" width="8.85546875" style="3"/>
  </cols>
  <sheetData>
    <row r="2" spans="1:13">
      <c r="A2" s="3" t="s">
        <v>0</v>
      </c>
      <c r="F2" s="99" t="s">
        <v>1</v>
      </c>
      <c r="L2" s="99" t="s">
        <v>2</v>
      </c>
      <c r="M2" s="3">
        <f>+E12+E13</f>
        <v>301</v>
      </c>
    </row>
    <row r="3" spans="1:13">
      <c r="L3" s="99" t="s">
        <v>3</v>
      </c>
      <c r="M3" s="3">
        <f>474-M2</f>
        <v>173</v>
      </c>
    </row>
    <row r="4" spans="1:13">
      <c r="A4" s="4" t="s">
        <v>4</v>
      </c>
      <c r="B4" s="4"/>
      <c r="I4" s="112" t="s">
        <v>5</v>
      </c>
      <c r="J4" s="2"/>
    </row>
    <row r="5" spans="1:13">
      <c r="A5" s="4"/>
      <c r="B5" s="4" t="s">
        <v>6</v>
      </c>
      <c r="I5" s="1">
        <v>1</v>
      </c>
      <c r="J5" s="2" t="s">
        <v>7</v>
      </c>
    </row>
    <row r="6" spans="1:13">
      <c r="A6" s="4"/>
      <c r="B6" s="4" t="s">
        <v>8</v>
      </c>
    </row>
    <row r="7" spans="1:13">
      <c r="A7" s="4"/>
      <c r="B7" s="4" t="s">
        <v>9</v>
      </c>
    </row>
    <row r="10" spans="1:13">
      <c r="A10" s="99" t="s">
        <v>10</v>
      </c>
    </row>
    <row r="12" spans="1:13">
      <c r="C12" s="3" t="s">
        <v>11</v>
      </c>
      <c r="E12" s="99">
        <f>219+53</f>
        <v>272</v>
      </c>
    </row>
    <row r="13" spans="1:13">
      <c r="C13" s="3" t="s">
        <v>12</v>
      </c>
      <c r="E13" s="3">
        <v>29</v>
      </c>
    </row>
    <row r="14" spans="1:13">
      <c r="C14" s="3" t="s">
        <v>13</v>
      </c>
      <c r="E14" s="3">
        <f>34+5</f>
        <v>39</v>
      </c>
      <c r="G14" s="3" t="s">
        <v>14</v>
      </c>
    </row>
    <row r="18" spans="1:8">
      <c r="A18" s="3" t="s">
        <v>15</v>
      </c>
      <c r="C18" s="3">
        <f>+E12+E14</f>
        <v>311</v>
      </c>
      <c r="E18" s="84"/>
      <c r="H18" s="99"/>
    </row>
    <row r="20" spans="1:8">
      <c r="B20" s="99"/>
      <c r="C20" s="113" t="s">
        <v>16</v>
      </c>
      <c r="D20" s="113" t="s">
        <v>17</v>
      </c>
      <c r="F20" s="99" t="s">
        <v>18</v>
      </c>
    </row>
    <row r="21" spans="1:8">
      <c r="B21" s="99" t="s">
        <v>19</v>
      </c>
      <c r="C21" s="3">
        <v>31</v>
      </c>
      <c r="D21" s="3">
        <v>4</v>
      </c>
      <c r="F21" s="3">
        <f>+SUM(C21:D21)</f>
        <v>35</v>
      </c>
    </row>
    <row r="22" spans="1:8">
      <c r="B22" s="99" t="s">
        <v>20</v>
      </c>
      <c r="C22" s="3">
        <v>177</v>
      </c>
      <c r="D22" s="3">
        <v>24</v>
      </c>
      <c r="F22" s="3">
        <f>+SUM(C22:D22)</f>
        <v>201</v>
      </c>
    </row>
    <row r="23" spans="1:8">
      <c r="B23" s="99" t="s">
        <v>21</v>
      </c>
      <c r="C23" s="3">
        <v>45</v>
      </c>
      <c r="D23" s="3">
        <v>30</v>
      </c>
      <c r="F23" s="3">
        <f>+SUM(C23:D23)</f>
        <v>75</v>
      </c>
    </row>
    <row r="24" spans="1:8">
      <c r="B24" s="99"/>
    </row>
    <row r="25" spans="1:8">
      <c r="B25" s="99" t="s">
        <v>18</v>
      </c>
      <c r="C25" s="99">
        <f>SUM(C21:C23)</f>
        <v>253</v>
      </c>
      <c r="D25" s="99">
        <f>SUM(D21:D23)</f>
        <v>58</v>
      </c>
      <c r="F25" s="99">
        <f>SUM(F21:F23)</f>
        <v>311</v>
      </c>
    </row>
    <row r="26" spans="1:8">
      <c r="B26" s="99"/>
    </row>
    <row r="27" spans="1:8">
      <c r="C27" s="72"/>
      <c r="D27" s="7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413F-1FD1-4F61-9E7E-8D0FF87EC133}">
  <sheetPr>
    <outlinePr summaryBelow="0" summaryRight="0"/>
  </sheetPr>
  <dimension ref="A1:AF256"/>
  <sheetViews>
    <sheetView zoomScale="70" zoomScaleNormal="70" workbookViewId="0">
      <pane ySplit="2" topLeftCell="A238" activePane="bottomLeft" state="frozen"/>
      <selection pane="bottomLeft" activeCell="AH1" sqref="AH1:XFD1048576"/>
      <selection activeCell="N1" sqref="N1"/>
    </sheetView>
  </sheetViews>
  <sheetFormatPr defaultColWidth="14.42578125" defaultRowHeight="15.75" customHeight="1" zeroHeight="1"/>
  <cols>
    <col min="1" max="1" width="6.85546875" style="6" bestFit="1" customWidth="1"/>
    <col min="2" max="2" width="18.140625" style="5" customWidth="1"/>
    <col min="3" max="4" width="14.42578125" style="5" customWidth="1"/>
    <col min="5" max="5" width="10.42578125" style="7" customWidth="1"/>
    <col min="6" max="6" width="11" style="6" customWidth="1"/>
    <col min="7" max="7" width="12" style="6" customWidth="1"/>
    <col min="8" max="11" width="14.42578125" style="6" customWidth="1"/>
    <col min="12" max="12" width="14.42578125" style="11" customWidth="1"/>
    <col min="13" max="13" width="14.42578125" style="9" customWidth="1"/>
    <col min="14" max="14" width="26.140625" style="9" customWidth="1"/>
    <col min="15" max="15" width="14.42578125" style="9" customWidth="1"/>
    <col min="16" max="16" width="14.42578125" style="10" customWidth="1"/>
    <col min="17" max="17" width="16.85546875" style="11" customWidth="1"/>
    <col min="18" max="18" width="12.85546875" style="9" customWidth="1"/>
    <col min="19" max="19" width="14.28515625" style="10" customWidth="1"/>
    <col min="20" max="20" width="14.42578125" style="21" customWidth="1"/>
    <col min="21" max="21" width="14.42578125" style="11" customWidth="1"/>
    <col min="22" max="22" width="14.42578125" style="9" customWidth="1"/>
    <col min="23" max="23" width="14.42578125" style="10" customWidth="1"/>
    <col min="24" max="24" width="14.42578125" style="11" customWidth="1"/>
    <col min="25" max="25" width="13.28515625" style="9" customWidth="1"/>
    <col min="26" max="26" width="16.140625" style="10" customWidth="1"/>
    <col min="27" max="27" width="15.85546875" style="11" customWidth="1"/>
    <col min="28" max="28" width="18.85546875" style="9" customWidth="1"/>
    <col min="29" max="29" width="12.42578125" style="10" customWidth="1"/>
    <col min="30" max="31" width="14.42578125" style="21" customWidth="1"/>
    <col min="32" max="32" width="185.7109375" style="92" bestFit="1" customWidth="1"/>
    <col min="33" max="16384" width="14.42578125" style="5"/>
  </cols>
  <sheetData>
    <row r="1" spans="1:32" s="12" customFormat="1" ht="13.15">
      <c r="A1" s="124" t="s">
        <v>22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27" t="s">
        <v>23</v>
      </c>
      <c r="M1" s="128"/>
      <c r="N1" s="128"/>
      <c r="O1" s="128"/>
      <c r="P1" s="129"/>
      <c r="Q1" s="130" t="s">
        <v>24</v>
      </c>
      <c r="R1" s="131"/>
      <c r="S1" s="132"/>
      <c r="T1" s="19" t="s">
        <v>25</v>
      </c>
      <c r="U1" s="118" t="s">
        <v>26</v>
      </c>
      <c r="V1" s="119"/>
      <c r="W1" s="120"/>
      <c r="X1" s="121" t="s">
        <v>27</v>
      </c>
      <c r="Y1" s="122"/>
      <c r="Z1" s="123"/>
      <c r="AA1" s="133" t="s">
        <v>28</v>
      </c>
      <c r="AB1" s="134"/>
      <c r="AC1" s="135"/>
      <c r="AD1" s="114" t="s">
        <v>29</v>
      </c>
      <c r="AE1" s="114" t="s">
        <v>30</v>
      </c>
      <c r="AF1" s="116" t="s">
        <v>31</v>
      </c>
    </row>
    <row r="2" spans="1:32" s="50" customFormat="1" ht="96" customHeight="1">
      <c r="A2" s="49" t="s">
        <v>32</v>
      </c>
      <c r="B2" s="50" t="s">
        <v>33</v>
      </c>
      <c r="C2" s="50" t="s">
        <v>34</v>
      </c>
      <c r="D2" s="50" t="s">
        <v>35</v>
      </c>
      <c r="E2" s="51" t="s">
        <v>36</v>
      </c>
      <c r="F2" s="52" t="s">
        <v>37</v>
      </c>
      <c r="G2" s="52" t="s">
        <v>5</v>
      </c>
      <c r="H2" s="52" t="s">
        <v>38</v>
      </c>
      <c r="I2" s="52" t="s">
        <v>4</v>
      </c>
      <c r="J2" s="49" t="s">
        <v>39</v>
      </c>
      <c r="K2" s="49" t="s">
        <v>40</v>
      </c>
      <c r="L2" s="53" t="s">
        <v>41</v>
      </c>
      <c r="M2" s="49" t="s">
        <v>42</v>
      </c>
      <c r="N2" s="49" t="s">
        <v>43</v>
      </c>
      <c r="O2" s="54" t="s">
        <v>44</v>
      </c>
      <c r="P2" s="54" t="s">
        <v>45</v>
      </c>
      <c r="Q2" s="109" t="s">
        <v>46</v>
      </c>
      <c r="R2" s="110" t="s">
        <v>47</v>
      </c>
      <c r="S2" s="55" t="s">
        <v>48</v>
      </c>
      <c r="T2" s="57" t="s">
        <v>49</v>
      </c>
      <c r="U2" s="58" t="s">
        <v>50</v>
      </c>
      <c r="V2" s="59" t="s">
        <v>51</v>
      </c>
      <c r="W2" s="60" t="s">
        <v>52</v>
      </c>
      <c r="X2" s="58" t="s">
        <v>53</v>
      </c>
      <c r="Y2" s="59" t="s">
        <v>51</v>
      </c>
      <c r="Z2" s="60" t="s">
        <v>52</v>
      </c>
      <c r="AA2" s="56" t="s">
        <v>54</v>
      </c>
      <c r="AB2" s="49" t="s">
        <v>55</v>
      </c>
      <c r="AC2" s="55" t="s">
        <v>56</v>
      </c>
      <c r="AD2" s="115"/>
      <c r="AE2" s="115"/>
      <c r="AF2" s="117"/>
    </row>
    <row r="3" spans="1:32" s="6" customFormat="1" ht="15.75" customHeight="1">
      <c r="A3" s="9">
        <v>1</v>
      </c>
      <c r="B3" s="8" t="s">
        <v>57</v>
      </c>
      <c r="C3" s="9" t="s">
        <v>58</v>
      </c>
      <c r="D3" s="9" t="s">
        <v>59</v>
      </c>
      <c r="E3" s="15">
        <v>1</v>
      </c>
      <c r="F3" s="9">
        <v>1</v>
      </c>
      <c r="G3" s="9">
        <v>1</v>
      </c>
      <c r="H3" s="14" t="s">
        <v>60</v>
      </c>
      <c r="I3" s="14" t="s">
        <v>61</v>
      </c>
      <c r="J3" s="9" t="s">
        <v>62</v>
      </c>
      <c r="K3" s="9">
        <v>2008</v>
      </c>
      <c r="L3" s="11">
        <v>1</v>
      </c>
      <c r="M3" s="20">
        <v>1</v>
      </c>
      <c r="N3" s="13" t="s">
        <v>63</v>
      </c>
      <c r="O3" s="9">
        <v>8</v>
      </c>
      <c r="P3" s="108">
        <v>12</v>
      </c>
      <c r="Q3" s="9">
        <v>0</v>
      </c>
      <c r="R3" s="9">
        <v>1</v>
      </c>
      <c r="S3" s="10">
        <v>0</v>
      </c>
      <c r="T3" s="21">
        <v>1</v>
      </c>
      <c r="U3" s="11">
        <v>0</v>
      </c>
      <c r="V3" s="9">
        <v>1</v>
      </c>
      <c r="W3" s="10">
        <v>1</v>
      </c>
      <c r="X3" s="111">
        <v>0</v>
      </c>
      <c r="Y3" s="9">
        <v>0</v>
      </c>
      <c r="Z3" s="10">
        <v>0</v>
      </c>
      <c r="AA3" s="11">
        <v>0</v>
      </c>
      <c r="AB3" s="9">
        <v>0</v>
      </c>
      <c r="AC3" s="10">
        <v>0</v>
      </c>
      <c r="AD3" s="30">
        <f>IF(T3=1,SUM(L3,Q3,R3,S3,AA3,AB3,AC3,U3,V3,W3),IF(T3=2,SUM(L3,Q3,R3,X3,Y3,Z3,AA3,AB3,AC3),"N/A"))</f>
        <v>4</v>
      </c>
      <c r="AE3" s="21" t="str">
        <f>IF(AD3&gt;=8,"HIGH",(IF(AND(AD3&lt;8,AD3&gt;=5),"MEDIUM",(IF(AD3&lt;=4,"LOW",(IF(AD3="N/A","N/A")))))))</f>
        <v>LOW</v>
      </c>
      <c r="AF3" s="92"/>
    </row>
    <row r="4" spans="1:32" s="6" customFormat="1" ht="15.75" customHeight="1">
      <c r="A4" s="9">
        <v>2</v>
      </c>
      <c r="B4" s="8" t="s">
        <v>64</v>
      </c>
      <c r="C4" s="9" t="s">
        <v>65</v>
      </c>
      <c r="D4" s="9" t="s">
        <v>66</v>
      </c>
      <c r="E4" s="15">
        <v>1</v>
      </c>
      <c r="F4" s="9">
        <v>1</v>
      </c>
      <c r="G4" s="9">
        <v>1</v>
      </c>
      <c r="H4" s="14" t="s">
        <v>67</v>
      </c>
      <c r="I4" s="14" t="s">
        <v>61</v>
      </c>
      <c r="J4" s="9" t="s">
        <v>68</v>
      </c>
      <c r="K4" s="9" t="s">
        <v>69</v>
      </c>
      <c r="L4" s="11">
        <v>1</v>
      </c>
      <c r="M4" s="20">
        <v>1</v>
      </c>
      <c r="N4" s="13" t="s">
        <v>70</v>
      </c>
      <c r="O4" s="9">
        <v>10</v>
      </c>
      <c r="P4" s="10">
        <v>13</v>
      </c>
      <c r="Q4" s="9">
        <v>1</v>
      </c>
      <c r="R4" s="9">
        <v>0</v>
      </c>
      <c r="S4" s="10">
        <v>1</v>
      </c>
      <c r="T4" s="21">
        <v>2</v>
      </c>
      <c r="U4" s="11">
        <v>0</v>
      </c>
      <c r="V4" s="9">
        <v>0</v>
      </c>
      <c r="W4" s="10">
        <v>0</v>
      </c>
      <c r="X4" s="111">
        <v>1</v>
      </c>
      <c r="Y4" s="9">
        <v>1</v>
      </c>
      <c r="Z4" s="10">
        <v>0</v>
      </c>
      <c r="AA4" s="11">
        <v>0</v>
      </c>
      <c r="AB4" s="9">
        <v>0</v>
      </c>
      <c r="AC4" s="10">
        <v>0</v>
      </c>
      <c r="AD4" s="30">
        <f t="shared" ref="AD4:AD67" si="0">IF(T4=1,SUM(L4,Q4,R4,S4,AA4,AB4,AC4,U4,V4,W4),IF(T4=2,SUM(L4,Q4,R4,X4,Y4,Z4,AA4,AB4,AC4),"N/A"))</f>
        <v>4</v>
      </c>
      <c r="AE4" s="21" t="str">
        <f t="shared" ref="AE4:AE67" si="1">IF(AD4&gt;=8,"HIGH",(IF(AND(AD4&lt;8,AD4&gt;=5),"MEDIUM",(IF(AD4&lt;=4,"LOW",(IF(AD4="N/A","N/A")))))))</f>
        <v>LOW</v>
      </c>
      <c r="AF4" s="92"/>
    </row>
    <row r="5" spans="1:32" s="6" customFormat="1" ht="15.75" customHeight="1">
      <c r="A5" s="9">
        <v>3</v>
      </c>
      <c r="B5" s="8" t="s">
        <v>71</v>
      </c>
      <c r="C5" s="9" t="s">
        <v>72</v>
      </c>
      <c r="D5" s="9" t="s">
        <v>73</v>
      </c>
      <c r="E5" s="15">
        <v>1</v>
      </c>
      <c r="F5" s="9">
        <v>1</v>
      </c>
      <c r="G5" s="9">
        <v>1</v>
      </c>
      <c r="H5" s="14" t="s">
        <v>67</v>
      </c>
      <c r="I5" s="14" t="s">
        <v>61</v>
      </c>
      <c r="J5" s="9" t="s">
        <v>74</v>
      </c>
      <c r="K5" s="9"/>
      <c r="L5" s="11">
        <v>1</v>
      </c>
      <c r="M5" s="20">
        <v>1</v>
      </c>
      <c r="N5" s="13" t="s">
        <v>75</v>
      </c>
      <c r="O5" s="9">
        <v>22</v>
      </c>
      <c r="P5" s="10">
        <v>27</v>
      </c>
      <c r="Q5" s="9">
        <v>1</v>
      </c>
      <c r="R5" s="9">
        <v>0</v>
      </c>
      <c r="S5" s="10">
        <v>1</v>
      </c>
      <c r="T5" s="21">
        <v>1</v>
      </c>
      <c r="U5" s="11">
        <v>0</v>
      </c>
      <c r="V5" s="9">
        <v>0</v>
      </c>
      <c r="W5" s="10">
        <v>1</v>
      </c>
      <c r="X5" s="111">
        <v>0</v>
      </c>
      <c r="Y5" s="9">
        <v>0</v>
      </c>
      <c r="Z5" s="10">
        <v>0</v>
      </c>
      <c r="AA5" s="11">
        <v>0</v>
      </c>
      <c r="AB5" s="9">
        <v>0</v>
      </c>
      <c r="AC5" s="10">
        <v>0</v>
      </c>
      <c r="AD5" s="30">
        <f t="shared" si="0"/>
        <v>4</v>
      </c>
      <c r="AE5" s="21" t="str">
        <f t="shared" si="1"/>
        <v>LOW</v>
      </c>
      <c r="AF5" s="92"/>
    </row>
    <row r="6" spans="1:32" s="6" customFormat="1" ht="15.6" customHeight="1">
      <c r="A6" s="9">
        <v>4</v>
      </c>
      <c r="B6" s="8" t="s">
        <v>76</v>
      </c>
      <c r="C6" s="9" t="s">
        <v>77</v>
      </c>
      <c r="D6" s="9" t="s">
        <v>78</v>
      </c>
      <c r="E6" s="15">
        <v>1</v>
      </c>
      <c r="F6" s="9">
        <v>3</v>
      </c>
      <c r="G6" s="9">
        <v>1</v>
      </c>
      <c r="H6" s="14" t="s">
        <v>60</v>
      </c>
      <c r="I6" s="14" t="s">
        <v>61</v>
      </c>
      <c r="J6" s="9" t="s">
        <v>74</v>
      </c>
      <c r="K6" s="9"/>
      <c r="L6" s="11">
        <v>1</v>
      </c>
      <c r="M6" s="20">
        <v>4</v>
      </c>
      <c r="N6" s="13" t="s">
        <v>79</v>
      </c>
      <c r="O6" s="9">
        <v>25</v>
      </c>
      <c r="P6" s="10">
        <v>46</v>
      </c>
      <c r="Q6" s="9">
        <v>1</v>
      </c>
      <c r="R6" s="9">
        <v>0</v>
      </c>
      <c r="S6" s="10">
        <v>1</v>
      </c>
      <c r="T6" s="21">
        <v>1</v>
      </c>
      <c r="U6" s="11">
        <v>1</v>
      </c>
      <c r="V6" s="9">
        <v>0</v>
      </c>
      <c r="W6" s="10">
        <v>1</v>
      </c>
      <c r="X6" s="111">
        <v>0</v>
      </c>
      <c r="Y6" s="9">
        <v>0</v>
      </c>
      <c r="Z6" s="10">
        <v>0</v>
      </c>
      <c r="AA6" s="11">
        <v>0</v>
      </c>
      <c r="AB6" s="9">
        <v>1</v>
      </c>
      <c r="AC6" s="10">
        <v>0</v>
      </c>
      <c r="AD6" s="30">
        <f t="shared" si="0"/>
        <v>6</v>
      </c>
      <c r="AE6" s="21" t="str">
        <f t="shared" si="1"/>
        <v>MEDIUM</v>
      </c>
      <c r="AF6" s="92"/>
    </row>
    <row r="7" spans="1:32" s="6" customFormat="1" ht="15.6" customHeight="1">
      <c r="A7" s="9">
        <v>10</v>
      </c>
      <c r="B7" s="8" t="s">
        <v>80</v>
      </c>
      <c r="C7" s="8" t="s">
        <v>81</v>
      </c>
      <c r="D7" s="8" t="s">
        <v>82</v>
      </c>
      <c r="E7" s="15">
        <v>1</v>
      </c>
      <c r="F7" s="9">
        <v>1</v>
      </c>
      <c r="G7" s="9" t="s">
        <v>60</v>
      </c>
      <c r="H7" s="9" t="s">
        <v>83</v>
      </c>
      <c r="I7" s="9">
        <v>3</v>
      </c>
      <c r="J7" s="9"/>
      <c r="K7" s="8"/>
      <c r="L7" s="11">
        <v>1</v>
      </c>
      <c r="M7" s="9">
        <v>1</v>
      </c>
      <c r="N7" s="8" t="s">
        <v>84</v>
      </c>
      <c r="O7" s="9">
        <v>20</v>
      </c>
      <c r="P7" s="10">
        <v>23</v>
      </c>
      <c r="Q7" s="9">
        <v>1</v>
      </c>
      <c r="R7" s="9">
        <v>1</v>
      </c>
      <c r="S7" s="10">
        <v>1</v>
      </c>
      <c r="T7" s="21">
        <v>2</v>
      </c>
      <c r="U7" s="11">
        <v>0</v>
      </c>
      <c r="V7" s="9">
        <v>0</v>
      </c>
      <c r="W7" s="10">
        <v>0</v>
      </c>
      <c r="X7" s="111">
        <v>0</v>
      </c>
      <c r="Y7" s="9">
        <v>0</v>
      </c>
      <c r="Z7" s="10">
        <v>0</v>
      </c>
      <c r="AA7" s="11">
        <v>0</v>
      </c>
      <c r="AB7" s="9">
        <v>1</v>
      </c>
      <c r="AC7" s="10">
        <v>1</v>
      </c>
      <c r="AD7" s="30">
        <f t="shared" si="0"/>
        <v>5</v>
      </c>
      <c r="AE7" s="21" t="str">
        <f t="shared" si="1"/>
        <v>MEDIUM</v>
      </c>
      <c r="AF7" s="93" t="s">
        <v>85</v>
      </c>
    </row>
    <row r="8" spans="1:32" s="6" customFormat="1" ht="15.75" customHeight="1">
      <c r="A8" s="9">
        <v>16</v>
      </c>
      <c r="B8" s="8" t="s">
        <v>86</v>
      </c>
      <c r="C8" s="9" t="s">
        <v>87</v>
      </c>
      <c r="D8" s="9" t="s">
        <v>88</v>
      </c>
      <c r="E8" s="15">
        <v>1</v>
      </c>
      <c r="F8" s="9">
        <v>1</v>
      </c>
      <c r="G8" s="14" t="s">
        <v>60</v>
      </c>
      <c r="H8" s="14" t="s">
        <v>60</v>
      </c>
      <c r="I8" s="14" t="s">
        <v>61</v>
      </c>
      <c r="J8" s="9" t="s">
        <v>89</v>
      </c>
      <c r="K8" s="9"/>
      <c r="L8" s="11">
        <v>1</v>
      </c>
      <c r="M8" s="20">
        <v>1</v>
      </c>
      <c r="N8" s="13" t="s">
        <v>90</v>
      </c>
      <c r="O8" s="9">
        <v>30</v>
      </c>
      <c r="P8" s="10">
        <v>40</v>
      </c>
      <c r="Q8" s="9">
        <v>1</v>
      </c>
      <c r="R8" s="9">
        <v>1</v>
      </c>
      <c r="S8" s="10">
        <v>1</v>
      </c>
      <c r="T8" s="21">
        <v>1</v>
      </c>
      <c r="U8" s="11">
        <v>1</v>
      </c>
      <c r="V8" s="9">
        <v>1</v>
      </c>
      <c r="W8" s="10">
        <v>0</v>
      </c>
      <c r="X8" s="111">
        <v>0</v>
      </c>
      <c r="Y8" s="9">
        <v>0</v>
      </c>
      <c r="Z8" s="10">
        <v>0</v>
      </c>
      <c r="AA8" s="11">
        <v>0</v>
      </c>
      <c r="AB8" s="9">
        <v>1</v>
      </c>
      <c r="AC8" s="10">
        <v>1</v>
      </c>
      <c r="AD8" s="30">
        <f t="shared" si="0"/>
        <v>8</v>
      </c>
      <c r="AE8" s="21" t="str">
        <f t="shared" si="1"/>
        <v>HIGH</v>
      </c>
      <c r="AF8" s="92"/>
    </row>
    <row r="9" spans="1:32" s="6" customFormat="1" ht="17.649999999999999" customHeight="1">
      <c r="A9" s="9">
        <v>18</v>
      </c>
      <c r="B9" s="8" t="s">
        <v>91</v>
      </c>
      <c r="C9" s="9" t="s">
        <v>92</v>
      </c>
      <c r="D9" s="9" t="s">
        <v>93</v>
      </c>
      <c r="E9" s="15">
        <v>1</v>
      </c>
      <c r="F9" s="9">
        <v>1</v>
      </c>
      <c r="G9" s="14" t="s">
        <v>60</v>
      </c>
      <c r="H9" s="14"/>
      <c r="I9" s="14" t="s">
        <v>61</v>
      </c>
      <c r="J9" s="9"/>
      <c r="K9" s="9" t="s">
        <v>94</v>
      </c>
      <c r="L9" s="11">
        <v>1</v>
      </c>
      <c r="M9" s="20">
        <v>1</v>
      </c>
      <c r="N9" s="13" t="s">
        <v>95</v>
      </c>
      <c r="O9" s="9">
        <v>23</v>
      </c>
      <c r="P9" s="10">
        <v>34</v>
      </c>
      <c r="Q9" s="9">
        <v>0</v>
      </c>
      <c r="R9" s="9">
        <v>1</v>
      </c>
      <c r="S9" s="10">
        <v>1</v>
      </c>
      <c r="T9" s="21">
        <v>2</v>
      </c>
      <c r="U9" s="11">
        <v>0</v>
      </c>
      <c r="V9" s="9">
        <v>0</v>
      </c>
      <c r="W9" s="10">
        <v>0</v>
      </c>
      <c r="X9" s="111">
        <v>1</v>
      </c>
      <c r="Y9" s="9">
        <v>1</v>
      </c>
      <c r="Z9" s="10">
        <v>0</v>
      </c>
      <c r="AA9" s="11">
        <v>1</v>
      </c>
      <c r="AB9" s="9">
        <v>0</v>
      </c>
      <c r="AC9" s="10">
        <v>1</v>
      </c>
      <c r="AD9" s="30">
        <f t="shared" si="0"/>
        <v>6</v>
      </c>
      <c r="AE9" s="21" t="str">
        <f t="shared" si="1"/>
        <v>MEDIUM</v>
      </c>
      <c r="AF9" s="92"/>
    </row>
    <row r="10" spans="1:32" s="6" customFormat="1" ht="14.65" customHeight="1">
      <c r="A10" s="9">
        <v>23</v>
      </c>
      <c r="B10" s="8" t="s">
        <v>96</v>
      </c>
      <c r="C10" s="9" t="s">
        <v>97</v>
      </c>
      <c r="D10" s="9" t="s">
        <v>98</v>
      </c>
      <c r="E10" s="15">
        <v>1</v>
      </c>
      <c r="F10" s="9">
        <v>1</v>
      </c>
      <c r="G10" s="14" t="s">
        <v>99</v>
      </c>
      <c r="H10" s="14" t="s">
        <v>60</v>
      </c>
      <c r="I10" s="14" t="s">
        <v>61</v>
      </c>
      <c r="J10" s="9" t="s">
        <v>100</v>
      </c>
      <c r="K10" s="9">
        <v>2000</v>
      </c>
      <c r="L10" s="11">
        <v>1</v>
      </c>
      <c r="M10" s="20">
        <v>1</v>
      </c>
      <c r="N10" s="13" t="s">
        <v>101</v>
      </c>
      <c r="O10" s="9">
        <v>32</v>
      </c>
      <c r="P10" s="10">
        <v>49</v>
      </c>
      <c r="Q10" s="9">
        <v>1</v>
      </c>
      <c r="R10" s="9">
        <v>1</v>
      </c>
      <c r="S10" s="10">
        <v>1</v>
      </c>
      <c r="T10" s="21">
        <v>2</v>
      </c>
      <c r="U10" s="11">
        <v>0</v>
      </c>
      <c r="V10" s="9">
        <v>0</v>
      </c>
      <c r="W10" s="10">
        <v>0</v>
      </c>
      <c r="X10" s="111">
        <v>1</v>
      </c>
      <c r="Y10" s="9">
        <v>1</v>
      </c>
      <c r="Z10" s="10">
        <v>0</v>
      </c>
      <c r="AA10" s="11">
        <v>1</v>
      </c>
      <c r="AB10" s="9">
        <v>0</v>
      </c>
      <c r="AC10" s="10">
        <v>1</v>
      </c>
      <c r="AD10" s="30">
        <f t="shared" si="0"/>
        <v>7</v>
      </c>
      <c r="AE10" s="21" t="str">
        <f t="shared" si="1"/>
        <v>MEDIUM</v>
      </c>
      <c r="AF10" s="92"/>
    </row>
    <row r="11" spans="1:32" s="6" customFormat="1" ht="18" customHeight="1">
      <c r="A11" s="9">
        <v>24</v>
      </c>
      <c r="B11" s="8" t="s">
        <v>102</v>
      </c>
      <c r="C11" s="9" t="s">
        <v>103</v>
      </c>
      <c r="D11" s="9" t="s">
        <v>104</v>
      </c>
      <c r="E11" s="15">
        <v>1</v>
      </c>
      <c r="F11" s="9">
        <v>1</v>
      </c>
      <c r="G11" s="14" t="s">
        <v>60</v>
      </c>
      <c r="H11" s="14" t="s">
        <v>105</v>
      </c>
      <c r="I11" s="14" t="s">
        <v>61</v>
      </c>
      <c r="J11" s="9" t="s">
        <v>106</v>
      </c>
      <c r="K11" s="9" t="s">
        <v>107</v>
      </c>
      <c r="L11" s="11">
        <v>1</v>
      </c>
      <c r="M11" s="20">
        <v>1</v>
      </c>
      <c r="N11" s="13" t="s">
        <v>101</v>
      </c>
      <c r="O11" s="9">
        <v>32</v>
      </c>
      <c r="P11" s="10">
        <v>49</v>
      </c>
      <c r="Q11" s="9">
        <v>1</v>
      </c>
      <c r="R11" s="9">
        <v>1</v>
      </c>
      <c r="S11" s="10">
        <v>1</v>
      </c>
      <c r="T11" s="21">
        <v>2</v>
      </c>
      <c r="U11" s="11">
        <v>0</v>
      </c>
      <c r="V11" s="9">
        <v>0</v>
      </c>
      <c r="W11" s="10">
        <v>0</v>
      </c>
      <c r="X11" s="111">
        <v>1</v>
      </c>
      <c r="Y11" s="9">
        <v>1</v>
      </c>
      <c r="Z11" s="10">
        <v>0</v>
      </c>
      <c r="AA11" s="11">
        <v>0</v>
      </c>
      <c r="AB11" s="9">
        <v>1</v>
      </c>
      <c r="AC11" s="10">
        <v>1</v>
      </c>
      <c r="AD11" s="30">
        <f t="shared" si="0"/>
        <v>7</v>
      </c>
      <c r="AE11" s="21" t="str">
        <f t="shared" si="1"/>
        <v>MEDIUM</v>
      </c>
      <c r="AF11" s="92"/>
    </row>
    <row r="12" spans="1:32" s="6" customFormat="1" ht="17.100000000000001" customHeight="1">
      <c r="A12" s="9">
        <v>25</v>
      </c>
      <c r="B12" s="8" t="s">
        <v>108</v>
      </c>
      <c r="C12" s="9" t="s">
        <v>109</v>
      </c>
      <c r="D12" s="9" t="s">
        <v>110</v>
      </c>
      <c r="E12" s="15">
        <v>1</v>
      </c>
      <c r="F12" s="9">
        <v>2</v>
      </c>
      <c r="G12" s="14" t="s">
        <v>60</v>
      </c>
      <c r="H12" s="14" t="s">
        <v>67</v>
      </c>
      <c r="I12" s="14" t="s">
        <v>61</v>
      </c>
      <c r="J12" s="9" t="s">
        <v>111</v>
      </c>
      <c r="K12" s="9" t="s">
        <v>112</v>
      </c>
      <c r="L12" s="11">
        <v>1</v>
      </c>
      <c r="M12" s="20">
        <v>1</v>
      </c>
      <c r="N12" s="13" t="s">
        <v>113</v>
      </c>
      <c r="O12" s="9" t="s">
        <v>114</v>
      </c>
      <c r="P12" s="10" t="s">
        <v>114</v>
      </c>
      <c r="Q12" s="9">
        <v>1</v>
      </c>
      <c r="R12" s="9">
        <v>1</v>
      </c>
      <c r="S12" s="10">
        <v>0</v>
      </c>
      <c r="T12" s="21">
        <v>1</v>
      </c>
      <c r="U12" s="11">
        <v>0</v>
      </c>
      <c r="V12" s="9">
        <v>0</v>
      </c>
      <c r="W12" s="10">
        <v>0</v>
      </c>
      <c r="X12" s="111">
        <v>0</v>
      </c>
      <c r="Y12" s="9">
        <v>0</v>
      </c>
      <c r="Z12" s="10">
        <v>0</v>
      </c>
      <c r="AA12" s="11">
        <v>0</v>
      </c>
      <c r="AB12" s="9">
        <v>0</v>
      </c>
      <c r="AC12" s="10">
        <v>0</v>
      </c>
      <c r="AD12" s="30">
        <f t="shared" si="0"/>
        <v>3</v>
      </c>
      <c r="AE12" s="21" t="str">
        <f t="shared" si="1"/>
        <v>LOW</v>
      </c>
      <c r="AF12" s="92"/>
    </row>
    <row r="13" spans="1:32" s="6" customFormat="1" ht="15.75" customHeight="1">
      <c r="A13" s="9">
        <v>28</v>
      </c>
      <c r="B13" s="8" t="s">
        <v>115</v>
      </c>
      <c r="C13" s="9" t="s">
        <v>116</v>
      </c>
      <c r="D13" s="9" t="s">
        <v>117</v>
      </c>
      <c r="E13" s="15">
        <v>3</v>
      </c>
      <c r="F13" s="9">
        <v>1</v>
      </c>
      <c r="G13" s="14" t="s">
        <v>60</v>
      </c>
      <c r="H13" s="14" t="s">
        <v>118</v>
      </c>
      <c r="I13" s="14" t="s">
        <v>61</v>
      </c>
      <c r="J13" s="9"/>
      <c r="K13" s="9"/>
      <c r="L13" s="11">
        <v>1</v>
      </c>
      <c r="M13" s="20">
        <v>1</v>
      </c>
      <c r="N13" s="13" t="s">
        <v>119</v>
      </c>
      <c r="O13" s="9">
        <v>12</v>
      </c>
      <c r="P13" s="10">
        <v>15</v>
      </c>
      <c r="Q13" s="9">
        <v>1</v>
      </c>
      <c r="R13" s="9">
        <v>0</v>
      </c>
      <c r="S13" s="10">
        <v>0</v>
      </c>
      <c r="T13" s="21">
        <v>1</v>
      </c>
      <c r="U13" s="11">
        <v>0</v>
      </c>
      <c r="V13" s="9">
        <v>0</v>
      </c>
      <c r="W13" s="10">
        <v>0</v>
      </c>
      <c r="X13" s="111">
        <v>0</v>
      </c>
      <c r="Y13" s="9">
        <v>0</v>
      </c>
      <c r="Z13" s="10">
        <v>0</v>
      </c>
      <c r="AA13" s="11">
        <v>0</v>
      </c>
      <c r="AB13" s="9">
        <v>0</v>
      </c>
      <c r="AC13" s="10">
        <v>0</v>
      </c>
      <c r="AD13" s="30">
        <f t="shared" si="0"/>
        <v>2</v>
      </c>
      <c r="AE13" s="21" t="str">
        <f t="shared" si="1"/>
        <v>LOW</v>
      </c>
      <c r="AF13" s="92"/>
    </row>
    <row r="14" spans="1:32" s="6" customFormat="1" ht="15.75" customHeight="1">
      <c r="A14" s="9">
        <v>29</v>
      </c>
      <c r="B14" s="8" t="s">
        <v>120</v>
      </c>
      <c r="C14" s="9" t="s">
        <v>121</v>
      </c>
      <c r="D14" s="22" t="s">
        <v>122</v>
      </c>
      <c r="E14" s="15">
        <v>1</v>
      </c>
      <c r="F14" s="9">
        <v>1</v>
      </c>
      <c r="G14" s="14" t="s">
        <v>60</v>
      </c>
      <c r="H14" s="14" t="s">
        <v>60</v>
      </c>
      <c r="I14" s="14" t="s">
        <v>61</v>
      </c>
      <c r="J14" s="9" t="s">
        <v>123</v>
      </c>
      <c r="K14" s="9" t="s">
        <v>124</v>
      </c>
      <c r="L14" s="11">
        <v>1</v>
      </c>
      <c r="M14" s="20">
        <v>1</v>
      </c>
      <c r="N14" s="13" t="s">
        <v>125</v>
      </c>
      <c r="O14" s="9">
        <v>20</v>
      </c>
      <c r="P14" s="10">
        <v>32</v>
      </c>
      <c r="Q14" s="9">
        <v>0</v>
      </c>
      <c r="R14" s="9">
        <v>0</v>
      </c>
      <c r="S14" s="10">
        <v>1</v>
      </c>
      <c r="T14" s="21">
        <v>2</v>
      </c>
      <c r="U14" s="11">
        <v>0</v>
      </c>
      <c r="V14" s="9">
        <v>0</v>
      </c>
      <c r="W14" s="10">
        <v>0</v>
      </c>
      <c r="X14" s="111">
        <v>0</v>
      </c>
      <c r="Y14" s="9">
        <v>1</v>
      </c>
      <c r="Z14" s="10">
        <v>0</v>
      </c>
      <c r="AA14" s="11">
        <v>0</v>
      </c>
      <c r="AB14" s="9">
        <v>0</v>
      </c>
      <c r="AC14" s="10">
        <v>1</v>
      </c>
      <c r="AD14" s="30">
        <f t="shared" si="0"/>
        <v>3</v>
      </c>
      <c r="AE14" s="21" t="str">
        <f t="shared" si="1"/>
        <v>LOW</v>
      </c>
      <c r="AF14" s="92"/>
    </row>
    <row r="15" spans="1:32" s="6" customFormat="1" ht="15.75" customHeight="1">
      <c r="A15" s="9">
        <v>30</v>
      </c>
      <c r="B15" s="8" t="s">
        <v>126</v>
      </c>
      <c r="C15" s="9" t="s">
        <v>127</v>
      </c>
      <c r="D15" s="22" t="s">
        <v>128</v>
      </c>
      <c r="E15" s="15">
        <v>1</v>
      </c>
      <c r="F15" s="9">
        <v>1</v>
      </c>
      <c r="G15" s="14" t="s">
        <v>60</v>
      </c>
      <c r="H15" s="14" t="s">
        <v>60</v>
      </c>
      <c r="I15" s="14" t="s">
        <v>61</v>
      </c>
      <c r="J15" s="9" t="s">
        <v>129</v>
      </c>
      <c r="K15" s="9">
        <v>2000</v>
      </c>
      <c r="L15" s="11">
        <v>1</v>
      </c>
      <c r="M15" s="20">
        <v>1</v>
      </c>
      <c r="N15" s="13" t="s">
        <v>125</v>
      </c>
      <c r="O15" s="9">
        <v>20</v>
      </c>
      <c r="P15" s="10">
        <v>32</v>
      </c>
      <c r="Q15" s="9">
        <v>1</v>
      </c>
      <c r="R15" s="9">
        <v>1</v>
      </c>
      <c r="S15" s="10">
        <v>1</v>
      </c>
      <c r="T15" s="21">
        <v>2</v>
      </c>
      <c r="U15" s="11">
        <v>0</v>
      </c>
      <c r="V15" s="9">
        <v>0</v>
      </c>
      <c r="W15" s="10">
        <v>0</v>
      </c>
      <c r="X15" s="111">
        <v>1</v>
      </c>
      <c r="Y15" s="9">
        <v>1</v>
      </c>
      <c r="Z15" s="10">
        <v>1</v>
      </c>
      <c r="AA15" s="11">
        <v>0</v>
      </c>
      <c r="AB15" s="9">
        <v>0</v>
      </c>
      <c r="AC15" s="10">
        <v>1</v>
      </c>
      <c r="AD15" s="30">
        <f t="shared" si="0"/>
        <v>7</v>
      </c>
      <c r="AE15" s="21" t="str">
        <f t="shared" si="1"/>
        <v>MEDIUM</v>
      </c>
      <c r="AF15" s="92"/>
    </row>
    <row r="16" spans="1:32" s="6" customFormat="1" ht="15.75" customHeight="1">
      <c r="A16" s="9">
        <v>31</v>
      </c>
      <c r="B16" s="8" t="s">
        <v>130</v>
      </c>
      <c r="C16" s="9" t="s">
        <v>131</v>
      </c>
      <c r="D16" s="9" t="s">
        <v>132</v>
      </c>
      <c r="E16" s="15">
        <v>1</v>
      </c>
      <c r="F16" s="9">
        <v>1</v>
      </c>
      <c r="G16" s="14" t="s">
        <v>60</v>
      </c>
      <c r="H16" s="14" t="s">
        <v>67</v>
      </c>
      <c r="I16" s="14" t="s">
        <v>61</v>
      </c>
      <c r="J16" s="9" t="s">
        <v>133</v>
      </c>
      <c r="K16" s="9" t="s">
        <v>134</v>
      </c>
      <c r="L16" s="11">
        <v>1</v>
      </c>
      <c r="M16" s="20">
        <v>1</v>
      </c>
      <c r="N16" s="13" t="s">
        <v>135</v>
      </c>
      <c r="O16" s="9">
        <v>29</v>
      </c>
      <c r="P16" s="10">
        <v>39</v>
      </c>
      <c r="Q16" s="9">
        <v>0</v>
      </c>
      <c r="R16" s="9">
        <v>1</v>
      </c>
      <c r="S16" s="10">
        <v>1</v>
      </c>
      <c r="T16" s="21">
        <v>2</v>
      </c>
      <c r="U16" s="11">
        <v>0</v>
      </c>
      <c r="V16" s="9">
        <v>0</v>
      </c>
      <c r="W16" s="10">
        <v>0</v>
      </c>
      <c r="X16" s="111">
        <v>1</v>
      </c>
      <c r="Y16" s="9">
        <v>1</v>
      </c>
      <c r="Z16" s="10">
        <v>1</v>
      </c>
      <c r="AA16" s="11">
        <v>0</v>
      </c>
      <c r="AB16" s="9">
        <v>1</v>
      </c>
      <c r="AC16" s="10">
        <v>1</v>
      </c>
      <c r="AD16" s="30">
        <f t="shared" si="0"/>
        <v>7</v>
      </c>
      <c r="AE16" s="21" t="str">
        <f t="shared" si="1"/>
        <v>MEDIUM</v>
      </c>
      <c r="AF16" s="92"/>
    </row>
    <row r="17" spans="1:32" s="6" customFormat="1" ht="15.75" customHeight="1">
      <c r="A17" s="9">
        <v>33</v>
      </c>
      <c r="B17" s="8" t="s">
        <v>136</v>
      </c>
      <c r="C17" s="9" t="s">
        <v>137</v>
      </c>
      <c r="D17" s="9" t="s">
        <v>138</v>
      </c>
      <c r="E17" s="15">
        <v>1</v>
      </c>
      <c r="F17" s="9">
        <v>1</v>
      </c>
      <c r="G17" s="14" t="s">
        <v>60</v>
      </c>
      <c r="H17" s="14" t="s">
        <v>67</v>
      </c>
      <c r="I17" s="14" t="s">
        <v>61</v>
      </c>
      <c r="J17" s="9" t="s">
        <v>139</v>
      </c>
      <c r="K17" s="9" t="s">
        <v>140</v>
      </c>
      <c r="L17" s="11">
        <v>1</v>
      </c>
      <c r="M17" s="20">
        <v>1</v>
      </c>
      <c r="N17" s="13" t="s">
        <v>135</v>
      </c>
      <c r="O17" s="9">
        <v>29</v>
      </c>
      <c r="P17" s="10">
        <v>39</v>
      </c>
      <c r="Q17" s="9">
        <v>1</v>
      </c>
      <c r="R17" s="9">
        <v>1</v>
      </c>
      <c r="S17" s="10">
        <v>1</v>
      </c>
      <c r="T17" s="21">
        <v>2</v>
      </c>
      <c r="U17" s="11">
        <v>0</v>
      </c>
      <c r="V17" s="9">
        <v>0</v>
      </c>
      <c r="W17" s="10">
        <v>0</v>
      </c>
      <c r="X17" s="111">
        <v>1</v>
      </c>
      <c r="Y17" s="9">
        <v>1</v>
      </c>
      <c r="Z17" s="10">
        <v>1</v>
      </c>
      <c r="AA17" s="11">
        <v>0</v>
      </c>
      <c r="AB17" s="9">
        <v>1</v>
      </c>
      <c r="AC17" s="10">
        <v>1</v>
      </c>
      <c r="AD17" s="30">
        <f t="shared" si="0"/>
        <v>8</v>
      </c>
      <c r="AE17" s="21" t="str">
        <f t="shared" si="1"/>
        <v>HIGH</v>
      </c>
      <c r="AF17" s="92"/>
    </row>
    <row r="18" spans="1:32" s="6" customFormat="1" ht="15.75" customHeight="1">
      <c r="A18" s="9">
        <v>34</v>
      </c>
      <c r="B18" s="8" t="s">
        <v>141</v>
      </c>
      <c r="C18" s="9" t="s">
        <v>142</v>
      </c>
      <c r="D18" s="22" t="s">
        <v>143</v>
      </c>
      <c r="E18" s="15">
        <v>1</v>
      </c>
      <c r="F18" s="9">
        <v>1</v>
      </c>
      <c r="G18" s="14" t="s">
        <v>60</v>
      </c>
      <c r="H18" s="14" t="s">
        <v>67</v>
      </c>
      <c r="I18" s="14" t="s">
        <v>61</v>
      </c>
      <c r="J18" s="9" t="s">
        <v>144</v>
      </c>
      <c r="K18" s="9" t="s">
        <v>145</v>
      </c>
      <c r="L18" s="11">
        <v>1</v>
      </c>
      <c r="M18" s="20">
        <v>1</v>
      </c>
      <c r="N18" s="13" t="s">
        <v>146</v>
      </c>
      <c r="O18" s="9" t="s">
        <v>114</v>
      </c>
      <c r="P18" s="10" t="s">
        <v>114</v>
      </c>
      <c r="Q18" s="9">
        <v>1</v>
      </c>
      <c r="R18" s="9">
        <v>1</v>
      </c>
      <c r="S18" s="10">
        <v>1</v>
      </c>
      <c r="T18" s="21">
        <v>2</v>
      </c>
      <c r="U18" s="11">
        <v>0</v>
      </c>
      <c r="V18" s="9">
        <v>0</v>
      </c>
      <c r="W18" s="10">
        <v>0</v>
      </c>
      <c r="X18" s="111">
        <v>1</v>
      </c>
      <c r="Y18" s="9">
        <v>1</v>
      </c>
      <c r="Z18" s="10">
        <v>1</v>
      </c>
      <c r="AA18" s="11">
        <v>0</v>
      </c>
      <c r="AB18" s="9">
        <v>0</v>
      </c>
      <c r="AC18" s="10">
        <v>1</v>
      </c>
      <c r="AD18" s="30">
        <f t="shared" si="0"/>
        <v>7</v>
      </c>
      <c r="AE18" s="21" t="str">
        <f t="shared" si="1"/>
        <v>MEDIUM</v>
      </c>
      <c r="AF18" s="92"/>
    </row>
    <row r="19" spans="1:32" s="6" customFormat="1" ht="15.6" customHeight="1">
      <c r="A19" s="9">
        <v>35</v>
      </c>
      <c r="B19" s="8" t="s">
        <v>147</v>
      </c>
      <c r="C19" s="9" t="s">
        <v>148</v>
      </c>
      <c r="D19" s="9" t="s">
        <v>149</v>
      </c>
      <c r="E19" s="15">
        <v>1</v>
      </c>
      <c r="F19" s="9">
        <v>2</v>
      </c>
      <c r="G19" s="14" t="s">
        <v>60</v>
      </c>
      <c r="H19" s="14" t="s">
        <v>67</v>
      </c>
      <c r="I19" s="14" t="s">
        <v>61</v>
      </c>
      <c r="J19" s="9" t="s">
        <v>150</v>
      </c>
      <c r="K19" s="9" t="s">
        <v>151</v>
      </c>
      <c r="L19" s="11">
        <v>1</v>
      </c>
      <c r="M19" s="20">
        <v>1</v>
      </c>
      <c r="N19" s="13" t="s">
        <v>152</v>
      </c>
      <c r="O19" s="9">
        <v>36</v>
      </c>
      <c r="P19" s="10">
        <v>55</v>
      </c>
      <c r="Q19" s="9">
        <v>0</v>
      </c>
      <c r="R19" s="9">
        <v>0</v>
      </c>
      <c r="S19" s="10">
        <v>0</v>
      </c>
      <c r="T19" s="21">
        <v>1</v>
      </c>
      <c r="U19" s="11">
        <v>1</v>
      </c>
      <c r="V19" s="9">
        <v>0</v>
      </c>
      <c r="W19" s="10">
        <v>0</v>
      </c>
      <c r="X19" s="111">
        <v>0</v>
      </c>
      <c r="Y19" s="9">
        <v>0</v>
      </c>
      <c r="Z19" s="10">
        <v>0</v>
      </c>
      <c r="AA19" s="11">
        <v>0</v>
      </c>
      <c r="AB19" s="9">
        <v>0</v>
      </c>
      <c r="AC19" s="10">
        <v>1</v>
      </c>
      <c r="AD19" s="30">
        <f t="shared" si="0"/>
        <v>3</v>
      </c>
      <c r="AE19" s="21" t="str">
        <f t="shared" si="1"/>
        <v>LOW</v>
      </c>
      <c r="AF19" s="92"/>
    </row>
    <row r="20" spans="1:32" s="6" customFormat="1" ht="15.75" customHeight="1">
      <c r="A20" s="9">
        <v>37</v>
      </c>
      <c r="B20" s="8" t="s">
        <v>153</v>
      </c>
      <c r="C20" s="9" t="s">
        <v>154</v>
      </c>
      <c r="D20" s="9" t="s">
        <v>155</v>
      </c>
      <c r="E20" s="15">
        <v>1</v>
      </c>
      <c r="F20" s="9">
        <v>1</v>
      </c>
      <c r="G20" s="14" t="s">
        <v>60</v>
      </c>
      <c r="H20" s="14" t="s">
        <v>67</v>
      </c>
      <c r="I20" s="14" t="s">
        <v>61</v>
      </c>
      <c r="J20" s="9" t="s">
        <v>156</v>
      </c>
      <c r="K20" s="9">
        <v>2003</v>
      </c>
      <c r="L20" s="11">
        <v>1</v>
      </c>
      <c r="M20" s="20">
        <v>1</v>
      </c>
      <c r="N20" s="13" t="s">
        <v>157</v>
      </c>
      <c r="O20" s="9">
        <v>28</v>
      </c>
      <c r="P20" s="10">
        <v>39</v>
      </c>
      <c r="Q20" s="9">
        <v>0</v>
      </c>
      <c r="R20" s="9">
        <v>1</v>
      </c>
      <c r="S20" s="10">
        <v>1</v>
      </c>
      <c r="T20" s="21">
        <v>2</v>
      </c>
      <c r="U20" s="11">
        <v>0</v>
      </c>
      <c r="V20" s="9">
        <v>0</v>
      </c>
      <c r="W20" s="10">
        <v>0</v>
      </c>
      <c r="X20" s="111">
        <v>1</v>
      </c>
      <c r="Y20" s="9">
        <v>1</v>
      </c>
      <c r="Z20" s="10">
        <v>1</v>
      </c>
      <c r="AA20" s="11">
        <v>0</v>
      </c>
      <c r="AB20" s="9">
        <v>0</v>
      </c>
      <c r="AC20" s="10">
        <v>1</v>
      </c>
      <c r="AD20" s="30">
        <f t="shared" si="0"/>
        <v>6</v>
      </c>
      <c r="AE20" s="21" t="str">
        <f t="shared" si="1"/>
        <v>MEDIUM</v>
      </c>
      <c r="AF20" s="92"/>
    </row>
    <row r="21" spans="1:32" s="6" customFormat="1" ht="15.75" customHeight="1">
      <c r="A21" s="9">
        <v>40</v>
      </c>
      <c r="B21" s="8" t="s">
        <v>158</v>
      </c>
      <c r="C21" s="9" t="s">
        <v>159</v>
      </c>
      <c r="D21" s="9" t="s">
        <v>160</v>
      </c>
      <c r="E21" s="15">
        <v>1</v>
      </c>
      <c r="F21" s="9">
        <v>1</v>
      </c>
      <c r="G21" s="14" t="s">
        <v>60</v>
      </c>
      <c r="H21" s="14" t="s">
        <v>60</v>
      </c>
      <c r="I21" s="14" t="s">
        <v>61</v>
      </c>
      <c r="J21" s="9" t="s">
        <v>161</v>
      </c>
      <c r="K21" s="9">
        <v>2000</v>
      </c>
      <c r="L21" s="11">
        <v>1</v>
      </c>
      <c r="M21" s="20">
        <v>1</v>
      </c>
      <c r="N21" s="13" t="s">
        <v>162</v>
      </c>
      <c r="O21" s="9">
        <v>20</v>
      </c>
      <c r="P21" s="10">
        <v>32</v>
      </c>
      <c r="Q21" s="9">
        <v>1</v>
      </c>
      <c r="R21" s="9">
        <v>1</v>
      </c>
      <c r="S21" s="10">
        <v>1</v>
      </c>
      <c r="T21" s="21">
        <v>2</v>
      </c>
      <c r="U21" s="11">
        <v>0</v>
      </c>
      <c r="V21" s="9">
        <v>0</v>
      </c>
      <c r="W21" s="10">
        <v>0</v>
      </c>
      <c r="X21" s="111">
        <v>1</v>
      </c>
      <c r="Y21" s="9">
        <v>1</v>
      </c>
      <c r="Z21" s="10">
        <v>1</v>
      </c>
      <c r="AA21" s="11">
        <v>0</v>
      </c>
      <c r="AB21" s="9">
        <v>0</v>
      </c>
      <c r="AC21" s="10">
        <v>1</v>
      </c>
      <c r="AD21" s="30">
        <f t="shared" si="0"/>
        <v>7</v>
      </c>
      <c r="AE21" s="21" t="str">
        <f t="shared" si="1"/>
        <v>MEDIUM</v>
      </c>
      <c r="AF21" s="92"/>
    </row>
    <row r="22" spans="1:32" s="6" customFormat="1" ht="15.75" customHeight="1">
      <c r="A22" s="9">
        <v>42</v>
      </c>
      <c r="B22" s="8" t="s">
        <v>163</v>
      </c>
      <c r="C22" s="9" t="s">
        <v>164</v>
      </c>
      <c r="D22" s="9" t="s">
        <v>165</v>
      </c>
      <c r="E22" s="15">
        <v>1</v>
      </c>
      <c r="F22" s="9">
        <v>1</v>
      </c>
      <c r="G22" s="14" t="s">
        <v>60</v>
      </c>
      <c r="H22" s="14" t="s">
        <v>60</v>
      </c>
      <c r="I22" s="14" t="s">
        <v>61</v>
      </c>
      <c r="J22" s="9"/>
      <c r="K22" s="9" t="s">
        <v>166</v>
      </c>
      <c r="L22" s="11">
        <v>1</v>
      </c>
      <c r="M22" s="20">
        <v>1</v>
      </c>
      <c r="N22" s="13" t="s">
        <v>167</v>
      </c>
      <c r="O22" s="9">
        <v>42</v>
      </c>
      <c r="P22" s="10">
        <v>61</v>
      </c>
      <c r="Q22" s="9">
        <v>1</v>
      </c>
      <c r="R22" s="9">
        <v>1</v>
      </c>
      <c r="S22" s="10">
        <v>1</v>
      </c>
      <c r="T22" s="21">
        <v>2</v>
      </c>
      <c r="U22" s="11">
        <v>0</v>
      </c>
      <c r="V22" s="9">
        <v>0</v>
      </c>
      <c r="W22" s="10">
        <v>0</v>
      </c>
      <c r="X22" s="111">
        <v>1</v>
      </c>
      <c r="Y22" s="9">
        <v>1</v>
      </c>
      <c r="Z22" s="10">
        <v>1</v>
      </c>
      <c r="AA22" s="11">
        <v>0</v>
      </c>
      <c r="AB22" s="9">
        <v>0</v>
      </c>
      <c r="AC22" s="10">
        <v>1</v>
      </c>
      <c r="AD22" s="30">
        <f t="shared" si="0"/>
        <v>7</v>
      </c>
      <c r="AE22" s="21" t="str">
        <f t="shared" si="1"/>
        <v>MEDIUM</v>
      </c>
      <c r="AF22" s="92"/>
    </row>
    <row r="23" spans="1:32" s="6" customFormat="1" ht="15.75" customHeight="1">
      <c r="A23" s="9">
        <v>43</v>
      </c>
      <c r="B23" s="8" t="s">
        <v>168</v>
      </c>
      <c r="C23" s="9" t="s">
        <v>169</v>
      </c>
      <c r="D23" s="9" t="s">
        <v>170</v>
      </c>
      <c r="E23" s="15">
        <v>1</v>
      </c>
      <c r="F23" s="9">
        <v>1</v>
      </c>
      <c r="G23" s="14" t="s">
        <v>60</v>
      </c>
      <c r="H23" s="14" t="s">
        <v>60</v>
      </c>
      <c r="I23" s="14" t="s">
        <v>61</v>
      </c>
      <c r="J23" s="9" t="s">
        <v>171</v>
      </c>
      <c r="K23" s="9"/>
      <c r="L23" s="11">
        <v>1</v>
      </c>
      <c r="M23" s="20">
        <v>1</v>
      </c>
      <c r="N23" s="13" t="s">
        <v>172</v>
      </c>
      <c r="O23" s="9" t="s">
        <v>114</v>
      </c>
      <c r="P23" s="10" t="s">
        <v>114</v>
      </c>
      <c r="Q23" s="9">
        <v>0</v>
      </c>
      <c r="R23" s="9">
        <v>1</v>
      </c>
      <c r="S23" s="10">
        <v>1</v>
      </c>
      <c r="T23" s="21">
        <v>2</v>
      </c>
      <c r="U23" s="11">
        <v>0</v>
      </c>
      <c r="V23" s="9">
        <v>0</v>
      </c>
      <c r="W23" s="10">
        <v>0</v>
      </c>
      <c r="X23" s="111">
        <v>1</v>
      </c>
      <c r="Y23" s="9">
        <v>1</v>
      </c>
      <c r="Z23" s="10">
        <v>1</v>
      </c>
      <c r="AA23" s="11">
        <v>0</v>
      </c>
      <c r="AB23" s="9">
        <v>0</v>
      </c>
      <c r="AC23" s="10">
        <v>0</v>
      </c>
      <c r="AD23" s="30">
        <f t="shared" si="0"/>
        <v>5</v>
      </c>
      <c r="AE23" s="21" t="str">
        <f t="shared" si="1"/>
        <v>MEDIUM</v>
      </c>
      <c r="AF23" s="92"/>
    </row>
    <row r="24" spans="1:32" s="6" customFormat="1" ht="15.75" customHeight="1">
      <c r="A24" s="9">
        <v>45</v>
      </c>
      <c r="B24" s="8" t="s">
        <v>173</v>
      </c>
      <c r="C24" s="9" t="s">
        <v>174</v>
      </c>
      <c r="D24" s="23" t="s">
        <v>175</v>
      </c>
      <c r="E24" s="15">
        <v>1</v>
      </c>
      <c r="F24" s="9">
        <v>1</v>
      </c>
      <c r="G24" s="14" t="s">
        <v>60</v>
      </c>
      <c r="H24" s="14" t="s">
        <v>176</v>
      </c>
      <c r="I24" s="14" t="s">
        <v>61</v>
      </c>
      <c r="J24" s="9" t="s">
        <v>177</v>
      </c>
      <c r="K24" s="9">
        <v>2010</v>
      </c>
      <c r="L24" s="11">
        <v>1</v>
      </c>
      <c r="M24" s="20">
        <v>1</v>
      </c>
      <c r="N24" s="13" t="s">
        <v>178</v>
      </c>
      <c r="O24" s="9" t="s">
        <v>114</v>
      </c>
      <c r="P24" s="10" t="s">
        <v>114</v>
      </c>
      <c r="Q24" s="9">
        <v>1</v>
      </c>
      <c r="R24" s="9">
        <v>1</v>
      </c>
      <c r="S24" s="10">
        <v>1</v>
      </c>
      <c r="T24" s="21">
        <v>1</v>
      </c>
      <c r="U24" s="11">
        <v>1</v>
      </c>
      <c r="V24" s="9">
        <v>0</v>
      </c>
      <c r="W24" s="10">
        <v>0</v>
      </c>
      <c r="X24" s="111">
        <v>0</v>
      </c>
      <c r="Y24" s="9">
        <v>0</v>
      </c>
      <c r="Z24" s="10">
        <v>0</v>
      </c>
      <c r="AA24" s="11">
        <v>0</v>
      </c>
      <c r="AB24" s="9">
        <v>0</v>
      </c>
      <c r="AC24" s="10">
        <v>0</v>
      </c>
      <c r="AD24" s="30">
        <f t="shared" si="0"/>
        <v>5</v>
      </c>
      <c r="AE24" s="21" t="str">
        <f t="shared" si="1"/>
        <v>MEDIUM</v>
      </c>
      <c r="AF24" s="92"/>
    </row>
    <row r="25" spans="1:32" s="6" customFormat="1" ht="15.75" customHeight="1">
      <c r="A25" s="9">
        <v>49</v>
      </c>
      <c r="B25" s="8" t="s">
        <v>179</v>
      </c>
      <c r="C25" s="9" t="s">
        <v>180</v>
      </c>
      <c r="D25" s="23" t="s">
        <v>181</v>
      </c>
      <c r="E25" s="15">
        <v>1</v>
      </c>
      <c r="F25" s="9">
        <v>1</v>
      </c>
      <c r="G25" s="14" t="s">
        <v>60</v>
      </c>
      <c r="H25" s="14" t="s">
        <v>60</v>
      </c>
      <c r="I25" s="14" t="s">
        <v>61</v>
      </c>
      <c r="J25" s="9"/>
      <c r="K25" s="9" t="s">
        <v>182</v>
      </c>
      <c r="L25" s="11">
        <v>1</v>
      </c>
      <c r="M25" s="20">
        <v>1</v>
      </c>
      <c r="N25" s="13" t="s">
        <v>183</v>
      </c>
      <c r="O25" s="9">
        <v>6</v>
      </c>
      <c r="P25" s="10">
        <v>17</v>
      </c>
      <c r="Q25" s="9">
        <v>1</v>
      </c>
      <c r="R25" s="9">
        <v>0</v>
      </c>
      <c r="S25" s="10">
        <v>0</v>
      </c>
      <c r="T25" s="21">
        <v>2</v>
      </c>
      <c r="U25" s="11">
        <v>0</v>
      </c>
      <c r="V25" s="9">
        <v>0</v>
      </c>
      <c r="W25" s="10">
        <v>0</v>
      </c>
      <c r="X25" s="111">
        <v>1</v>
      </c>
      <c r="Y25" s="9">
        <v>1</v>
      </c>
      <c r="Z25" s="10">
        <v>1</v>
      </c>
      <c r="AA25" s="11">
        <v>0</v>
      </c>
      <c r="AB25" s="9">
        <v>0</v>
      </c>
      <c r="AC25" s="10">
        <v>1</v>
      </c>
      <c r="AD25" s="30">
        <f t="shared" si="0"/>
        <v>6</v>
      </c>
      <c r="AE25" s="21" t="str">
        <f t="shared" si="1"/>
        <v>MEDIUM</v>
      </c>
      <c r="AF25" s="92"/>
    </row>
    <row r="26" spans="1:32" s="6" customFormat="1" ht="15.75" customHeight="1">
      <c r="A26" s="9">
        <v>50</v>
      </c>
      <c r="B26" s="8" t="s">
        <v>184</v>
      </c>
      <c r="C26" s="9" t="s">
        <v>185</v>
      </c>
      <c r="D26" s="9" t="s">
        <v>186</v>
      </c>
      <c r="E26" s="15">
        <v>1</v>
      </c>
      <c r="F26" s="9">
        <v>1</v>
      </c>
      <c r="G26" s="14" t="s">
        <v>60</v>
      </c>
      <c r="H26" s="14" t="s">
        <v>60</v>
      </c>
      <c r="I26" s="14" t="s">
        <v>61</v>
      </c>
      <c r="J26" s="9" t="s">
        <v>187</v>
      </c>
      <c r="K26" s="9">
        <v>2005</v>
      </c>
      <c r="L26" s="11">
        <v>1</v>
      </c>
      <c r="M26" s="20">
        <v>1</v>
      </c>
      <c r="N26" s="13" t="s">
        <v>188</v>
      </c>
      <c r="O26" s="9">
        <v>90</v>
      </c>
      <c r="P26" s="10">
        <v>128</v>
      </c>
      <c r="Q26" s="9">
        <v>0</v>
      </c>
      <c r="R26" s="9">
        <v>0</v>
      </c>
      <c r="S26" s="10">
        <v>1</v>
      </c>
      <c r="T26" s="21">
        <v>2</v>
      </c>
      <c r="U26" s="11">
        <v>0</v>
      </c>
      <c r="V26" s="9">
        <v>0</v>
      </c>
      <c r="W26" s="10">
        <v>0</v>
      </c>
      <c r="X26" s="111">
        <v>0</v>
      </c>
      <c r="Y26" s="9">
        <v>0</v>
      </c>
      <c r="Z26" s="10">
        <v>0</v>
      </c>
      <c r="AA26" s="11">
        <v>0</v>
      </c>
      <c r="AB26" s="9">
        <v>0</v>
      </c>
      <c r="AC26" s="10">
        <v>1</v>
      </c>
      <c r="AD26" s="30">
        <f t="shared" si="0"/>
        <v>2</v>
      </c>
      <c r="AE26" s="21" t="str">
        <f t="shared" si="1"/>
        <v>LOW</v>
      </c>
      <c r="AF26" s="92"/>
    </row>
    <row r="27" spans="1:32" s="6" customFormat="1" ht="15.75" customHeight="1">
      <c r="A27" s="38">
        <v>53</v>
      </c>
      <c r="B27" s="64" t="s">
        <v>189</v>
      </c>
      <c r="C27" s="39" t="s">
        <v>190</v>
      </c>
      <c r="D27" s="47" t="s">
        <v>191</v>
      </c>
      <c r="E27" s="40">
        <v>1</v>
      </c>
      <c r="F27" s="38">
        <v>1</v>
      </c>
      <c r="G27" s="38">
        <v>1</v>
      </c>
      <c r="H27" s="41" t="s">
        <v>67</v>
      </c>
      <c r="I27" s="38">
        <v>2</v>
      </c>
      <c r="J27" s="39" t="s">
        <v>192</v>
      </c>
      <c r="K27" s="39" t="s">
        <v>193</v>
      </c>
      <c r="L27" s="42">
        <v>0</v>
      </c>
      <c r="M27" s="38">
        <v>3</v>
      </c>
      <c r="N27" s="64" t="s">
        <v>194</v>
      </c>
      <c r="O27" s="9" t="s">
        <v>114</v>
      </c>
      <c r="P27" s="10" t="s">
        <v>114</v>
      </c>
      <c r="Q27" s="38">
        <v>1</v>
      </c>
      <c r="R27" s="38">
        <v>1</v>
      </c>
      <c r="S27" s="44">
        <v>1</v>
      </c>
      <c r="T27" s="45">
        <v>2</v>
      </c>
      <c r="U27" s="42">
        <v>0</v>
      </c>
      <c r="V27" s="38">
        <v>0</v>
      </c>
      <c r="W27" s="44">
        <v>0</v>
      </c>
      <c r="X27" s="111">
        <v>1</v>
      </c>
      <c r="Y27" s="38">
        <v>1</v>
      </c>
      <c r="Z27" s="44">
        <v>0</v>
      </c>
      <c r="AA27" s="42">
        <v>0</v>
      </c>
      <c r="AB27" s="38">
        <v>0</v>
      </c>
      <c r="AC27" s="44">
        <v>1</v>
      </c>
      <c r="AD27" s="30">
        <f t="shared" si="0"/>
        <v>5</v>
      </c>
      <c r="AE27" s="21" t="str">
        <f t="shared" si="1"/>
        <v>MEDIUM</v>
      </c>
      <c r="AF27" s="94"/>
    </row>
    <row r="28" spans="1:32" s="6" customFormat="1" ht="15.75" customHeight="1">
      <c r="A28" s="9">
        <v>58</v>
      </c>
      <c r="B28" s="8" t="s">
        <v>195</v>
      </c>
      <c r="C28" s="9" t="s">
        <v>196</v>
      </c>
      <c r="D28" s="22" t="s">
        <v>197</v>
      </c>
      <c r="E28" s="15">
        <v>1</v>
      </c>
      <c r="F28" s="9">
        <v>1</v>
      </c>
      <c r="G28" s="14" t="s">
        <v>60</v>
      </c>
      <c r="H28" s="14" t="s">
        <v>60</v>
      </c>
      <c r="I28" s="14" t="s">
        <v>61</v>
      </c>
      <c r="J28" s="9" t="s">
        <v>198</v>
      </c>
      <c r="K28" s="9">
        <v>2005</v>
      </c>
      <c r="L28" s="11">
        <v>0</v>
      </c>
      <c r="M28" s="20">
        <v>3</v>
      </c>
      <c r="N28" s="13"/>
      <c r="O28" s="9"/>
      <c r="P28" s="10"/>
      <c r="Q28" s="9">
        <v>1</v>
      </c>
      <c r="R28" s="9">
        <v>0</v>
      </c>
      <c r="S28" s="10">
        <v>1</v>
      </c>
      <c r="T28" s="21">
        <v>2</v>
      </c>
      <c r="U28" s="11">
        <v>0</v>
      </c>
      <c r="V28" s="9">
        <v>0</v>
      </c>
      <c r="W28" s="10">
        <v>0</v>
      </c>
      <c r="X28" s="111">
        <v>1</v>
      </c>
      <c r="Y28" s="9">
        <v>1</v>
      </c>
      <c r="Z28" s="10">
        <v>0</v>
      </c>
      <c r="AA28" s="11">
        <v>0</v>
      </c>
      <c r="AB28" s="9">
        <v>0</v>
      </c>
      <c r="AC28" s="10">
        <v>0</v>
      </c>
      <c r="AD28" s="30">
        <f t="shared" si="0"/>
        <v>3</v>
      </c>
      <c r="AE28" s="21" t="str">
        <f t="shared" si="1"/>
        <v>LOW</v>
      </c>
      <c r="AF28" s="92"/>
    </row>
    <row r="29" spans="1:32" s="6" customFormat="1" ht="15.75" customHeight="1">
      <c r="A29" s="9">
        <v>59</v>
      </c>
      <c r="B29" s="8" t="s">
        <v>199</v>
      </c>
      <c r="C29" s="8" t="s">
        <v>200</v>
      </c>
      <c r="D29" s="8" t="s">
        <v>201</v>
      </c>
      <c r="E29" s="15">
        <v>1</v>
      </c>
      <c r="F29" s="9">
        <v>1</v>
      </c>
      <c r="G29" s="9" t="s">
        <v>60</v>
      </c>
      <c r="H29" s="9" t="s">
        <v>60</v>
      </c>
      <c r="I29" s="9">
        <v>3</v>
      </c>
      <c r="J29" s="8"/>
      <c r="K29" s="9" t="s">
        <v>202</v>
      </c>
      <c r="L29" s="11">
        <v>0</v>
      </c>
      <c r="M29" s="9">
        <v>4</v>
      </c>
      <c r="N29" s="8"/>
      <c r="O29" s="9"/>
      <c r="P29" s="10"/>
      <c r="Q29" s="9">
        <v>1</v>
      </c>
      <c r="R29" s="9">
        <v>1</v>
      </c>
      <c r="S29" s="10">
        <v>1</v>
      </c>
      <c r="T29" s="21">
        <v>1</v>
      </c>
      <c r="U29" s="11">
        <v>0</v>
      </c>
      <c r="V29" s="9">
        <v>0</v>
      </c>
      <c r="W29" s="10">
        <v>0</v>
      </c>
      <c r="X29" s="111">
        <v>0</v>
      </c>
      <c r="Y29" s="9">
        <v>0</v>
      </c>
      <c r="Z29" s="10">
        <v>0</v>
      </c>
      <c r="AA29" s="11">
        <v>0</v>
      </c>
      <c r="AB29" s="9">
        <v>1</v>
      </c>
      <c r="AC29" s="10">
        <v>1</v>
      </c>
      <c r="AD29" s="30">
        <f t="shared" si="0"/>
        <v>5</v>
      </c>
      <c r="AE29" s="21" t="str">
        <f t="shared" si="1"/>
        <v>MEDIUM</v>
      </c>
      <c r="AF29" s="93" t="s">
        <v>203</v>
      </c>
    </row>
    <row r="30" spans="1:32" ht="15.75" customHeight="1">
      <c r="A30" s="9">
        <v>60</v>
      </c>
      <c r="B30" s="8" t="s">
        <v>204</v>
      </c>
      <c r="C30" s="9" t="s">
        <v>205</v>
      </c>
      <c r="D30" s="22" t="s">
        <v>206</v>
      </c>
      <c r="E30" s="15">
        <v>1</v>
      </c>
      <c r="F30" s="9">
        <v>1</v>
      </c>
      <c r="G30" s="14" t="s">
        <v>60</v>
      </c>
      <c r="H30" s="14"/>
      <c r="I30" s="14" t="s">
        <v>61</v>
      </c>
      <c r="J30" s="9"/>
      <c r="K30" s="9" t="s">
        <v>207</v>
      </c>
      <c r="L30" s="11">
        <v>0</v>
      </c>
      <c r="M30" s="20">
        <v>5</v>
      </c>
      <c r="N30" s="13"/>
      <c r="Q30" s="9">
        <v>1</v>
      </c>
      <c r="R30" s="9">
        <v>0</v>
      </c>
      <c r="S30" s="10">
        <v>0</v>
      </c>
      <c r="T30" s="21">
        <v>2</v>
      </c>
      <c r="U30" s="11">
        <v>0</v>
      </c>
      <c r="V30" s="9">
        <v>0</v>
      </c>
      <c r="W30" s="10">
        <v>0</v>
      </c>
      <c r="X30" s="111">
        <v>1</v>
      </c>
      <c r="Y30" s="9">
        <v>1</v>
      </c>
      <c r="Z30" s="10">
        <v>0</v>
      </c>
      <c r="AA30" s="11">
        <v>0</v>
      </c>
      <c r="AB30" s="9">
        <v>1</v>
      </c>
      <c r="AC30" s="10">
        <v>0</v>
      </c>
      <c r="AD30" s="30">
        <f t="shared" si="0"/>
        <v>4</v>
      </c>
      <c r="AE30" s="21" t="str">
        <f t="shared" si="1"/>
        <v>LOW</v>
      </c>
    </row>
    <row r="31" spans="1:32" ht="15.75" customHeight="1">
      <c r="A31" s="9">
        <v>61</v>
      </c>
      <c r="B31" s="8" t="s">
        <v>208</v>
      </c>
      <c r="C31" s="9" t="s">
        <v>209</v>
      </c>
      <c r="D31" s="22" t="s">
        <v>210</v>
      </c>
      <c r="E31" s="15">
        <v>1</v>
      </c>
      <c r="F31" s="9">
        <v>1</v>
      </c>
      <c r="G31" s="14" t="s">
        <v>60</v>
      </c>
      <c r="H31" s="14" t="s">
        <v>67</v>
      </c>
      <c r="I31" s="14" t="s">
        <v>61</v>
      </c>
      <c r="J31" s="9"/>
      <c r="K31" s="9" t="s">
        <v>211</v>
      </c>
      <c r="L31" s="11">
        <v>0</v>
      </c>
      <c r="M31" s="20">
        <v>4</v>
      </c>
      <c r="N31" s="13"/>
      <c r="Q31" s="9">
        <v>1</v>
      </c>
      <c r="R31" s="9">
        <v>0</v>
      </c>
      <c r="S31" s="10">
        <v>1</v>
      </c>
      <c r="T31" s="21">
        <v>2</v>
      </c>
      <c r="U31" s="11">
        <v>0</v>
      </c>
      <c r="V31" s="9">
        <v>0</v>
      </c>
      <c r="W31" s="10">
        <v>0</v>
      </c>
      <c r="X31" s="111">
        <v>1</v>
      </c>
      <c r="Y31" s="9">
        <v>1</v>
      </c>
      <c r="Z31" s="10">
        <v>0</v>
      </c>
      <c r="AA31" s="11">
        <v>0</v>
      </c>
      <c r="AB31" s="9">
        <v>0</v>
      </c>
      <c r="AC31" s="10">
        <v>1</v>
      </c>
      <c r="AD31" s="30">
        <f t="shared" si="0"/>
        <v>4</v>
      </c>
      <c r="AE31" s="21" t="str">
        <f t="shared" si="1"/>
        <v>LOW</v>
      </c>
    </row>
    <row r="32" spans="1:32" ht="15.75" customHeight="1">
      <c r="A32" s="9">
        <v>62</v>
      </c>
      <c r="B32" s="8" t="s">
        <v>212</v>
      </c>
      <c r="C32" s="8" t="s">
        <v>213</v>
      </c>
      <c r="D32" s="24" t="s">
        <v>214</v>
      </c>
      <c r="E32" s="15">
        <v>1</v>
      </c>
      <c r="F32" s="9">
        <v>1</v>
      </c>
      <c r="G32" s="9" t="s">
        <v>60</v>
      </c>
      <c r="H32" s="9" t="s">
        <v>215</v>
      </c>
      <c r="I32" s="9">
        <v>3</v>
      </c>
      <c r="J32" s="8"/>
      <c r="K32" s="9">
        <v>2002</v>
      </c>
      <c r="L32" s="11">
        <v>0</v>
      </c>
      <c r="M32" s="9">
        <v>3</v>
      </c>
      <c r="N32" s="8"/>
      <c r="Q32" s="9">
        <v>1</v>
      </c>
      <c r="R32" s="9">
        <v>1</v>
      </c>
      <c r="S32" s="10">
        <v>1</v>
      </c>
      <c r="T32" s="21">
        <v>2</v>
      </c>
      <c r="U32" s="11">
        <v>0</v>
      </c>
      <c r="V32" s="9">
        <v>0</v>
      </c>
      <c r="W32" s="10">
        <v>0</v>
      </c>
      <c r="X32" s="111">
        <v>1</v>
      </c>
      <c r="Y32" s="9">
        <v>1</v>
      </c>
      <c r="Z32" s="10">
        <v>1</v>
      </c>
      <c r="AA32" s="11">
        <v>0</v>
      </c>
      <c r="AB32" s="9">
        <v>0</v>
      </c>
      <c r="AC32" s="10">
        <v>1</v>
      </c>
      <c r="AD32" s="30">
        <f t="shared" si="0"/>
        <v>6</v>
      </c>
      <c r="AE32" s="21" t="str">
        <f t="shared" si="1"/>
        <v>MEDIUM</v>
      </c>
      <c r="AF32" s="93"/>
    </row>
    <row r="33" spans="1:32" ht="15.75" customHeight="1">
      <c r="A33" s="9">
        <v>63</v>
      </c>
      <c r="B33" s="8" t="s">
        <v>216</v>
      </c>
      <c r="C33" s="9" t="s">
        <v>217</v>
      </c>
      <c r="D33" s="9" t="s">
        <v>218</v>
      </c>
      <c r="E33" s="15">
        <v>1</v>
      </c>
      <c r="F33" s="9">
        <v>1</v>
      </c>
      <c r="G33" s="9">
        <v>1</v>
      </c>
      <c r="H33" s="14" t="s">
        <v>60</v>
      </c>
      <c r="I33" s="14" t="s">
        <v>61</v>
      </c>
      <c r="J33" s="9"/>
      <c r="K33" s="9"/>
      <c r="L33" s="11">
        <v>1</v>
      </c>
      <c r="M33" s="20">
        <v>1</v>
      </c>
      <c r="N33" s="13" t="s">
        <v>146</v>
      </c>
      <c r="O33" s="9" t="s">
        <v>114</v>
      </c>
      <c r="P33" s="10" t="s">
        <v>114</v>
      </c>
      <c r="Q33" s="9">
        <v>0</v>
      </c>
      <c r="R33" s="9">
        <v>1</v>
      </c>
      <c r="S33" s="10">
        <v>1</v>
      </c>
      <c r="T33" s="21">
        <v>2</v>
      </c>
      <c r="U33" s="11">
        <v>0</v>
      </c>
      <c r="V33" s="9">
        <v>0</v>
      </c>
      <c r="W33" s="10">
        <v>0</v>
      </c>
      <c r="X33" s="111">
        <v>1</v>
      </c>
      <c r="Y33" s="9">
        <v>1</v>
      </c>
      <c r="Z33" s="10">
        <v>1</v>
      </c>
      <c r="AA33" s="11">
        <v>0</v>
      </c>
      <c r="AB33" s="9">
        <v>0</v>
      </c>
      <c r="AC33" s="10">
        <v>1</v>
      </c>
      <c r="AD33" s="30">
        <f t="shared" si="0"/>
        <v>6</v>
      </c>
      <c r="AE33" s="21" t="str">
        <f t="shared" si="1"/>
        <v>MEDIUM</v>
      </c>
    </row>
    <row r="34" spans="1:32" ht="15.75" customHeight="1">
      <c r="A34" s="9">
        <v>64</v>
      </c>
      <c r="B34" s="8" t="s">
        <v>219</v>
      </c>
      <c r="C34" s="8" t="s">
        <v>220</v>
      </c>
      <c r="D34" s="8" t="s">
        <v>221</v>
      </c>
      <c r="E34" s="15">
        <v>1</v>
      </c>
      <c r="F34" s="9">
        <v>1</v>
      </c>
      <c r="G34" s="9" t="s">
        <v>60</v>
      </c>
      <c r="H34" s="9" t="s">
        <v>60</v>
      </c>
      <c r="I34" s="9">
        <v>3</v>
      </c>
      <c r="J34" s="9"/>
      <c r="K34" s="8"/>
      <c r="L34" s="11">
        <v>0</v>
      </c>
      <c r="M34" s="9">
        <v>3</v>
      </c>
      <c r="N34" s="8"/>
      <c r="Q34" s="9">
        <v>1</v>
      </c>
      <c r="R34" s="9">
        <v>0</v>
      </c>
      <c r="S34" s="10">
        <v>1</v>
      </c>
      <c r="T34" s="21">
        <v>2</v>
      </c>
      <c r="U34" s="11">
        <v>0</v>
      </c>
      <c r="V34" s="9">
        <v>0</v>
      </c>
      <c r="W34" s="10">
        <v>0</v>
      </c>
      <c r="X34" s="111">
        <v>1</v>
      </c>
      <c r="Y34" s="9">
        <v>1</v>
      </c>
      <c r="Z34" s="10">
        <v>1</v>
      </c>
      <c r="AA34" s="11">
        <v>0</v>
      </c>
      <c r="AB34" s="9">
        <v>0</v>
      </c>
      <c r="AC34" s="10">
        <v>1</v>
      </c>
      <c r="AD34" s="30">
        <f t="shared" si="0"/>
        <v>5</v>
      </c>
      <c r="AE34" s="21" t="str">
        <f t="shared" si="1"/>
        <v>MEDIUM</v>
      </c>
      <c r="AF34" s="93" t="s">
        <v>222</v>
      </c>
    </row>
    <row r="35" spans="1:32" ht="15.75" customHeight="1">
      <c r="A35" s="9">
        <v>65</v>
      </c>
      <c r="B35" s="8" t="s">
        <v>223</v>
      </c>
      <c r="C35" s="8" t="s">
        <v>224</v>
      </c>
      <c r="D35" s="8" t="s">
        <v>225</v>
      </c>
      <c r="E35" s="15">
        <v>1</v>
      </c>
      <c r="F35" s="9">
        <v>1</v>
      </c>
      <c r="G35" s="9" t="s">
        <v>60</v>
      </c>
      <c r="H35" s="9" t="s">
        <v>60</v>
      </c>
      <c r="I35" s="9">
        <v>3</v>
      </c>
      <c r="J35" s="9"/>
      <c r="K35" s="8"/>
      <c r="L35" s="11">
        <v>0</v>
      </c>
      <c r="M35" s="9">
        <v>2</v>
      </c>
      <c r="N35" s="8"/>
      <c r="Q35" s="9">
        <v>1</v>
      </c>
      <c r="R35" s="9">
        <v>1</v>
      </c>
      <c r="S35" s="10">
        <v>1</v>
      </c>
      <c r="T35" s="21">
        <v>2</v>
      </c>
      <c r="U35" s="11">
        <v>0</v>
      </c>
      <c r="V35" s="9">
        <v>0</v>
      </c>
      <c r="W35" s="10">
        <v>0</v>
      </c>
      <c r="X35" s="111">
        <v>0</v>
      </c>
      <c r="Y35" s="9">
        <v>0</v>
      </c>
      <c r="Z35" s="10">
        <v>0</v>
      </c>
      <c r="AA35" s="11">
        <v>0</v>
      </c>
      <c r="AB35" s="9">
        <v>1</v>
      </c>
      <c r="AC35" s="10">
        <v>1</v>
      </c>
      <c r="AD35" s="30">
        <f t="shared" si="0"/>
        <v>4</v>
      </c>
      <c r="AE35" s="21" t="str">
        <f t="shared" si="1"/>
        <v>LOW</v>
      </c>
      <c r="AF35" s="93" t="s">
        <v>226</v>
      </c>
    </row>
    <row r="36" spans="1:32" ht="15.75" customHeight="1">
      <c r="A36" s="9">
        <v>66</v>
      </c>
      <c r="B36" s="8" t="s">
        <v>227</v>
      </c>
      <c r="C36" s="8" t="s">
        <v>228</v>
      </c>
      <c r="D36" s="16" t="s">
        <v>229</v>
      </c>
      <c r="E36" s="15">
        <v>1</v>
      </c>
      <c r="F36" s="9">
        <v>1</v>
      </c>
      <c r="G36" s="14" t="s">
        <v>60</v>
      </c>
      <c r="H36" s="14" t="s">
        <v>67</v>
      </c>
      <c r="I36" s="14" t="s">
        <v>61</v>
      </c>
      <c r="J36" s="9" t="s">
        <v>230</v>
      </c>
      <c r="K36" s="9">
        <v>2007</v>
      </c>
      <c r="L36" s="11">
        <v>0</v>
      </c>
      <c r="M36" s="20">
        <v>3</v>
      </c>
      <c r="N36" s="8"/>
      <c r="Q36" s="9">
        <v>1</v>
      </c>
      <c r="R36" s="9">
        <v>1</v>
      </c>
      <c r="S36" s="10">
        <v>0</v>
      </c>
      <c r="T36" s="21">
        <v>2</v>
      </c>
      <c r="U36" s="11">
        <v>0</v>
      </c>
      <c r="V36" s="9">
        <v>0</v>
      </c>
      <c r="W36" s="10">
        <v>0</v>
      </c>
      <c r="X36" s="111">
        <v>1</v>
      </c>
      <c r="Y36" s="9">
        <v>1</v>
      </c>
      <c r="Z36" s="10">
        <v>0</v>
      </c>
      <c r="AA36" s="11">
        <v>0</v>
      </c>
      <c r="AB36" s="9">
        <v>0</v>
      </c>
      <c r="AC36" s="10">
        <v>1</v>
      </c>
      <c r="AD36" s="30">
        <f t="shared" si="0"/>
        <v>5</v>
      </c>
      <c r="AE36" s="21" t="str">
        <f t="shared" si="1"/>
        <v>MEDIUM</v>
      </c>
    </row>
    <row r="37" spans="1:32" ht="15.75" customHeight="1">
      <c r="A37" s="9">
        <v>67</v>
      </c>
      <c r="B37" s="8" t="s">
        <v>231</v>
      </c>
      <c r="C37" s="8" t="s">
        <v>232</v>
      </c>
      <c r="D37" s="16" t="s">
        <v>233</v>
      </c>
      <c r="E37" s="15">
        <v>1</v>
      </c>
      <c r="F37" s="9">
        <v>1</v>
      </c>
      <c r="G37" s="14" t="s">
        <v>60</v>
      </c>
      <c r="H37" s="14" t="s">
        <v>234</v>
      </c>
      <c r="I37" s="14" t="s">
        <v>61</v>
      </c>
      <c r="J37" s="9"/>
      <c r="K37" s="9"/>
      <c r="L37" s="11">
        <v>0</v>
      </c>
      <c r="M37" s="20">
        <v>4</v>
      </c>
      <c r="N37" s="8"/>
      <c r="Q37" s="9">
        <v>0</v>
      </c>
      <c r="R37" s="9">
        <v>0</v>
      </c>
      <c r="S37" s="10">
        <v>1</v>
      </c>
      <c r="T37" s="21">
        <v>2</v>
      </c>
      <c r="U37" s="11">
        <v>0</v>
      </c>
      <c r="V37" s="9">
        <v>0</v>
      </c>
      <c r="W37" s="10">
        <v>0</v>
      </c>
      <c r="X37" s="111">
        <v>1</v>
      </c>
      <c r="Y37" s="9">
        <v>0</v>
      </c>
      <c r="Z37" s="10">
        <v>1</v>
      </c>
      <c r="AA37" s="11">
        <v>0</v>
      </c>
      <c r="AB37" s="9">
        <v>0</v>
      </c>
      <c r="AC37" s="10">
        <v>0</v>
      </c>
      <c r="AD37" s="30">
        <f t="shared" si="0"/>
        <v>2</v>
      </c>
      <c r="AE37" s="21" t="str">
        <f t="shared" si="1"/>
        <v>LOW</v>
      </c>
    </row>
    <row r="38" spans="1:32" ht="15.75" customHeight="1">
      <c r="A38" s="9">
        <v>68</v>
      </c>
      <c r="B38" s="8" t="s">
        <v>235</v>
      </c>
      <c r="C38" s="8" t="s">
        <v>236</v>
      </c>
      <c r="D38" s="16" t="s">
        <v>237</v>
      </c>
      <c r="E38" s="15">
        <v>1</v>
      </c>
      <c r="F38" s="9">
        <v>1</v>
      </c>
      <c r="G38" s="14" t="s">
        <v>60</v>
      </c>
      <c r="H38" s="14" t="s">
        <v>67</v>
      </c>
      <c r="I38" s="14" t="s">
        <v>61</v>
      </c>
      <c r="J38" s="9"/>
      <c r="K38" s="9" t="s">
        <v>238</v>
      </c>
      <c r="L38" s="11">
        <v>0</v>
      </c>
      <c r="M38" s="20">
        <v>5</v>
      </c>
      <c r="N38" s="8"/>
      <c r="Q38" s="9">
        <v>1</v>
      </c>
      <c r="R38" s="9">
        <v>1</v>
      </c>
      <c r="S38" s="10">
        <v>1</v>
      </c>
      <c r="T38" s="21">
        <v>2</v>
      </c>
      <c r="U38" s="11">
        <v>0</v>
      </c>
      <c r="V38" s="9">
        <v>0</v>
      </c>
      <c r="W38" s="10">
        <v>0</v>
      </c>
      <c r="X38" s="111">
        <v>1</v>
      </c>
      <c r="Y38" s="9">
        <v>0</v>
      </c>
      <c r="Z38" s="10">
        <v>1</v>
      </c>
      <c r="AA38" s="11">
        <v>0</v>
      </c>
      <c r="AB38" s="9">
        <v>0</v>
      </c>
      <c r="AC38" s="10">
        <v>1</v>
      </c>
      <c r="AD38" s="30">
        <f t="shared" si="0"/>
        <v>5</v>
      </c>
      <c r="AE38" s="21" t="str">
        <f t="shared" si="1"/>
        <v>MEDIUM</v>
      </c>
    </row>
    <row r="39" spans="1:32" ht="15.75" customHeight="1">
      <c r="A39" s="9">
        <v>69</v>
      </c>
      <c r="B39" s="8" t="s">
        <v>239</v>
      </c>
      <c r="C39" s="8" t="s">
        <v>240</v>
      </c>
      <c r="D39" s="16" t="s">
        <v>241</v>
      </c>
      <c r="E39" s="15">
        <v>1</v>
      </c>
      <c r="F39" s="9">
        <v>1</v>
      </c>
      <c r="G39" s="14" t="s">
        <v>60</v>
      </c>
      <c r="H39" s="14" t="s">
        <v>60</v>
      </c>
      <c r="I39" s="14" t="s">
        <v>61</v>
      </c>
      <c r="J39" s="9"/>
      <c r="K39" s="9"/>
      <c r="L39" s="11">
        <v>1</v>
      </c>
      <c r="M39" s="20">
        <v>1</v>
      </c>
      <c r="N39" s="8" t="s">
        <v>242</v>
      </c>
      <c r="O39" s="9" t="s">
        <v>114</v>
      </c>
      <c r="P39" s="10" t="s">
        <v>114</v>
      </c>
      <c r="Q39" s="9">
        <v>1</v>
      </c>
      <c r="R39" s="9">
        <v>1</v>
      </c>
      <c r="S39" s="10">
        <v>0</v>
      </c>
      <c r="T39" s="21">
        <v>2</v>
      </c>
      <c r="U39" s="11">
        <v>0</v>
      </c>
      <c r="V39" s="9">
        <v>0</v>
      </c>
      <c r="W39" s="10">
        <v>0</v>
      </c>
      <c r="X39" s="111">
        <v>1</v>
      </c>
      <c r="Y39" s="9">
        <v>0</v>
      </c>
      <c r="Z39" s="10">
        <v>0</v>
      </c>
      <c r="AA39" s="11">
        <v>0</v>
      </c>
      <c r="AB39" s="9">
        <v>0</v>
      </c>
      <c r="AC39" s="10">
        <v>0</v>
      </c>
      <c r="AD39" s="30">
        <f t="shared" si="0"/>
        <v>4</v>
      </c>
      <c r="AE39" s="21" t="str">
        <f t="shared" si="1"/>
        <v>LOW</v>
      </c>
    </row>
    <row r="40" spans="1:32" ht="15.75" customHeight="1">
      <c r="A40" s="9">
        <v>70</v>
      </c>
      <c r="B40" s="8" t="s">
        <v>243</v>
      </c>
      <c r="C40" s="8" t="s">
        <v>244</v>
      </c>
      <c r="D40" s="16" t="s">
        <v>245</v>
      </c>
      <c r="E40" s="15">
        <v>1</v>
      </c>
      <c r="F40" s="9">
        <v>1</v>
      </c>
      <c r="G40" s="14" t="s">
        <v>60</v>
      </c>
      <c r="H40" s="14" t="s">
        <v>67</v>
      </c>
      <c r="I40" s="14" t="s">
        <v>61</v>
      </c>
      <c r="J40" s="9" t="s">
        <v>246</v>
      </c>
      <c r="K40" s="9"/>
      <c r="L40" s="11">
        <v>1</v>
      </c>
      <c r="M40" s="20">
        <v>1</v>
      </c>
      <c r="N40" s="8" t="s">
        <v>247</v>
      </c>
      <c r="O40" s="9" t="s">
        <v>114</v>
      </c>
      <c r="P40" s="10" t="s">
        <v>114</v>
      </c>
      <c r="Q40" s="9">
        <v>0</v>
      </c>
      <c r="R40" s="9">
        <v>0</v>
      </c>
      <c r="S40" s="10">
        <v>1</v>
      </c>
      <c r="T40" s="21">
        <v>1</v>
      </c>
      <c r="U40" s="11">
        <v>0</v>
      </c>
      <c r="V40" s="9">
        <v>0</v>
      </c>
      <c r="W40" s="10">
        <v>1</v>
      </c>
      <c r="X40" s="111">
        <v>0</v>
      </c>
      <c r="Y40" s="9">
        <v>0</v>
      </c>
      <c r="Z40" s="10">
        <v>0</v>
      </c>
      <c r="AA40" s="11">
        <v>0</v>
      </c>
      <c r="AB40" s="9">
        <v>0</v>
      </c>
      <c r="AC40" s="10">
        <v>1</v>
      </c>
      <c r="AD40" s="30">
        <f t="shared" si="0"/>
        <v>4</v>
      </c>
      <c r="AE40" s="21" t="str">
        <f t="shared" si="1"/>
        <v>LOW</v>
      </c>
    </row>
    <row r="41" spans="1:32" ht="15.75" customHeight="1">
      <c r="A41" s="9">
        <v>71</v>
      </c>
      <c r="B41" s="8" t="s">
        <v>248</v>
      </c>
      <c r="C41" s="8" t="s">
        <v>249</v>
      </c>
      <c r="D41" s="16" t="s">
        <v>250</v>
      </c>
      <c r="E41" s="15">
        <v>1</v>
      </c>
      <c r="F41" s="9">
        <v>1</v>
      </c>
      <c r="G41" s="14" t="s">
        <v>60</v>
      </c>
      <c r="H41" s="14" t="s">
        <v>60</v>
      </c>
      <c r="I41" s="14" t="s">
        <v>61</v>
      </c>
      <c r="J41" s="9" t="s">
        <v>251</v>
      </c>
      <c r="K41" s="9" t="s">
        <v>112</v>
      </c>
      <c r="L41" s="11">
        <v>1</v>
      </c>
      <c r="M41" s="20">
        <v>1</v>
      </c>
      <c r="N41" s="8" t="s">
        <v>252</v>
      </c>
      <c r="O41" s="9" t="s">
        <v>114</v>
      </c>
      <c r="P41" s="10" t="s">
        <v>114</v>
      </c>
      <c r="Q41" s="9">
        <v>1</v>
      </c>
      <c r="R41" s="9">
        <v>0</v>
      </c>
      <c r="S41" s="10">
        <v>1</v>
      </c>
      <c r="T41" s="21">
        <v>2</v>
      </c>
      <c r="U41" s="11">
        <v>0</v>
      </c>
      <c r="V41" s="9">
        <v>0</v>
      </c>
      <c r="W41" s="10">
        <v>0</v>
      </c>
      <c r="X41" s="111">
        <v>0</v>
      </c>
      <c r="Y41" s="9">
        <v>1</v>
      </c>
      <c r="Z41" s="10">
        <v>1</v>
      </c>
      <c r="AA41" s="11">
        <v>0</v>
      </c>
      <c r="AB41" s="9">
        <v>0</v>
      </c>
      <c r="AC41" s="10">
        <v>1</v>
      </c>
      <c r="AD41" s="30">
        <f t="shared" si="0"/>
        <v>5</v>
      </c>
      <c r="AE41" s="21" t="str">
        <f t="shared" si="1"/>
        <v>MEDIUM</v>
      </c>
    </row>
    <row r="42" spans="1:32" ht="15.75" customHeight="1">
      <c r="A42" s="9">
        <v>73</v>
      </c>
      <c r="B42" s="8" t="s">
        <v>253</v>
      </c>
      <c r="C42" s="8" t="s">
        <v>254</v>
      </c>
      <c r="D42" s="16" t="s">
        <v>255</v>
      </c>
      <c r="E42" s="15">
        <v>1</v>
      </c>
      <c r="F42" s="9">
        <v>1</v>
      </c>
      <c r="G42" s="14" t="s">
        <v>60</v>
      </c>
      <c r="H42" s="14" t="s">
        <v>176</v>
      </c>
      <c r="I42" s="14" t="s">
        <v>61</v>
      </c>
      <c r="J42" s="9" t="s">
        <v>256</v>
      </c>
      <c r="K42" s="9" t="s">
        <v>257</v>
      </c>
      <c r="L42" s="11">
        <v>0</v>
      </c>
      <c r="M42" s="20">
        <v>1</v>
      </c>
      <c r="N42" s="8" t="s">
        <v>258</v>
      </c>
      <c r="O42" s="9" t="s">
        <v>114</v>
      </c>
      <c r="P42" s="10" t="s">
        <v>114</v>
      </c>
      <c r="Q42" s="9">
        <v>1</v>
      </c>
      <c r="R42" s="9">
        <v>1</v>
      </c>
      <c r="S42" s="10">
        <v>1</v>
      </c>
      <c r="T42" s="21">
        <v>1</v>
      </c>
      <c r="U42" s="11">
        <v>1</v>
      </c>
      <c r="V42" s="9">
        <v>1</v>
      </c>
      <c r="W42" s="10">
        <v>1</v>
      </c>
      <c r="X42" s="111">
        <v>0</v>
      </c>
      <c r="Y42" s="9">
        <v>0</v>
      </c>
      <c r="Z42" s="10">
        <v>0</v>
      </c>
      <c r="AA42" s="11">
        <v>0</v>
      </c>
      <c r="AB42" s="9">
        <v>0</v>
      </c>
      <c r="AC42" s="10">
        <v>1</v>
      </c>
      <c r="AD42" s="30">
        <f t="shared" si="0"/>
        <v>7</v>
      </c>
      <c r="AE42" s="21" t="str">
        <f t="shared" si="1"/>
        <v>MEDIUM</v>
      </c>
    </row>
    <row r="43" spans="1:32" ht="15.75" customHeight="1">
      <c r="A43" s="9">
        <v>75</v>
      </c>
      <c r="B43" s="8" t="s">
        <v>259</v>
      </c>
      <c r="C43" s="8" t="s">
        <v>260</v>
      </c>
      <c r="D43" s="8" t="s">
        <v>261</v>
      </c>
      <c r="E43" s="15">
        <v>1</v>
      </c>
      <c r="F43" s="9">
        <v>1</v>
      </c>
      <c r="G43" s="14" t="s">
        <v>60</v>
      </c>
      <c r="H43" s="14" t="s">
        <v>67</v>
      </c>
      <c r="I43" s="14" t="s">
        <v>61</v>
      </c>
      <c r="J43" s="9" t="s">
        <v>262</v>
      </c>
      <c r="K43" s="9">
        <v>2006</v>
      </c>
      <c r="L43" s="11">
        <v>1</v>
      </c>
      <c r="M43" s="20">
        <v>1</v>
      </c>
      <c r="N43" s="8" t="s">
        <v>263</v>
      </c>
      <c r="O43" s="9" t="s">
        <v>114</v>
      </c>
      <c r="P43" s="10" t="s">
        <v>114</v>
      </c>
      <c r="Q43" s="9">
        <v>0</v>
      </c>
      <c r="R43" s="9">
        <v>1</v>
      </c>
      <c r="S43" s="10">
        <v>1</v>
      </c>
      <c r="T43" s="21">
        <v>1</v>
      </c>
      <c r="U43" s="11">
        <v>1</v>
      </c>
      <c r="V43" s="9">
        <v>1</v>
      </c>
      <c r="W43" s="10">
        <v>1</v>
      </c>
      <c r="X43" s="111">
        <v>0</v>
      </c>
      <c r="Y43" s="9">
        <v>0</v>
      </c>
      <c r="Z43" s="10">
        <v>0</v>
      </c>
      <c r="AA43" s="11">
        <v>0</v>
      </c>
      <c r="AB43" s="9">
        <v>0</v>
      </c>
      <c r="AC43" s="10">
        <v>1</v>
      </c>
      <c r="AD43" s="30">
        <f t="shared" si="0"/>
        <v>7</v>
      </c>
      <c r="AE43" s="21" t="str">
        <f t="shared" si="1"/>
        <v>MEDIUM</v>
      </c>
    </row>
    <row r="44" spans="1:32" ht="15.75" customHeight="1">
      <c r="A44" s="9">
        <v>76</v>
      </c>
      <c r="B44" s="8" t="s">
        <v>264</v>
      </c>
      <c r="C44" s="8" t="s">
        <v>265</v>
      </c>
      <c r="D44" s="16" t="s">
        <v>266</v>
      </c>
      <c r="E44" s="15">
        <v>1</v>
      </c>
      <c r="F44" s="9">
        <v>1</v>
      </c>
      <c r="G44" s="14" t="s">
        <v>60</v>
      </c>
      <c r="H44" s="14" t="s">
        <v>67</v>
      </c>
      <c r="I44" s="14" t="s">
        <v>61</v>
      </c>
      <c r="J44" s="9">
        <v>225</v>
      </c>
      <c r="K44" s="9">
        <v>2010</v>
      </c>
      <c r="L44" s="11">
        <v>1</v>
      </c>
      <c r="M44" s="20">
        <v>1</v>
      </c>
      <c r="N44" s="8" t="s">
        <v>267</v>
      </c>
      <c r="O44" s="9">
        <v>58</v>
      </c>
      <c r="P44" s="10">
        <v>97</v>
      </c>
      <c r="Q44" s="9">
        <v>0</v>
      </c>
      <c r="R44" s="9">
        <v>0</v>
      </c>
      <c r="S44" s="10">
        <v>1</v>
      </c>
      <c r="T44" s="21">
        <v>1</v>
      </c>
      <c r="U44" s="11">
        <v>0</v>
      </c>
      <c r="V44" s="9">
        <v>0</v>
      </c>
      <c r="W44" s="10">
        <v>1</v>
      </c>
      <c r="X44" s="111">
        <v>0</v>
      </c>
      <c r="Y44" s="9">
        <v>0</v>
      </c>
      <c r="Z44" s="10">
        <v>0</v>
      </c>
      <c r="AA44" s="11">
        <v>0</v>
      </c>
      <c r="AB44" s="9">
        <v>0</v>
      </c>
      <c r="AC44" s="10">
        <v>1</v>
      </c>
      <c r="AD44" s="30">
        <f t="shared" si="0"/>
        <v>4</v>
      </c>
      <c r="AE44" s="21" t="str">
        <f t="shared" si="1"/>
        <v>LOW</v>
      </c>
    </row>
    <row r="45" spans="1:32" ht="15.75" customHeight="1">
      <c r="A45" s="9">
        <v>77</v>
      </c>
      <c r="B45" s="8" t="s">
        <v>268</v>
      </c>
      <c r="C45" s="8" t="s">
        <v>269</v>
      </c>
      <c r="D45" s="16" t="s">
        <v>270</v>
      </c>
      <c r="E45" s="15">
        <v>1</v>
      </c>
      <c r="F45" s="9">
        <v>1</v>
      </c>
      <c r="G45" s="14" t="s">
        <v>60</v>
      </c>
      <c r="H45" s="14" t="s">
        <v>60</v>
      </c>
      <c r="I45" s="14" t="s">
        <v>61</v>
      </c>
      <c r="J45" s="9" t="s">
        <v>271</v>
      </c>
      <c r="K45" s="9">
        <v>2008</v>
      </c>
      <c r="L45" s="11">
        <v>1</v>
      </c>
      <c r="M45" s="20">
        <v>1</v>
      </c>
      <c r="N45" s="8" t="s">
        <v>272</v>
      </c>
      <c r="O45" s="9">
        <v>23</v>
      </c>
      <c r="P45" s="10">
        <v>39</v>
      </c>
      <c r="Q45" s="9">
        <v>0</v>
      </c>
      <c r="R45" s="9">
        <v>0</v>
      </c>
      <c r="S45" s="10">
        <v>0</v>
      </c>
      <c r="T45" s="21">
        <v>1</v>
      </c>
      <c r="U45" s="11">
        <v>1</v>
      </c>
      <c r="V45" s="9">
        <v>0</v>
      </c>
      <c r="W45" s="10">
        <v>1</v>
      </c>
      <c r="X45" s="111">
        <v>0</v>
      </c>
      <c r="Y45" s="9">
        <v>0</v>
      </c>
      <c r="Z45" s="10">
        <v>0</v>
      </c>
      <c r="AA45" s="11">
        <v>0</v>
      </c>
      <c r="AB45" s="9">
        <v>0</v>
      </c>
      <c r="AC45" s="10">
        <v>0</v>
      </c>
      <c r="AD45" s="30">
        <f t="shared" si="0"/>
        <v>3</v>
      </c>
      <c r="AE45" s="21" t="str">
        <f t="shared" si="1"/>
        <v>LOW</v>
      </c>
    </row>
    <row r="46" spans="1:32" ht="15.75" customHeight="1">
      <c r="A46" s="9">
        <v>78</v>
      </c>
      <c r="B46" s="8" t="s">
        <v>273</v>
      </c>
      <c r="C46" s="8" t="s">
        <v>274</v>
      </c>
      <c r="D46" s="24" t="s">
        <v>275</v>
      </c>
      <c r="E46" s="15">
        <v>1</v>
      </c>
      <c r="F46" s="9">
        <v>1</v>
      </c>
      <c r="G46" s="14" t="s">
        <v>60</v>
      </c>
      <c r="H46" s="14" t="s">
        <v>276</v>
      </c>
      <c r="I46" s="14" t="s">
        <v>61</v>
      </c>
      <c r="J46" s="9" t="s">
        <v>277</v>
      </c>
      <c r="K46" s="9">
        <v>2000</v>
      </c>
      <c r="L46" s="11">
        <v>1</v>
      </c>
      <c r="M46" s="20">
        <v>1</v>
      </c>
      <c r="N46" s="8" t="s">
        <v>278</v>
      </c>
      <c r="O46" s="9">
        <v>23</v>
      </c>
      <c r="P46" s="10">
        <v>37</v>
      </c>
      <c r="Q46" s="9">
        <v>1</v>
      </c>
      <c r="R46" s="9">
        <v>1</v>
      </c>
      <c r="S46" s="10">
        <v>1</v>
      </c>
      <c r="T46" s="21">
        <v>2</v>
      </c>
      <c r="U46" s="11">
        <v>0</v>
      </c>
      <c r="V46" s="9">
        <v>0</v>
      </c>
      <c r="W46" s="10">
        <v>0</v>
      </c>
      <c r="X46" s="111">
        <v>1</v>
      </c>
      <c r="Y46" s="9">
        <v>1</v>
      </c>
      <c r="Z46" s="10">
        <v>1</v>
      </c>
      <c r="AA46" s="11">
        <v>0</v>
      </c>
      <c r="AB46" s="9">
        <v>0</v>
      </c>
      <c r="AC46" s="10">
        <v>1</v>
      </c>
      <c r="AD46" s="30">
        <f t="shared" si="0"/>
        <v>7</v>
      </c>
      <c r="AE46" s="21" t="str">
        <f t="shared" si="1"/>
        <v>MEDIUM</v>
      </c>
    </row>
    <row r="47" spans="1:32" ht="15.75" customHeight="1">
      <c r="A47" s="9">
        <v>79</v>
      </c>
      <c r="B47" s="8" t="s">
        <v>279</v>
      </c>
      <c r="C47" s="8" t="s">
        <v>280</v>
      </c>
      <c r="D47" s="16" t="s">
        <v>281</v>
      </c>
      <c r="E47" s="15">
        <v>1</v>
      </c>
      <c r="F47" s="9">
        <v>1</v>
      </c>
      <c r="G47" s="14" t="s">
        <v>60</v>
      </c>
      <c r="H47" s="14" t="s">
        <v>60</v>
      </c>
      <c r="I47" s="14" t="s">
        <v>61</v>
      </c>
      <c r="J47" s="9" t="s">
        <v>282</v>
      </c>
      <c r="K47" s="9" t="s">
        <v>202</v>
      </c>
      <c r="L47" s="11">
        <v>1</v>
      </c>
      <c r="M47" s="20">
        <v>1</v>
      </c>
      <c r="N47" s="8" t="s">
        <v>283</v>
      </c>
      <c r="O47" s="9" t="s">
        <v>114</v>
      </c>
      <c r="P47" s="10" t="s">
        <v>114</v>
      </c>
      <c r="Q47" s="9">
        <v>1</v>
      </c>
      <c r="R47" s="9">
        <v>1</v>
      </c>
      <c r="S47" s="10">
        <v>1</v>
      </c>
      <c r="T47" s="21">
        <v>1</v>
      </c>
      <c r="U47" s="11">
        <v>1</v>
      </c>
      <c r="V47" s="9">
        <v>0</v>
      </c>
      <c r="W47" s="10">
        <v>1</v>
      </c>
      <c r="X47" s="111">
        <v>0</v>
      </c>
      <c r="Y47" s="9">
        <v>0</v>
      </c>
      <c r="Z47" s="10">
        <v>0</v>
      </c>
      <c r="AA47" s="11">
        <v>0</v>
      </c>
      <c r="AB47" s="9">
        <v>0</v>
      </c>
      <c r="AC47" s="10">
        <v>1</v>
      </c>
      <c r="AD47" s="30">
        <f t="shared" si="0"/>
        <v>7</v>
      </c>
      <c r="AE47" s="21" t="str">
        <f t="shared" si="1"/>
        <v>MEDIUM</v>
      </c>
    </row>
    <row r="48" spans="1:32" ht="15.75" customHeight="1">
      <c r="A48" s="9">
        <v>80</v>
      </c>
      <c r="B48" s="8" t="s">
        <v>284</v>
      </c>
      <c r="C48" s="8" t="s">
        <v>285</v>
      </c>
      <c r="D48" s="8" t="s">
        <v>286</v>
      </c>
      <c r="E48" s="15">
        <v>1</v>
      </c>
      <c r="F48" s="9">
        <v>1</v>
      </c>
      <c r="G48" s="9" t="s">
        <v>60</v>
      </c>
      <c r="H48" s="9" t="s">
        <v>60</v>
      </c>
      <c r="I48" s="9">
        <v>3</v>
      </c>
      <c r="J48" s="9" t="s">
        <v>287</v>
      </c>
      <c r="K48" s="8"/>
      <c r="L48" s="11">
        <v>0</v>
      </c>
      <c r="M48" s="9">
        <v>1</v>
      </c>
      <c r="N48" s="8" t="s">
        <v>288</v>
      </c>
      <c r="O48" s="9">
        <v>7</v>
      </c>
      <c r="P48" s="10">
        <v>12</v>
      </c>
      <c r="Q48" s="9">
        <v>0</v>
      </c>
      <c r="R48" s="9">
        <v>0</v>
      </c>
      <c r="S48" s="10">
        <v>1</v>
      </c>
      <c r="T48" s="21">
        <v>1</v>
      </c>
      <c r="U48" s="11">
        <v>0</v>
      </c>
      <c r="V48" s="9">
        <v>0</v>
      </c>
      <c r="W48" s="10">
        <v>0</v>
      </c>
      <c r="X48" s="111">
        <v>0</v>
      </c>
      <c r="Y48" s="9">
        <v>0</v>
      </c>
      <c r="Z48" s="10">
        <v>0</v>
      </c>
      <c r="AA48" s="11">
        <v>0</v>
      </c>
      <c r="AB48" s="9">
        <v>1</v>
      </c>
      <c r="AC48" s="10">
        <v>1</v>
      </c>
      <c r="AD48" s="30">
        <f t="shared" si="0"/>
        <v>3</v>
      </c>
      <c r="AE48" s="21" t="str">
        <f t="shared" si="1"/>
        <v>LOW</v>
      </c>
      <c r="AF48" s="93" t="s">
        <v>289</v>
      </c>
    </row>
    <row r="49" spans="1:32" ht="15.75" customHeight="1">
      <c r="A49" s="11">
        <v>81</v>
      </c>
      <c r="B49" s="8" t="s">
        <v>290</v>
      </c>
      <c r="C49" s="76" t="s">
        <v>291</v>
      </c>
      <c r="D49" s="78" t="s">
        <v>292</v>
      </c>
      <c r="E49" s="15">
        <v>1</v>
      </c>
      <c r="F49" s="10">
        <v>2</v>
      </c>
      <c r="G49" s="81" t="s">
        <v>60</v>
      </c>
      <c r="H49" s="82" t="s">
        <v>234</v>
      </c>
      <c r="I49" s="14" t="s">
        <v>61</v>
      </c>
      <c r="J49" s="9" t="s">
        <v>293</v>
      </c>
      <c r="K49" s="9" t="s">
        <v>294</v>
      </c>
      <c r="L49" s="10">
        <v>1</v>
      </c>
      <c r="M49" s="83">
        <v>1</v>
      </c>
      <c r="N49" s="8" t="s">
        <v>295</v>
      </c>
      <c r="O49" s="9">
        <v>31</v>
      </c>
      <c r="P49" s="10">
        <v>43</v>
      </c>
      <c r="Q49" s="9">
        <v>1</v>
      </c>
      <c r="R49" s="9">
        <v>1</v>
      </c>
      <c r="S49" s="10">
        <v>1</v>
      </c>
      <c r="T49" s="9">
        <v>1</v>
      </c>
      <c r="U49" s="10">
        <v>0</v>
      </c>
      <c r="V49" s="10">
        <v>0</v>
      </c>
      <c r="W49" s="21">
        <v>0</v>
      </c>
      <c r="X49" s="111">
        <v>0</v>
      </c>
      <c r="Y49" s="9">
        <v>0</v>
      </c>
      <c r="Z49" s="9">
        <v>0</v>
      </c>
      <c r="AA49" s="10">
        <v>0</v>
      </c>
      <c r="AB49" s="11">
        <v>0</v>
      </c>
      <c r="AC49" s="9">
        <v>1</v>
      </c>
      <c r="AD49" s="30">
        <f t="shared" si="0"/>
        <v>5</v>
      </c>
      <c r="AE49" s="21" t="str">
        <f t="shared" si="1"/>
        <v>MEDIUM</v>
      </c>
    </row>
    <row r="50" spans="1:32" ht="15.75" customHeight="1">
      <c r="A50" s="9">
        <v>83</v>
      </c>
      <c r="B50" s="8" t="s">
        <v>296</v>
      </c>
      <c r="C50" s="8" t="s">
        <v>297</v>
      </c>
      <c r="D50" s="8" t="s">
        <v>298</v>
      </c>
      <c r="E50" s="15">
        <v>1</v>
      </c>
      <c r="F50" s="9">
        <v>1</v>
      </c>
      <c r="G50" s="14" t="s">
        <v>60</v>
      </c>
      <c r="H50" s="14" t="s">
        <v>67</v>
      </c>
      <c r="I50" s="14" t="s">
        <v>61</v>
      </c>
      <c r="J50" s="9" t="s">
        <v>299</v>
      </c>
      <c r="K50" s="9" t="s">
        <v>300</v>
      </c>
      <c r="L50" s="11">
        <v>1</v>
      </c>
      <c r="M50" s="20">
        <v>1</v>
      </c>
      <c r="N50" s="8" t="s">
        <v>301</v>
      </c>
      <c r="O50" s="9" t="s">
        <v>114</v>
      </c>
      <c r="P50" s="10" t="s">
        <v>114</v>
      </c>
      <c r="Q50" s="9">
        <v>0</v>
      </c>
      <c r="R50" s="9">
        <v>1</v>
      </c>
      <c r="S50" s="10">
        <v>1</v>
      </c>
      <c r="T50" s="21">
        <v>2</v>
      </c>
      <c r="U50" s="11">
        <v>0</v>
      </c>
      <c r="V50" s="9">
        <v>0</v>
      </c>
      <c r="W50" s="10">
        <v>0</v>
      </c>
      <c r="X50" s="111">
        <v>1</v>
      </c>
      <c r="Y50" s="9">
        <v>1</v>
      </c>
      <c r="Z50" s="10">
        <v>1</v>
      </c>
      <c r="AA50" s="11">
        <v>0</v>
      </c>
      <c r="AB50" s="9">
        <v>0</v>
      </c>
      <c r="AC50" s="10">
        <v>1</v>
      </c>
      <c r="AD50" s="30">
        <f t="shared" si="0"/>
        <v>6</v>
      </c>
      <c r="AE50" s="21" t="str">
        <f t="shared" si="1"/>
        <v>MEDIUM</v>
      </c>
    </row>
    <row r="51" spans="1:32" ht="12.75" customHeight="1">
      <c r="A51" s="9">
        <v>86</v>
      </c>
      <c r="B51" s="8" t="s">
        <v>302</v>
      </c>
      <c r="C51" s="8" t="s">
        <v>303</v>
      </c>
      <c r="D51" s="16" t="s">
        <v>304</v>
      </c>
      <c r="E51" s="15">
        <v>1</v>
      </c>
      <c r="F51" s="9">
        <v>1</v>
      </c>
      <c r="G51" s="14" t="s">
        <v>60</v>
      </c>
      <c r="H51" s="14" t="s">
        <v>60</v>
      </c>
      <c r="I51" s="14" t="s">
        <v>61</v>
      </c>
      <c r="J51" s="9" t="s">
        <v>305</v>
      </c>
      <c r="K51" s="9">
        <v>2003</v>
      </c>
      <c r="L51" s="11">
        <v>1</v>
      </c>
      <c r="M51" s="20">
        <v>1</v>
      </c>
      <c r="N51" s="8" t="s">
        <v>306</v>
      </c>
      <c r="O51" s="9">
        <v>14</v>
      </c>
      <c r="P51" s="10">
        <v>17</v>
      </c>
      <c r="Q51" s="9">
        <v>1</v>
      </c>
      <c r="R51" s="9">
        <v>1</v>
      </c>
      <c r="S51" s="10">
        <v>1</v>
      </c>
      <c r="T51" s="21">
        <v>1</v>
      </c>
      <c r="U51" s="11">
        <v>1</v>
      </c>
      <c r="V51" s="9">
        <v>0</v>
      </c>
      <c r="W51" s="10">
        <v>1</v>
      </c>
      <c r="X51" s="111">
        <v>0</v>
      </c>
      <c r="Y51" s="9">
        <v>0</v>
      </c>
      <c r="Z51" s="10">
        <v>0</v>
      </c>
      <c r="AA51" s="11">
        <v>0</v>
      </c>
      <c r="AB51" s="9">
        <v>0</v>
      </c>
      <c r="AC51" s="10">
        <v>1</v>
      </c>
      <c r="AD51" s="30">
        <f t="shared" si="0"/>
        <v>7</v>
      </c>
      <c r="AE51" s="21" t="str">
        <f t="shared" si="1"/>
        <v>MEDIUM</v>
      </c>
    </row>
    <row r="52" spans="1:32" ht="15.75" customHeight="1">
      <c r="A52" s="9">
        <v>87</v>
      </c>
      <c r="B52" s="8" t="s">
        <v>307</v>
      </c>
      <c r="C52" s="8" t="s">
        <v>308</v>
      </c>
      <c r="D52" s="16" t="s">
        <v>309</v>
      </c>
      <c r="E52" s="15">
        <v>1</v>
      </c>
      <c r="F52" s="9">
        <v>1</v>
      </c>
      <c r="G52" s="14" t="s">
        <v>60</v>
      </c>
      <c r="H52" s="14" t="s">
        <v>67</v>
      </c>
      <c r="I52" s="14" t="s">
        <v>61</v>
      </c>
      <c r="J52" s="9" t="s">
        <v>310</v>
      </c>
      <c r="K52" s="9">
        <v>1999</v>
      </c>
      <c r="L52" s="11">
        <v>1</v>
      </c>
      <c r="M52" s="20">
        <v>1</v>
      </c>
      <c r="N52" s="8" t="s">
        <v>311</v>
      </c>
      <c r="O52" s="9">
        <v>23</v>
      </c>
      <c r="P52" s="10">
        <v>35</v>
      </c>
      <c r="Q52" s="9">
        <v>1</v>
      </c>
      <c r="R52" s="9">
        <v>1</v>
      </c>
      <c r="S52" s="10">
        <v>1</v>
      </c>
      <c r="T52" s="21">
        <v>2</v>
      </c>
      <c r="U52" s="11">
        <v>0</v>
      </c>
      <c r="V52" s="9">
        <v>0</v>
      </c>
      <c r="W52" s="10">
        <v>0</v>
      </c>
      <c r="X52" s="111">
        <v>1</v>
      </c>
      <c r="Y52" s="9">
        <v>1</v>
      </c>
      <c r="Z52" s="10">
        <v>1</v>
      </c>
      <c r="AA52" s="11">
        <v>0</v>
      </c>
      <c r="AB52" s="9">
        <v>0</v>
      </c>
      <c r="AC52" s="10">
        <v>1</v>
      </c>
      <c r="AD52" s="30">
        <f t="shared" si="0"/>
        <v>7</v>
      </c>
      <c r="AE52" s="21" t="str">
        <f t="shared" si="1"/>
        <v>MEDIUM</v>
      </c>
    </row>
    <row r="53" spans="1:32" ht="15.75" customHeight="1">
      <c r="A53" s="9">
        <v>88</v>
      </c>
      <c r="B53" s="8" t="s">
        <v>312</v>
      </c>
      <c r="C53" s="8" t="s">
        <v>313</v>
      </c>
      <c r="D53" s="8" t="s">
        <v>314</v>
      </c>
      <c r="E53" s="15">
        <v>1</v>
      </c>
      <c r="F53" s="9">
        <v>1</v>
      </c>
      <c r="G53" s="14" t="s">
        <v>60</v>
      </c>
      <c r="H53" s="14" t="s">
        <v>67</v>
      </c>
      <c r="I53" s="14" t="s">
        <v>61</v>
      </c>
      <c r="J53" s="9"/>
      <c r="K53" s="9"/>
      <c r="L53" s="11">
        <v>1</v>
      </c>
      <c r="M53" s="20">
        <v>1</v>
      </c>
      <c r="N53" s="8" t="s">
        <v>315</v>
      </c>
      <c r="O53" s="9">
        <v>32</v>
      </c>
      <c r="P53" s="10">
        <v>44</v>
      </c>
      <c r="Q53" s="9">
        <v>1</v>
      </c>
      <c r="R53" s="9">
        <v>1</v>
      </c>
      <c r="S53" s="10">
        <v>1</v>
      </c>
      <c r="T53" s="21">
        <v>2</v>
      </c>
      <c r="U53" s="11">
        <v>0</v>
      </c>
      <c r="V53" s="9">
        <v>0</v>
      </c>
      <c r="W53" s="10">
        <v>0</v>
      </c>
      <c r="X53" s="111">
        <v>1</v>
      </c>
      <c r="Y53" s="9">
        <v>1</v>
      </c>
      <c r="Z53" s="10">
        <v>0</v>
      </c>
      <c r="AA53" s="11">
        <v>1</v>
      </c>
      <c r="AB53" s="9">
        <v>0</v>
      </c>
      <c r="AC53" s="10">
        <v>1</v>
      </c>
      <c r="AD53" s="30">
        <f t="shared" si="0"/>
        <v>7</v>
      </c>
      <c r="AE53" s="21" t="str">
        <f t="shared" si="1"/>
        <v>MEDIUM</v>
      </c>
    </row>
    <row r="54" spans="1:32" ht="12.75" customHeight="1">
      <c r="A54" s="9">
        <v>92</v>
      </c>
      <c r="B54" s="8" t="s">
        <v>316</v>
      </c>
      <c r="C54" s="8" t="s">
        <v>317</v>
      </c>
      <c r="D54" s="16" t="s">
        <v>318</v>
      </c>
      <c r="E54" s="15">
        <v>1</v>
      </c>
      <c r="F54" s="9">
        <v>1</v>
      </c>
      <c r="G54" s="14" t="s">
        <v>60</v>
      </c>
      <c r="H54" s="14" t="s">
        <v>67</v>
      </c>
      <c r="I54" s="14" t="s">
        <v>61</v>
      </c>
      <c r="J54" s="9" t="s">
        <v>319</v>
      </c>
      <c r="K54" s="9" t="s">
        <v>320</v>
      </c>
      <c r="L54" s="11">
        <v>1</v>
      </c>
      <c r="M54" s="20">
        <v>1</v>
      </c>
      <c r="N54" s="8" t="s">
        <v>321</v>
      </c>
      <c r="O54" s="9">
        <v>27</v>
      </c>
      <c r="P54" s="10">
        <v>41</v>
      </c>
      <c r="Q54" s="9">
        <v>1</v>
      </c>
      <c r="R54" s="9">
        <v>1</v>
      </c>
      <c r="S54" s="10">
        <v>1</v>
      </c>
      <c r="T54" s="21">
        <v>2</v>
      </c>
      <c r="U54" s="11">
        <v>0</v>
      </c>
      <c r="V54" s="9">
        <v>0</v>
      </c>
      <c r="W54" s="10">
        <v>0</v>
      </c>
      <c r="X54" s="111">
        <v>1</v>
      </c>
      <c r="Y54" s="9">
        <v>1</v>
      </c>
      <c r="Z54" s="10">
        <v>1</v>
      </c>
      <c r="AA54" s="11">
        <v>0</v>
      </c>
      <c r="AB54" s="9">
        <v>1</v>
      </c>
      <c r="AC54" s="10">
        <v>1</v>
      </c>
      <c r="AD54" s="30">
        <f t="shared" si="0"/>
        <v>8</v>
      </c>
      <c r="AE54" s="21" t="str">
        <f t="shared" si="1"/>
        <v>HIGH</v>
      </c>
    </row>
    <row r="55" spans="1:32" ht="12.75" customHeight="1">
      <c r="A55" s="9">
        <v>93</v>
      </c>
      <c r="B55" s="8" t="s">
        <v>322</v>
      </c>
      <c r="C55" s="8" t="s">
        <v>323</v>
      </c>
      <c r="D55" s="16" t="s">
        <v>324</v>
      </c>
      <c r="E55" s="15">
        <v>1</v>
      </c>
      <c r="F55" s="9">
        <v>1</v>
      </c>
      <c r="G55" s="14" t="s">
        <v>60</v>
      </c>
      <c r="H55" s="14" t="s">
        <v>67</v>
      </c>
      <c r="I55" s="14" t="s">
        <v>61</v>
      </c>
      <c r="J55" s="9" t="s">
        <v>325</v>
      </c>
      <c r="K55" s="9" t="s">
        <v>326</v>
      </c>
      <c r="L55" s="11">
        <v>1</v>
      </c>
      <c r="M55" s="20">
        <v>1</v>
      </c>
      <c r="N55" s="8" t="s">
        <v>327</v>
      </c>
      <c r="O55" s="9">
        <v>22</v>
      </c>
      <c r="P55" s="10">
        <v>27</v>
      </c>
      <c r="Q55" s="9">
        <v>1</v>
      </c>
      <c r="R55" s="9">
        <v>1</v>
      </c>
      <c r="S55" s="10">
        <v>1</v>
      </c>
      <c r="T55" s="21">
        <v>2</v>
      </c>
      <c r="U55" s="11">
        <v>0</v>
      </c>
      <c r="V55" s="9">
        <v>0</v>
      </c>
      <c r="W55" s="10">
        <v>0</v>
      </c>
      <c r="X55" s="111">
        <v>1</v>
      </c>
      <c r="Y55" s="9">
        <v>1</v>
      </c>
      <c r="Z55" s="10">
        <v>1</v>
      </c>
      <c r="AA55" s="11">
        <v>0</v>
      </c>
      <c r="AB55" s="9">
        <v>1</v>
      </c>
      <c r="AC55" s="10">
        <v>1</v>
      </c>
      <c r="AD55" s="30">
        <f t="shared" si="0"/>
        <v>8</v>
      </c>
      <c r="AE55" s="21" t="str">
        <f t="shared" si="1"/>
        <v>HIGH</v>
      </c>
    </row>
    <row r="56" spans="1:32" ht="12.75" customHeight="1">
      <c r="A56" s="9">
        <v>94</v>
      </c>
      <c r="B56" s="8" t="s">
        <v>328</v>
      </c>
      <c r="C56" s="9" t="s">
        <v>329</v>
      </c>
      <c r="D56" s="9" t="s">
        <v>330</v>
      </c>
      <c r="E56" s="9">
        <v>1</v>
      </c>
      <c r="F56" s="9">
        <v>1</v>
      </c>
      <c r="G56" s="9" t="s">
        <v>60</v>
      </c>
      <c r="H56" s="9" t="s">
        <v>67</v>
      </c>
      <c r="I56" s="9" t="s">
        <v>61</v>
      </c>
      <c r="J56" s="9" t="s">
        <v>331</v>
      </c>
      <c r="K56" s="9" t="s">
        <v>332</v>
      </c>
      <c r="L56" s="11">
        <v>1</v>
      </c>
      <c r="M56" s="9">
        <v>1</v>
      </c>
      <c r="N56" s="9" t="s">
        <v>333</v>
      </c>
      <c r="O56" s="9">
        <v>44</v>
      </c>
      <c r="P56" s="10">
        <v>64</v>
      </c>
      <c r="Q56" s="9">
        <v>1</v>
      </c>
      <c r="R56" s="9">
        <v>1</v>
      </c>
      <c r="S56" s="10">
        <v>1</v>
      </c>
      <c r="T56" s="21">
        <v>2</v>
      </c>
      <c r="U56" s="11">
        <v>0</v>
      </c>
      <c r="V56" s="9">
        <v>0</v>
      </c>
      <c r="W56" s="10">
        <v>0</v>
      </c>
      <c r="X56" s="111">
        <v>1</v>
      </c>
      <c r="Y56" s="9">
        <v>1</v>
      </c>
      <c r="Z56" s="10">
        <v>1</v>
      </c>
      <c r="AA56" s="11">
        <v>1</v>
      </c>
      <c r="AB56" s="9">
        <v>0</v>
      </c>
      <c r="AC56" s="10">
        <v>1</v>
      </c>
      <c r="AD56" s="30">
        <f t="shared" si="0"/>
        <v>8</v>
      </c>
      <c r="AE56" s="21" t="str">
        <f t="shared" si="1"/>
        <v>HIGH</v>
      </c>
    </row>
    <row r="57" spans="1:32" ht="12.75" customHeight="1">
      <c r="A57" s="9">
        <v>95</v>
      </c>
      <c r="B57" s="8" t="s">
        <v>334</v>
      </c>
      <c r="C57" s="8" t="s">
        <v>335</v>
      </c>
      <c r="D57" s="8" t="s">
        <v>336</v>
      </c>
      <c r="E57" s="15">
        <v>1</v>
      </c>
      <c r="F57" s="9">
        <v>1</v>
      </c>
      <c r="G57" s="14" t="s">
        <v>60</v>
      </c>
      <c r="H57" s="14" t="s">
        <v>60</v>
      </c>
      <c r="I57" s="14" t="s">
        <v>61</v>
      </c>
      <c r="J57" s="9" t="s">
        <v>337</v>
      </c>
      <c r="K57" s="9" t="s">
        <v>338</v>
      </c>
      <c r="L57" s="11">
        <v>1</v>
      </c>
      <c r="M57" s="20">
        <v>1</v>
      </c>
      <c r="N57" s="8" t="s">
        <v>339</v>
      </c>
      <c r="O57" s="9">
        <v>27</v>
      </c>
      <c r="P57" s="10">
        <v>38</v>
      </c>
      <c r="Q57" s="9">
        <v>1</v>
      </c>
      <c r="R57" s="9">
        <v>1</v>
      </c>
      <c r="S57" s="10">
        <v>1</v>
      </c>
      <c r="T57" s="21">
        <v>2</v>
      </c>
      <c r="U57" s="11">
        <v>0</v>
      </c>
      <c r="V57" s="9">
        <v>0</v>
      </c>
      <c r="W57" s="10">
        <v>0</v>
      </c>
      <c r="X57" s="111">
        <v>1</v>
      </c>
      <c r="Y57" s="9">
        <v>1</v>
      </c>
      <c r="Z57" s="10">
        <v>0</v>
      </c>
      <c r="AA57" s="11">
        <v>0</v>
      </c>
      <c r="AB57" s="9">
        <v>1</v>
      </c>
      <c r="AC57" s="10">
        <v>1</v>
      </c>
      <c r="AD57" s="30">
        <f t="shared" si="0"/>
        <v>7</v>
      </c>
      <c r="AE57" s="21" t="str">
        <f t="shared" si="1"/>
        <v>MEDIUM</v>
      </c>
    </row>
    <row r="58" spans="1:32" ht="12.75" customHeight="1">
      <c r="A58" s="9">
        <v>96</v>
      </c>
      <c r="B58" s="8" t="s">
        <v>340</v>
      </c>
      <c r="C58" s="8" t="s">
        <v>341</v>
      </c>
      <c r="D58" s="8" t="s">
        <v>342</v>
      </c>
      <c r="E58" s="15">
        <v>1</v>
      </c>
      <c r="F58" s="9">
        <v>1</v>
      </c>
      <c r="G58" s="14" t="s">
        <v>60</v>
      </c>
      <c r="H58" s="14" t="s">
        <v>67</v>
      </c>
      <c r="I58" s="14" t="s">
        <v>61</v>
      </c>
      <c r="J58" s="9" t="s">
        <v>343</v>
      </c>
      <c r="K58" s="9">
        <v>1999</v>
      </c>
      <c r="L58" s="11">
        <v>1</v>
      </c>
      <c r="M58" s="20">
        <v>1</v>
      </c>
      <c r="N58" s="8" t="s">
        <v>339</v>
      </c>
      <c r="O58" s="9">
        <v>27</v>
      </c>
      <c r="P58" s="10">
        <v>38</v>
      </c>
      <c r="Q58" s="9">
        <v>1</v>
      </c>
      <c r="R58" s="9">
        <v>1</v>
      </c>
      <c r="S58" s="10">
        <v>1</v>
      </c>
      <c r="T58" s="21">
        <v>2</v>
      </c>
      <c r="U58" s="11">
        <v>0</v>
      </c>
      <c r="V58" s="9">
        <v>0</v>
      </c>
      <c r="W58" s="10">
        <v>0</v>
      </c>
      <c r="X58" s="111">
        <v>1</v>
      </c>
      <c r="Y58" s="9">
        <v>1</v>
      </c>
      <c r="Z58" s="10">
        <v>0</v>
      </c>
      <c r="AA58" s="11">
        <v>0</v>
      </c>
      <c r="AB58" s="9">
        <v>1</v>
      </c>
      <c r="AC58" s="10">
        <v>1</v>
      </c>
      <c r="AD58" s="30">
        <f t="shared" si="0"/>
        <v>7</v>
      </c>
      <c r="AE58" s="21" t="str">
        <f t="shared" si="1"/>
        <v>MEDIUM</v>
      </c>
    </row>
    <row r="59" spans="1:32" ht="12.75" customHeight="1">
      <c r="A59" s="9">
        <v>97</v>
      </c>
      <c r="B59" s="8" t="s">
        <v>344</v>
      </c>
      <c r="C59" s="8" t="s">
        <v>341</v>
      </c>
      <c r="D59" s="16" t="s">
        <v>345</v>
      </c>
      <c r="E59" s="15">
        <v>1</v>
      </c>
      <c r="F59" s="9">
        <v>1</v>
      </c>
      <c r="G59" s="14" t="s">
        <v>60</v>
      </c>
      <c r="H59" s="14" t="s">
        <v>60</v>
      </c>
      <c r="I59" s="14" t="s">
        <v>61</v>
      </c>
      <c r="J59" s="9" t="s">
        <v>346</v>
      </c>
      <c r="K59" s="9" t="s">
        <v>134</v>
      </c>
      <c r="L59" s="11">
        <v>1</v>
      </c>
      <c r="M59" s="20">
        <v>1</v>
      </c>
      <c r="N59" s="8" t="s">
        <v>347</v>
      </c>
      <c r="O59" s="9">
        <v>93</v>
      </c>
      <c r="P59" s="10">
        <v>131</v>
      </c>
      <c r="Q59" s="9">
        <v>1</v>
      </c>
      <c r="R59" s="9">
        <v>1</v>
      </c>
      <c r="S59" s="10">
        <v>1</v>
      </c>
      <c r="T59" s="21">
        <v>2</v>
      </c>
      <c r="U59" s="11">
        <v>0</v>
      </c>
      <c r="V59" s="9">
        <v>0</v>
      </c>
      <c r="W59" s="10">
        <v>0</v>
      </c>
      <c r="X59" s="111">
        <v>1</v>
      </c>
      <c r="Y59" s="9">
        <v>1</v>
      </c>
      <c r="Z59" s="10">
        <v>0</v>
      </c>
      <c r="AA59" s="11">
        <v>0</v>
      </c>
      <c r="AB59" s="9">
        <v>0</v>
      </c>
      <c r="AC59" s="10">
        <v>1</v>
      </c>
      <c r="AD59" s="30">
        <f t="shared" si="0"/>
        <v>6</v>
      </c>
      <c r="AE59" s="21" t="str">
        <f t="shared" si="1"/>
        <v>MEDIUM</v>
      </c>
    </row>
    <row r="60" spans="1:32" ht="13.15">
      <c r="A60" s="9">
        <v>99</v>
      </c>
      <c r="B60" s="8" t="s">
        <v>348</v>
      </c>
      <c r="C60" s="8" t="s">
        <v>349</v>
      </c>
      <c r="D60" s="8" t="s">
        <v>350</v>
      </c>
      <c r="E60" s="15">
        <v>1</v>
      </c>
      <c r="F60" s="9">
        <v>1</v>
      </c>
      <c r="G60" s="14" t="s">
        <v>60</v>
      </c>
      <c r="H60" s="14" t="s">
        <v>351</v>
      </c>
      <c r="I60" s="14" t="s">
        <v>61</v>
      </c>
      <c r="J60" s="9" t="s">
        <v>352</v>
      </c>
      <c r="K60" s="9">
        <v>2001</v>
      </c>
      <c r="L60" s="11">
        <v>1</v>
      </c>
      <c r="M60" s="20">
        <v>1</v>
      </c>
      <c r="N60" s="8" t="s">
        <v>347</v>
      </c>
      <c r="O60" s="9">
        <v>93</v>
      </c>
      <c r="P60" s="10">
        <v>131</v>
      </c>
      <c r="Q60" s="9">
        <v>1</v>
      </c>
      <c r="R60" s="9">
        <v>1</v>
      </c>
      <c r="S60" s="10">
        <v>1</v>
      </c>
      <c r="T60" s="21">
        <v>2</v>
      </c>
      <c r="U60" s="11">
        <v>0</v>
      </c>
      <c r="V60" s="9">
        <v>0</v>
      </c>
      <c r="W60" s="10">
        <v>0</v>
      </c>
      <c r="X60" s="111">
        <v>1</v>
      </c>
      <c r="Y60" s="9">
        <v>1</v>
      </c>
      <c r="Z60" s="10">
        <v>1</v>
      </c>
      <c r="AA60" s="11">
        <v>0</v>
      </c>
      <c r="AB60" s="9">
        <v>0</v>
      </c>
      <c r="AC60" s="10">
        <v>1</v>
      </c>
      <c r="AD60" s="30">
        <f t="shared" si="0"/>
        <v>7</v>
      </c>
      <c r="AE60" s="21" t="str">
        <f t="shared" si="1"/>
        <v>MEDIUM</v>
      </c>
    </row>
    <row r="61" spans="1:32" ht="12.75" customHeight="1">
      <c r="A61" s="9">
        <v>100</v>
      </c>
      <c r="B61" s="8" t="s">
        <v>353</v>
      </c>
      <c r="C61" s="8" t="s">
        <v>354</v>
      </c>
      <c r="D61" s="8" t="s">
        <v>355</v>
      </c>
      <c r="E61" s="15">
        <v>1</v>
      </c>
      <c r="F61" s="9">
        <v>1</v>
      </c>
      <c r="G61" s="14" t="s">
        <v>60</v>
      </c>
      <c r="H61" s="14" t="s">
        <v>60</v>
      </c>
      <c r="I61" s="14" t="s">
        <v>61</v>
      </c>
      <c r="J61" s="9" t="s">
        <v>356</v>
      </c>
      <c r="K61" s="9" t="s">
        <v>202</v>
      </c>
      <c r="L61" s="11">
        <v>1</v>
      </c>
      <c r="M61" s="20">
        <v>1</v>
      </c>
      <c r="N61" s="8" t="s">
        <v>357</v>
      </c>
      <c r="O61" s="9">
        <v>33</v>
      </c>
      <c r="P61" s="10">
        <v>45</v>
      </c>
      <c r="Q61" s="9">
        <v>0</v>
      </c>
      <c r="R61" s="9">
        <v>1</v>
      </c>
      <c r="S61" s="10">
        <v>1</v>
      </c>
      <c r="T61" s="21">
        <v>1</v>
      </c>
      <c r="U61" s="11">
        <v>0</v>
      </c>
      <c r="V61" s="9">
        <v>0</v>
      </c>
      <c r="W61" s="10">
        <v>1</v>
      </c>
      <c r="X61" s="111">
        <v>0</v>
      </c>
      <c r="Y61" s="9">
        <v>0</v>
      </c>
      <c r="Z61" s="10">
        <v>0</v>
      </c>
      <c r="AA61" s="11">
        <v>0</v>
      </c>
      <c r="AB61" s="9">
        <v>1</v>
      </c>
      <c r="AC61" s="10">
        <v>1</v>
      </c>
      <c r="AD61" s="30">
        <f t="shared" si="0"/>
        <v>6</v>
      </c>
      <c r="AE61" s="21" t="str">
        <f t="shared" si="1"/>
        <v>MEDIUM</v>
      </c>
    </row>
    <row r="62" spans="1:32" ht="12.75" customHeight="1">
      <c r="A62" s="9">
        <v>102</v>
      </c>
      <c r="B62" s="8" t="s">
        <v>358</v>
      </c>
      <c r="C62" s="8" t="s">
        <v>359</v>
      </c>
      <c r="D62" s="8" t="s">
        <v>360</v>
      </c>
      <c r="E62" s="15">
        <v>1</v>
      </c>
      <c r="F62" s="9">
        <v>1</v>
      </c>
      <c r="G62" s="14" t="s">
        <v>60</v>
      </c>
      <c r="H62" s="14" t="s">
        <v>60</v>
      </c>
      <c r="I62" s="14" t="s">
        <v>61</v>
      </c>
      <c r="J62" s="9" t="s">
        <v>361</v>
      </c>
      <c r="K62" s="9" t="s">
        <v>362</v>
      </c>
      <c r="L62" s="11">
        <v>0</v>
      </c>
      <c r="M62" s="20">
        <v>4</v>
      </c>
      <c r="N62" s="8" t="s">
        <v>363</v>
      </c>
      <c r="O62" s="9">
        <v>49</v>
      </c>
      <c r="P62" s="10">
        <v>71</v>
      </c>
      <c r="Q62" s="9">
        <v>1</v>
      </c>
      <c r="R62" s="9">
        <v>1</v>
      </c>
      <c r="S62" s="10">
        <v>1</v>
      </c>
      <c r="T62" s="21">
        <v>1</v>
      </c>
      <c r="U62" s="11">
        <v>1</v>
      </c>
      <c r="V62" s="9">
        <v>1</v>
      </c>
      <c r="W62" s="10">
        <v>0</v>
      </c>
      <c r="X62" s="111">
        <v>0</v>
      </c>
      <c r="Y62" s="9">
        <v>0</v>
      </c>
      <c r="Z62" s="10">
        <v>0</v>
      </c>
      <c r="AA62" s="11">
        <v>0</v>
      </c>
      <c r="AB62" s="9">
        <v>1</v>
      </c>
      <c r="AC62" s="10">
        <v>1</v>
      </c>
      <c r="AD62" s="30">
        <f t="shared" si="0"/>
        <v>7</v>
      </c>
      <c r="AE62" s="21" t="str">
        <f t="shared" si="1"/>
        <v>MEDIUM</v>
      </c>
    </row>
    <row r="63" spans="1:32" ht="12.75" customHeight="1">
      <c r="A63" s="9">
        <v>104</v>
      </c>
      <c r="B63" s="8" t="s">
        <v>364</v>
      </c>
      <c r="C63" s="8" t="s">
        <v>365</v>
      </c>
      <c r="D63" s="8" t="s">
        <v>366</v>
      </c>
      <c r="E63" s="15">
        <v>1</v>
      </c>
      <c r="F63" s="9">
        <v>1</v>
      </c>
      <c r="G63" s="14" t="s">
        <v>60</v>
      </c>
      <c r="H63" s="14" t="s">
        <v>60</v>
      </c>
      <c r="I63" s="14" t="s">
        <v>61</v>
      </c>
      <c r="J63" s="9" t="s">
        <v>367</v>
      </c>
      <c r="K63" s="9">
        <v>2002</v>
      </c>
      <c r="L63" s="11">
        <v>1</v>
      </c>
      <c r="M63" s="20">
        <v>1</v>
      </c>
      <c r="N63" s="8" t="s">
        <v>167</v>
      </c>
      <c r="O63" s="9">
        <v>42</v>
      </c>
      <c r="P63" s="10">
        <v>61</v>
      </c>
      <c r="Q63" s="9">
        <v>1</v>
      </c>
      <c r="R63" s="9">
        <v>1</v>
      </c>
      <c r="S63" s="10">
        <v>1</v>
      </c>
      <c r="T63" s="21">
        <v>2</v>
      </c>
      <c r="U63" s="11">
        <v>0</v>
      </c>
      <c r="V63" s="9">
        <v>0</v>
      </c>
      <c r="W63" s="10">
        <v>0</v>
      </c>
      <c r="X63" s="111">
        <v>1</v>
      </c>
      <c r="Y63" s="9">
        <v>1</v>
      </c>
      <c r="Z63" s="10">
        <v>0</v>
      </c>
      <c r="AA63" s="11">
        <v>0</v>
      </c>
      <c r="AB63" s="9">
        <v>0</v>
      </c>
      <c r="AC63" s="10">
        <v>1</v>
      </c>
      <c r="AD63" s="30">
        <f t="shared" si="0"/>
        <v>6</v>
      </c>
      <c r="AE63" s="21" t="str">
        <f t="shared" si="1"/>
        <v>MEDIUM</v>
      </c>
    </row>
    <row r="64" spans="1:32" ht="12.75" customHeight="1">
      <c r="A64" s="9">
        <v>105</v>
      </c>
      <c r="B64" s="8" t="s">
        <v>368</v>
      </c>
      <c r="C64" s="8" t="s">
        <v>369</v>
      </c>
      <c r="D64" s="8" t="s">
        <v>370</v>
      </c>
      <c r="E64" s="15">
        <v>1</v>
      </c>
      <c r="F64" s="9">
        <v>1</v>
      </c>
      <c r="G64" s="9" t="s">
        <v>60</v>
      </c>
      <c r="H64" s="9" t="s">
        <v>60</v>
      </c>
      <c r="I64" s="9">
        <v>3</v>
      </c>
      <c r="J64" s="9"/>
      <c r="K64" s="8"/>
      <c r="L64" s="11">
        <v>1</v>
      </c>
      <c r="M64" s="9">
        <v>1</v>
      </c>
      <c r="N64" s="8" t="s">
        <v>371</v>
      </c>
      <c r="O64" s="9">
        <v>60</v>
      </c>
      <c r="P64" s="10">
        <v>144</v>
      </c>
      <c r="Q64" s="9">
        <v>0</v>
      </c>
      <c r="R64" s="9">
        <v>1</v>
      </c>
      <c r="S64" s="10">
        <v>1</v>
      </c>
      <c r="T64" s="21">
        <v>2</v>
      </c>
      <c r="U64" s="11">
        <v>0</v>
      </c>
      <c r="V64" s="9">
        <v>0</v>
      </c>
      <c r="W64" s="10">
        <v>0</v>
      </c>
      <c r="X64" s="111">
        <v>1</v>
      </c>
      <c r="Y64" s="9">
        <v>1</v>
      </c>
      <c r="Z64" s="10">
        <v>1</v>
      </c>
      <c r="AA64" s="11">
        <v>0</v>
      </c>
      <c r="AB64" s="9">
        <v>0</v>
      </c>
      <c r="AC64" s="10">
        <v>1</v>
      </c>
      <c r="AD64" s="30">
        <f t="shared" si="0"/>
        <v>6</v>
      </c>
      <c r="AE64" s="21" t="str">
        <f t="shared" si="1"/>
        <v>MEDIUM</v>
      </c>
      <c r="AF64" s="93" t="s">
        <v>372</v>
      </c>
    </row>
    <row r="65" spans="1:32" ht="12.75" customHeight="1">
      <c r="A65" s="9">
        <v>108</v>
      </c>
      <c r="B65" s="8" t="s">
        <v>373</v>
      </c>
      <c r="C65" s="8" t="s">
        <v>374</v>
      </c>
      <c r="D65" s="8" t="s">
        <v>375</v>
      </c>
      <c r="E65" s="15">
        <v>1</v>
      </c>
      <c r="F65" s="9">
        <v>1</v>
      </c>
      <c r="G65" s="14" t="s">
        <v>60</v>
      </c>
      <c r="H65" s="14" t="s">
        <v>60</v>
      </c>
      <c r="I65" s="14" t="s">
        <v>61</v>
      </c>
      <c r="J65" s="9" t="s">
        <v>376</v>
      </c>
      <c r="K65" s="9">
        <v>2002</v>
      </c>
      <c r="L65" s="11">
        <v>1</v>
      </c>
      <c r="M65" s="20">
        <v>1</v>
      </c>
      <c r="N65" s="8" t="s">
        <v>377</v>
      </c>
      <c r="O65" s="9">
        <v>69</v>
      </c>
      <c r="P65" s="10">
        <v>94</v>
      </c>
      <c r="Q65" s="9">
        <v>1</v>
      </c>
      <c r="R65" s="9">
        <v>1</v>
      </c>
      <c r="S65" s="10">
        <v>1</v>
      </c>
      <c r="T65" s="21">
        <v>2</v>
      </c>
      <c r="U65" s="11">
        <v>0</v>
      </c>
      <c r="V65" s="9">
        <v>0</v>
      </c>
      <c r="W65" s="10">
        <v>0</v>
      </c>
      <c r="X65" s="111">
        <v>1</v>
      </c>
      <c r="Y65" s="9">
        <v>1</v>
      </c>
      <c r="Z65" s="10">
        <v>0</v>
      </c>
      <c r="AA65" s="11">
        <v>1</v>
      </c>
      <c r="AB65" s="9">
        <v>0</v>
      </c>
      <c r="AC65" s="10">
        <v>1</v>
      </c>
      <c r="AD65" s="30">
        <f t="shared" si="0"/>
        <v>7</v>
      </c>
      <c r="AE65" s="21" t="str">
        <f t="shared" si="1"/>
        <v>MEDIUM</v>
      </c>
    </row>
    <row r="66" spans="1:32" ht="12.75" customHeight="1">
      <c r="A66" s="9">
        <v>109</v>
      </c>
      <c r="B66" s="8" t="s">
        <v>378</v>
      </c>
      <c r="C66" s="8" t="s">
        <v>379</v>
      </c>
      <c r="D66" s="8" t="s">
        <v>380</v>
      </c>
      <c r="E66" s="15">
        <v>1</v>
      </c>
      <c r="F66" s="9">
        <v>1</v>
      </c>
      <c r="G66" s="14" t="s">
        <v>60</v>
      </c>
      <c r="H66" s="14" t="s">
        <v>60</v>
      </c>
      <c r="I66" s="14" t="s">
        <v>61</v>
      </c>
      <c r="J66" s="9" t="s">
        <v>381</v>
      </c>
      <c r="K66" s="9" t="s">
        <v>382</v>
      </c>
      <c r="L66" s="11">
        <v>1</v>
      </c>
      <c r="M66" s="20">
        <v>1</v>
      </c>
      <c r="N66" s="8" t="s">
        <v>377</v>
      </c>
      <c r="O66" s="9">
        <v>69</v>
      </c>
      <c r="P66" s="10">
        <v>94</v>
      </c>
      <c r="Q66" s="9">
        <v>1</v>
      </c>
      <c r="R66" s="9">
        <v>1</v>
      </c>
      <c r="S66" s="10">
        <v>1</v>
      </c>
      <c r="T66" s="21">
        <v>2</v>
      </c>
      <c r="U66" s="11">
        <v>0</v>
      </c>
      <c r="V66" s="9">
        <v>0</v>
      </c>
      <c r="W66" s="10">
        <v>0</v>
      </c>
      <c r="X66" s="111">
        <v>1</v>
      </c>
      <c r="Y66" s="9">
        <v>1</v>
      </c>
      <c r="Z66" s="10">
        <v>1</v>
      </c>
      <c r="AA66" s="11">
        <v>0</v>
      </c>
      <c r="AB66" s="9">
        <v>1</v>
      </c>
      <c r="AC66" s="10">
        <v>1</v>
      </c>
      <c r="AD66" s="30">
        <f t="shared" si="0"/>
        <v>8</v>
      </c>
      <c r="AE66" s="21" t="str">
        <f t="shared" si="1"/>
        <v>HIGH</v>
      </c>
    </row>
    <row r="67" spans="1:32" ht="12.75" customHeight="1">
      <c r="A67" s="9">
        <v>110</v>
      </c>
      <c r="B67" s="8" t="s">
        <v>383</v>
      </c>
      <c r="C67" s="8" t="s">
        <v>384</v>
      </c>
      <c r="D67" s="8" t="s">
        <v>385</v>
      </c>
      <c r="E67" s="15">
        <v>1</v>
      </c>
      <c r="F67" s="9">
        <v>1</v>
      </c>
      <c r="G67" s="14" t="s">
        <v>386</v>
      </c>
      <c r="H67" s="14" t="s">
        <v>60</v>
      </c>
      <c r="I67" s="14" t="s">
        <v>61</v>
      </c>
      <c r="J67" s="9"/>
      <c r="K67" s="9">
        <v>2006</v>
      </c>
      <c r="L67" s="11">
        <v>1</v>
      </c>
      <c r="M67" s="20">
        <v>1</v>
      </c>
      <c r="N67" s="8" t="s">
        <v>387</v>
      </c>
      <c r="O67" s="9">
        <v>20</v>
      </c>
      <c r="P67" s="10">
        <v>32</v>
      </c>
      <c r="Q67" s="9">
        <v>1</v>
      </c>
      <c r="R67" s="9">
        <v>1</v>
      </c>
      <c r="S67" s="10">
        <v>1</v>
      </c>
      <c r="T67" s="21">
        <v>2</v>
      </c>
      <c r="U67" s="11">
        <v>0</v>
      </c>
      <c r="V67" s="9">
        <v>0</v>
      </c>
      <c r="W67" s="10">
        <v>0</v>
      </c>
      <c r="X67" s="111">
        <v>1</v>
      </c>
      <c r="Y67" s="9">
        <v>1</v>
      </c>
      <c r="Z67" s="10">
        <v>0</v>
      </c>
      <c r="AA67" s="11">
        <v>0</v>
      </c>
      <c r="AB67" s="9">
        <v>0</v>
      </c>
      <c r="AC67" s="10">
        <v>1</v>
      </c>
      <c r="AD67" s="30">
        <f t="shared" si="0"/>
        <v>6</v>
      </c>
      <c r="AE67" s="21" t="str">
        <f t="shared" si="1"/>
        <v>MEDIUM</v>
      </c>
    </row>
    <row r="68" spans="1:32" ht="12.75" customHeight="1">
      <c r="A68" s="9">
        <v>111</v>
      </c>
      <c r="B68" s="8" t="s">
        <v>388</v>
      </c>
      <c r="C68" s="8" t="s">
        <v>389</v>
      </c>
      <c r="D68" s="8" t="s">
        <v>390</v>
      </c>
      <c r="E68" s="15">
        <v>1</v>
      </c>
      <c r="F68" s="9">
        <v>1</v>
      </c>
      <c r="G68" s="14" t="s">
        <v>386</v>
      </c>
      <c r="H68" s="14" t="s">
        <v>60</v>
      </c>
      <c r="I68" s="14" t="s">
        <v>61</v>
      </c>
      <c r="J68" s="9" t="s">
        <v>391</v>
      </c>
      <c r="K68" s="9">
        <v>2008</v>
      </c>
      <c r="L68" s="11">
        <v>1</v>
      </c>
      <c r="M68" s="20">
        <v>1</v>
      </c>
      <c r="N68" s="8" t="s">
        <v>387</v>
      </c>
      <c r="O68" s="9">
        <v>20</v>
      </c>
      <c r="P68" s="10">
        <v>32</v>
      </c>
      <c r="Q68" s="9">
        <v>1</v>
      </c>
      <c r="R68" s="9">
        <v>0</v>
      </c>
      <c r="S68" s="10">
        <v>1</v>
      </c>
      <c r="T68" s="21">
        <v>1</v>
      </c>
      <c r="U68" s="11">
        <v>0</v>
      </c>
      <c r="V68" s="9">
        <v>1</v>
      </c>
      <c r="W68" s="10">
        <v>0</v>
      </c>
      <c r="X68" s="111">
        <v>0</v>
      </c>
      <c r="Y68" s="9">
        <v>0</v>
      </c>
      <c r="Z68" s="10">
        <v>0</v>
      </c>
      <c r="AA68" s="11">
        <v>0</v>
      </c>
      <c r="AB68" s="9">
        <v>1</v>
      </c>
      <c r="AC68" s="10">
        <v>1</v>
      </c>
      <c r="AD68" s="30">
        <f t="shared" ref="AD68:AD131" si="2">IF(T68=1,SUM(L68,Q68,R68,S68,AA68,AB68,AC68,U68,V68,W68),IF(T68=2,SUM(L68,Q68,R68,X68,Y68,Z68,AA68,AB68,AC68),"N/A"))</f>
        <v>6</v>
      </c>
      <c r="AE68" s="21" t="str">
        <f t="shared" ref="AE68:AE131" si="3">IF(AD68&gt;=8,"HIGH",(IF(AND(AD68&lt;8,AD68&gt;=5),"MEDIUM",(IF(AD68&lt;=4,"LOW",(IF(AD68="N/A","N/A")))))))</f>
        <v>MEDIUM</v>
      </c>
    </row>
    <row r="69" spans="1:32" ht="12.75" customHeight="1">
      <c r="A69" s="9">
        <v>115</v>
      </c>
      <c r="B69" s="8" t="s">
        <v>392</v>
      </c>
      <c r="C69" s="8" t="s">
        <v>393</v>
      </c>
      <c r="D69" s="16" t="s">
        <v>394</v>
      </c>
      <c r="E69" s="15">
        <v>1</v>
      </c>
      <c r="F69" s="9">
        <v>1</v>
      </c>
      <c r="G69" s="14" t="s">
        <v>60</v>
      </c>
      <c r="H69" s="14" t="s">
        <v>60</v>
      </c>
      <c r="I69" s="14" t="s">
        <v>61</v>
      </c>
      <c r="J69" s="9"/>
      <c r="K69" s="9" t="s">
        <v>395</v>
      </c>
      <c r="L69" s="11">
        <v>0</v>
      </c>
      <c r="M69" s="20">
        <v>4</v>
      </c>
      <c r="N69" s="8"/>
      <c r="Q69" s="9">
        <v>1</v>
      </c>
      <c r="R69" s="9">
        <v>1</v>
      </c>
      <c r="S69" s="10">
        <v>1</v>
      </c>
      <c r="T69" s="21">
        <v>2</v>
      </c>
      <c r="U69" s="11">
        <v>0</v>
      </c>
      <c r="V69" s="9">
        <v>0</v>
      </c>
      <c r="W69" s="10">
        <v>0</v>
      </c>
      <c r="X69" s="111">
        <v>1</v>
      </c>
      <c r="Y69" s="9">
        <v>1</v>
      </c>
      <c r="Z69" s="10">
        <v>1</v>
      </c>
      <c r="AA69" s="11">
        <v>0</v>
      </c>
      <c r="AB69" s="9">
        <v>0</v>
      </c>
      <c r="AC69" s="10">
        <v>1</v>
      </c>
      <c r="AD69" s="30">
        <f t="shared" si="2"/>
        <v>6</v>
      </c>
      <c r="AE69" s="21" t="str">
        <f t="shared" si="3"/>
        <v>MEDIUM</v>
      </c>
    </row>
    <row r="70" spans="1:32" ht="12.75" customHeight="1">
      <c r="A70" s="9">
        <v>116</v>
      </c>
      <c r="B70" s="8" t="s">
        <v>396</v>
      </c>
      <c r="C70" s="8" t="s">
        <v>397</v>
      </c>
      <c r="D70" s="16" t="s">
        <v>398</v>
      </c>
      <c r="E70" s="15">
        <v>1</v>
      </c>
      <c r="F70" s="9">
        <v>1</v>
      </c>
      <c r="G70" s="14" t="s">
        <v>60</v>
      </c>
      <c r="H70" s="14" t="s">
        <v>67</v>
      </c>
      <c r="I70" s="14" t="s">
        <v>61</v>
      </c>
      <c r="J70" s="9" t="s">
        <v>399</v>
      </c>
      <c r="K70" s="9" t="s">
        <v>400</v>
      </c>
      <c r="L70" s="11">
        <v>0</v>
      </c>
      <c r="M70" s="20">
        <v>3</v>
      </c>
      <c r="N70" s="8"/>
      <c r="Q70" s="9">
        <v>1</v>
      </c>
      <c r="R70" s="9">
        <v>1</v>
      </c>
      <c r="S70" s="10">
        <v>1</v>
      </c>
      <c r="T70" s="21">
        <v>2</v>
      </c>
      <c r="U70" s="11">
        <v>0</v>
      </c>
      <c r="V70" s="9">
        <v>0</v>
      </c>
      <c r="W70" s="10">
        <v>0</v>
      </c>
      <c r="X70" s="111">
        <v>1</v>
      </c>
      <c r="Y70" s="9">
        <v>1</v>
      </c>
      <c r="Z70" s="10">
        <v>1</v>
      </c>
      <c r="AA70" s="11">
        <v>0</v>
      </c>
      <c r="AB70" s="9">
        <v>0</v>
      </c>
      <c r="AC70" s="10">
        <v>1</v>
      </c>
      <c r="AD70" s="30">
        <f t="shared" si="2"/>
        <v>6</v>
      </c>
      <c r="AE70" s="21" t="str">
        <f t="shared" si="3"/>
        <v>MEDIUM</v>
      </c>
    </row>
    <row r="71" spans="1:32" ht="12.75" customHeight="1">
      <c r="A71" s="9">
        <v>117</v>
      </c>
      <c r="B71" s="8" t="s">
        <v>401</v>
      </c>
      <c r="C71" s="8" t="s">
        <v>402</v>
      </c>
      <c r="D71" s="16" t="s">
        <v>403</v>
      </c>
      <c r="E71" s="15">
        <v>1</v>
      </c>
      <c r="F71" s="9">
        <v>1</v>
      </c>
      <c r="G71" s="14" t="s">
        <v>60</v>
      </c>
      <c r="H71" s="14" t="s">
        <v>60</v>
      </c>
      <c r="I71" s="14" t="s">
        <v>61</v>
      </c>
      <c r="J71" s="9"/>
      <c r="K71" s="9">
        <v>2008</v>
      </c>
      <c r="L71" s="11">
        <v>0</v>
      </c>
      <c r="M71" s="20">
        <v>4</v>
      </c>
      <c r="N71" s="8"/>
      <c r="Q71" s="9">
        <v>1</v>
      </c>
      <c r="R71" s="9">
        <v>0</v>
      </c>
      <c r="S71" s="10">
        <v>1</v>
      </c>
      <c r="T71" s="21">
        <v>2</v>
      </c>
      <c r="U71" s="11">
        <v>0</v>
      </c>
      <c r="V71" s="9">
        <v>0</v>
      </c>
      <c r="W71" s="10">
        <v>0</v>
      </c>
      <c r="X71" s="111">
        <v>1</v>
      </c>
      <c r="Y71" s="9">
        <v>0</v>
      </c>
      <c r="Z71" s="10">
        <v>1</v>
      </c>
      <c r="AA71" s="11">
        <v>0</v>
      </c>
      <c r="AB71" s="9">
        <v>0</v>
      </c>
      <c r="AC71" s="10">
        <v>1</v>
      </c>
      <c r="AD71" s="30">
        <f t="shared" si="2"/>
        <v>4</v>
      </c>
      <c r="AE71" s="21" t="str">
        <f t="shared" si="3"/>
        <v>LOW</v>
      </c>
    </row>
    <row r="72" spans="1:32" ht="12.75" customHeight="1">
      <c r="A72" s="9">
        <v>118</v>
      </c>
      <c r="B72" s="8" t="s">
        <v>404</v>
      </c>
      <c r="C72" s="8" t="s">
        <v>405</v>
      </c>
      <c r="D72" s="16" t="s">
        <v>406</v>
      </c>
      <c r="E72" s="15">
        <v>1</v>
      </c>
      <c r="F72" s="9">
        <v>1</v>
      </c>
      <c r="G72" s="14" t="s">
        <v>60</v>
      </c>
      <c r="H72" s="14" t="s">
        <v>176</v>
      </c>
      <c r="I72" s="14" t="s">
        <v>61</v>
      </c>
      <c r="J72" s="9"/>
      <c r="K72" s="9"/>
      <c r="L72" s="11">
        <v>0</v>
      </c>
      <c r="M72" s="20">
        <v>4</v>
      </c>
      <c r="N72" s="8"/>
      <c r="Q72" s="9">
        <v>1</v>
      </c>
      <c r="R72" s="9">
        <v>1</v>
      </c>
      <c r="S72" s="10">
        <v>1</v>
      </c>
      <c r="T72" s="21">
        <v>2</v>
      </c>
      <c r="U72" s="11">
        <v>0</v>
      </c>
      <c r="V72" s="9">
        <v>0</v>
      </c>
      <c r="W72" s="10">
        <v>0</v>
      </c>
      <c r="X72" s="111">
        <v>1</v>
      </c>
      <c r="Y72" s="9">
        <v>0</v>
      </c>
      <c r="Z72" s="10">
        <v>1</v>
      </c>
      <c r="AA72" s="11">
        <v>0</v>
      </c>
      <c r="AB72" s="9">
        <v>0</v>
      </c>
      <c r="AC72" s="10">
        <v>0</v>
      </c>
      <c r="AD72" s="30">
        <f t="shared" si="2"/>
        <v>4</v>
      </c>
      <c r="AE72" s="21" t="str">
        <f t="shared" si="3"/>
        <v>LOW</v>
      </c>
    </row>
    <row r="73" spans="1:32" ht="12.75" customHeight="1">
      <c r="A73" s="9">
        <v>119</v>
      </c>
      <c r="B73" s="8" t="s">
        <v>407</v>
      </c>
      <c r="C73" s="8" t="s">
        <v>213</v>
      </c>
      <c r="D73" s="8" t="s">
        <v>408</v>
      </c>
      <c r="E73" s="15">
        <v>1</v>
      </c>
      <c r="F73" s="9">
        <v>1</v>
      </c>
      <c r="G73" s="9" t="s">
        <v>60</v>
      </c>
      <c r="H73" s="9" t="s">
        <v>409</v>
      </c>
      <c r="I73" s="9">
        <v>3</v>
      </c>
      <c r="J73" s="8"/>
      <c r="K73" s="9">
        <v>2002</v>
      </c>
      <c r="L73" s="11">
        <v>0</v>
      </c>
      <c r="M73" s="9">
        <v>3</v>
      </c>
      <c r="N73" s="8"/>
      <c r="Q73" s="9">
        <v>1</v>
      </c>
      <c r="R73" s="9">
        <v>1</v>
      </c>
      <c r="S73" s="10">
        <v>1</v>
      </c>
      <c r="T73" s="21">
        <v>2</v>
      </c>
      <c r="U73" s="11">
        <v>0</v>
      </c>
      <c r="V73" s="9">
        <v>0</v>
      </c>
      <c r="W73" s="10">
        <v>0</v>
      </c>
      <c r="X73" s="111">
        <v>1</v>
      </c>
      <c r="Y73" s="9">
        <v>0</v>
      </c>
      <c r="Z73" s="10">
        <v>0</v>
      </c>
      <c r="AA73" s="11">
        <v>0</v>
      </c>
      <c r="AB73" s="9">
        <v>0</v>
      </c>
      <c r="AC73" s="10">
        <v>1</v>
      </c>
      <c r="AD73" s="30">
        <f t="shared" si="2"/>
        <v>4</v>
      </c>
      <c r="AE73" s="21" t="str">
        <f t="shared" si="3"/>
        <v>LOW</v>
      </c>
    </row>
    <row r="74" spans="1:32" ht="12.75" customHeight="1">
      <c r="A74" s="9">
        <v>121</v>
      </c>
      <c r="B74" s="8" t="s">
        <v>410</v>
      </c>
      <c r="C74" s="8" t="s">
        <v>411</v>
      </c>
      <c r="D74" s="8" t="s">
        <v>412</v>
      </c>
      <c r="E74" s="15">
        <v>1</v>
      </c>
      <c r="F74" s="9">
        <v>1</v>
      </c>
      <c r="G74" s="14" t="s">
        <v>60</v>
      </c>
      <c r="H74" s="14" t="s">
        <v>60</v>
      </c>
      <c r="I74" s="14" t="s">
        <v>61</v>
      </c>
      <c r="J74" s="9" t="s">
        <v>413</v>
      </c>
      <c r="K74" s="9">
        <v>2001</v>
      </c>
      <c r="L74" s="11">
        <v>0</v>
      </c>
      <c r="M74" s="20">
        <v>4</v>
      </c>
      <c r="N74" s="8"/>
      <c r="Q74" s="9">
        <v>1</v>
      </c>
      <c r="R74" s="9">
        <v>1</v>
      </c>
      <c r="S74" s="10">
        <v>1</v>
      </c>
      <c r="T74" s="21">
        <v>2</v>
      </c>
      <c r="U74" s="11">
        <v>0</v>
      </c>
      <c r="V74" s="9">
        <v>0</v>
      </c>
      <c r="W74" s="10">
        <v>0</v>
      </c>
      <c r="X74" s="111">
        <v>1</v>
      </c>
      <c r="Y74" s="9">
        <v>1</v>
      </c>
      <c r="Z74" s="10">
        <v>1</v>
      </c>
      <c r="AA74" s="11">
        <v>1</v>
      </c>
      <c r="AB74" s="9">
        <v>0</v>
      </c>
      <c r="AC74" s="10">
        <v>1</v>
      </c>
      <c r="AD74" s="30">
        <f t="shared" si="2"/>
        <v>7</v>
      </c>
      <c r="AE74" s="21" t="str">
        <f t="shared" si="3"/>
        <v>MEDIUM</v>
      </c>
    </row>
    <row r="75" spans="1:32" ht="12.75" customHeight="1">
      <c r="A75" s="9">
        <v>122</v>
      </c>
      <c r="B75" s="8" t="s">
        <v>414</v>
      </c>
      <c r="C75" s="8" t="s">
        <v>415</v>
      </c>
      <c r="D75" s="16" t="s">
        <v>416</v>
      </c>
      <c r="E75" s="15">
        <v>1</v>
      </c>
      <c r="F75" s="9">
        <v>1</v>
      </c>
      <c r="G75" s="14" t="s">
        <v>60</v>
      </c>
      <c r="H75" s="14" t="s">
        <v>67</v>
      </c>
      <c r="I75" s="14" t="s">
        <v>61</v>
      </c>
      <c r="J75" s="9" t="s">
        <v>417</v>
      </c>
      <c r="K75" s="9" t="s">
        <v>418</v>
      </c>
      <c r="L75" s="11">
        <v>0</v>
      </c>
      <c r="M75" s="20">
        <v>3</v>
      </c>
      <c r="N75" s="8"/>
      <c r="Q75" s="9">
        <v>1</v>
      </c>
      <c r="R75" s="9">
        <v>1</v>
      </c>
      <c r="S75" s="10">
        <v>1</v>
      </c>
      <c r="T75" s="21">
        <v>2</v>
      </c>
      <c r="U75" s="11">
        <v>0</v>
      </c>
      <c r="V75" s="9">
        <v>0</v>
      </c>
      <c r="W75" s="10">
        <v>0</v>
      </c>
      <c r="X75" s="111">
        <v>1</v>
      </c>
      <c r="Y75" s="9">
        <v>1</v>
      </c>
      <c r="Z75" s="10">
        <v>1</v>
      </c>
      <c r="AA75" s="11">
        <v>0</v>
      </c>
      <c r="AB75" s="9">
        <v>0</v>
      </c>
      <c r="AC75" s="10">
        <v>1</v>
      </c>
      <c r="AD75" s="30">
        <f t="shared" si="2"/>
        <v>6</v>
      </c>
      <c r="AE75" s="21" t="str">
        <f t="shared" si="3"/>
        <v>MEDIUM</v>
      </c>
    </row>
    <row r="76" spans="1:32" ht="12.75" customHeight="1">
      <c r="A76" s="9">
        <v>124</v>
      </c>
      <c r="B76" s="8" t="s">
        <v>419</v>
      </c>
      <c r="C76" s="8" t="s">
        <v>220</v>
      </c>
      <c r="D76" s="16" t="s">
        <v>420</v>
      </c>
      <c r="E76" s="15">
        <v>1</v>
      </c>
      <c r="F76" s="9">
        <v>1</v>
      </c>
      <c r="G76" s="14" t="s">
        <v>60</v>
      </c>
      <c r="H76" s="14" t="s">
        <v>60</v>
      </c>
      <c r="I76" s="14" t="s">
        <v>61</v>
      </c>
      <c r="J76" s="9"/>
      <c r="K76" s="9">
        <v>2008</v>
      </c>
      <c r="L76" s="11">
        <v>0</v>
      </c>
      <c r="M76" s="20">
        <v>4</v>
      </c>
      <c r="N76" s="8"/>
      <c r="Q76" s="9">
        <v>1</v>
      </c>
      <c r="R76" s="9">
        <v>1</v>
      </c>
      <c r="S76" s="10">
        <v>1</v>
      </c>
      <c r="T76" s="21">
        <v>2</v>
      </c>
      <c r="U76" s="11">
        <v>0</v>
      </c>
      <c r="V76" s="9">
        <v>0</v>
      </c>
      <c r="W76" s="10">
        <v>0</v>
      </c>
      <c r="X76" s="111">
        <v>1</v>
      </c>
      <c r="Y76" s="9">
        <v>0</v>
      </c>
      <c r="Z76" s="10">
        <v>1</v>
      </c>
      <c r="AA76" s="11">
        <v>0</v>
      </c>
      <c r="AB76" s="9">
        <v>1</v>
      </c>
      <c r="AC76" s="10">
        <v>1</v>
      </c>
      <c r="AD76" s="30">
        <f t="shared" si="2"/>
        <v>6</v>
      </c>
      <c r="AE76" s="21" t="str">
        <f t="shared" si="3"/>
        <v>MEDIUM</v>
      </c>
    </row>
    <row r="77" spans="1:32" ht="12.75" customHeight="1">
      <c r="A77" s="9">
        <v>125</v>
      </c>
      <c r="B77" s="8" t="s">
        <v>421</v>
      </c>
      <c r="C77" s="8" t="s">
        <v>220</v>
      </c>
      <c r="D77" s="16" t="s">
        <v>422</v>
      </c>
      <c r="E77" s="15">
        <v>1</v>
      </c>
      <c r="F77" s="9">
        <v>1</v>
      </c>
      <c r="G77" s="14" t="s">
        <v>60</v>
      </c>
      <c r="H77" s="14" t="s">
        <v>60</v>
      </c>
      <c r="I77" s="14" t="s">
        <v>61</v>
      </c>
      <c r="J77" s="9"/>
      <c r="K77" s="9" t="s">
        <v>182</v>
      </c>
      <c r="L77" s="11">
        <v>0</v>
      </c>
      <c r="M77" s="20">
        <v>4</v>
      </c>
      <c r="N77" s="8"/>
      <c r="Q77" s="9">
        <v>1</v>
      </c>
      <c r="R77" s="9">
        <v>1</v>
      </c>
      <c r="S77" s="10">
        <v>1</v>
      </c>
      <c r="T77" s="21">
        <v>2</v>
      </c>
      <c r="U77" s="11">
        <v>0</v>
      </c>
      <c r="V77" s="9">
        <v>0</v>
      </c>
      <c r="W77" s="10">
        <v>0</v>
      </c>
      <c r="X77" s="111">
        <v>1</v>
      </c>
      <c r="Y77" s="9">
        <v>1</v>
      </c>
      <c r="Z77" s="10">
        <v>1</v>
      </c>
      <c r="AA77" s="11">
        <v>0</v>
      </c>
      <c r="AB77" s="9">
        <v>0</v>
      </c>
      <c r="AC77" s="10">
        <v>1</v>
      </c>
      <c r="AD77" s="30">
        <f t="shared" si="2"/>
        <v>6</v>
      </c>
      <c r="AE77" s="21" t="str">
        <f t="shared" si="3"/>
        <v>MEDIUM</v>
      </c>
    </row>
    <row r="78" spans="1:32" s="46" customFormat="1" ht="12.75" customHeight="1">
      <c r="A78" s="9">
        <v>126</v>
      </c>
      <c r="B78" s="8" t="s">
        <v>423</v>
      </c>
      <c r="C78" s="8" t="s">
        <v>220</v>
      </c>
      <c r="D78" s="16" t="s">
        <v>424</v>
      </c>
      <c r="E78" s="15">
        <v>1</v>
      </c>
      <c r="F78" s="9">
        <v>1</v>
      </c>
      <c r="G78" s="14" t="s">
        <v>60</v>
      </c>
      <c r="H78" s="14" t="s">
        <v>60</v>
      </c>
      <c r="I78" s="14" t="s">
        <v>61</v>
      </c>
      <c r="J78" s="9"/>
      <c r="K78" s="9" t="s">
        <v>425</v>
      </c>
      <c r="L78" s="11">
        <v>0</v>
      </c>
      <c r="M78" s="20">
        <v>4</v>
      </c>
      <c r="N78" s="8"/>
      <c r="O78" s="9"/>
      <c r="P78" s="10"/>
      <c r="Q78" s="9">
        <v>1</v>
      </c>
      <c r="R78" s="9">
        <v>1</v>
      </c>
      <c r="S78" s="10">
        <v>1</v>
      </c>
      <c r="T78" s="21">
        <v>2</v>
      </c>
      <c r="U78" s="11">
        <v>0</v>
      </c>
      <c r="V78" s="9">
        <v>0</v>
      </c>
      <c r="W78" s="10">
        <v>0</v>
      </c>
      <c r="X78" s="111">
        <v>1</v>
      </c>
      <c r="Y78" s="9">
        <v>1</v>
      </c>
      <c r="Z78" s="10">
        <v>1</v>
      </c>
      <c r="AA78" s="11">
        <v>0</v>
      </c>
      <c r="AB78" s="9">
        <v>0</v>
      </c>
      <c r="AC78" s="10">
        <v>1</v>
      </c>
      <c r="AD78" s="30">
        <f t="shared" si="2"/>
        <v>6</v>
      </c>
      <c r="AE78" s="21" t="str">
        <f t="shared" si="3"/>
        <v>MEDIUM</v>
      </c>
      <c r="AF78" s="92"/>
    </row>
    <row r="79" spans="1:32" s="46" customFormat="1" ht="12.75" customHeight="1">
      <c r="A79" s="9">
        <v>132</v>
      </c>
      <c r="B79" s="8" t="s">
        <v>426</v>
      </c>
      <c r="C79" s="8" t="s">
        <v>427</v>
      </c>
      <c r="D79" s="8" t="s">
        <v>428</v>
      </c>
      <c r="E79" s="15">
        <v>1</v>
      </c>
      <c r="F79" s="9">
        <v>1</v>
      </c>
      <c r="G79" s="14" t="s">
        <v>60</v>
      </c>
      <c r="H79" s="14" t="s">
        <v>60</v>
      </c>
      <c r="I79" s="14" t="s">
        <v>61</v>
      </c>
      <c r="J79" s="9" t="s">
        <v>429</v>
      </c>
      <c r="K79" s="9"/>
      <c r="L79" s="11">
        <v>1</v>
      </c>
      <c r="M79" s="20">
        <v>1</v>
      </c>
      <c r="N79" s="8" t="s">
        <v>430</v>
      </c>
      <c r="O79" s="9" t="s">
        <v>114</v>
      </c>
      <c r="P79" s="10" t="s">
        <v>114</v>
      </c>
      <c r="Q79" s="9">
        <v>1</v>
      </c>
      <c r="R79" s="9">
        <v>1</v>
      </c>
      <c r="S79" s="10">
        <v>0</v>
      </c>
      <c r="T79" s="21">
        <v>1</v>
      </c>
      <c r="U79" s="11">
        <v>1</v>
      </c>
      <c r="V79" s="9">
        <v>0</v>
      </c>
      <c r="W79" s="10">
        <v>0</v>
      </c>
      <c r="X79" s="111">
        <v>0</v>
      </c>
      <c r="Y79" s="9">
        <v>0</v>
      </c>
      <c r="Z79" s="10">
        <v>0</v>
      </c>
      <c r="AA79" s="11">
        <v>0</v>
      </c>
      <c r="AB79" s="9">
        <v>0</v>
      </c>
      <c r="AC79" s="10">
        <v>1</v>
      </c>
      <c r="AD79" s="30">
        <f t="shared" si="2"/>
        <v>5</v>
      </c>
      <c r="AE79" s="21" t="str">
        <f t="shared" si="3"/>
        <v>MEDIUM</v>
      </c>
      <c r="AF79" s="95"/>
    </row>
    <row r="80" spans="1:32" s="46" customFormat="1" ht="12.75" customHeight="1">
      <c r="A80" s="9">
        <v>135</v>
      </c>
      <c r="B80" s="8" t="s">
        <v>431</v>
      </c>
      <c r="C80" s="8" t="s">
        <v>432</v>
      </c>
      <c r="D80" s="8" t="s">
        <v>433</v>
      </c>
      <c r="E80" s="15">
        <v>1</v>
      </c>
      <c r="F80" s="9">
        <v>1</v>
      </c>
      <c r="G80" s="14" t="s">
        <v>60</v>
      </c>
      <c r="H80" s="14" t="s">
        <v>67</v>
      </c>
      <c r="I80" s="14" t="s">
        <v>61</v>
      </c>
      <c r="J80" s="9" t="s">
        <v>434</v>
      </c>
      <c r="K80" s="9" t="s">
        <v>435</v>
      </c>
      <c r="L80" s="11">
        <v>1</v>
      </c>
      <c r="M80" s="20">
        <v>1</v>
      </c>
      <c r="N80" s="8" t="s">
        <v>436</v>
      </c>
      <c r="O80" s="9">
        <v>26</v>
      </c>
      <c r="P80" s="10">
        <v>37</v>
      </c>
      <c r="Q80" s="9">
        <v>1</v>
      </c>
      <c r="R80" s="9">
        <v>1</v>
      </c>
      <c r="S80" s="10">
        <v>1</v>
      </c>
      <c r="T80" s="21">
        <v>2</v>
      </c>
      <c r="U80" s="11">
        <v>0</v>
      </c>
      <c r="V80" s="9">
        <v>0</v>
      </c>
      <c r="W80" s="10">
        <v>0</v>
      </c>
      <c r="X80" s="111">
        <v>1</v>
      </c>
      <c r="Y80" s="9">
        <v>1</v>
      </c>
      <c r="Z80" s="10">
        <v>1</v>
      </c>
      <c r="AA80" s="11">
        <v>0</v>
      </c>
      <c r="AB80" s="9">
        <v>0</v>
      </c>
      <c r="AC80" s="10">
        <v>1</v>
      </c>
      <c r="AD80" s="30">
        <f t="shared" si="2"/>
        <v>7</v>
      </c>
      <c r="AE80" s="21" t="str">
        <f t="shared" si="3"/>
        <v>MEDIUM</v>
      </c>
      <c r="AF80" s="92"/>
    </row>
    <row r="81" spans="1:32" s="46" customFormat="1" ht="12.75" customHeight="1">
      <c r="A81" s="9">
        <v>137</v>
      </c>
      <c r="B81" s="8" t="s">
        <v>437</v>
      </c>
      <c r="C81" s="8" t="s">
        <v>438</v>
      </c>
      <c r="D81" s="16" t="s">
        <v>439</v>
      </c>
      <c r="E81" s="15">
        <v>1</v>
      </c>
      <c r="F81" s="9">
        <v>2</v>
      </c>
      <c r="G81" s="14" t="s">
        <v>60</v>
      </c>
      <c r="H81" s="14" t="s">
        <v>440</v>
      </c>
      <c r="I81" s="14" t="s">
        <v>61</v>
      </c>
      <c r="J81" s="9" t="s">
        <v>441</v>
      </c>
      <c r="K81" s="9" t="s">
        <v>442</v>
      </c>
      <c r="L81" s="11">
        <v>1</v>
      </c>
      <c r="M81" s="20">
        <v>1</v>
      </c>
      <c r="N81" s="8" t="s">
        <v>443</v>
      </c>
      <c r="O81" s="9">
        <v>6</v>
      </c>
      <c r="P81" s="10">
        <v>10</v>
      </c>
      <c r="Q81" s="9">
        <v>1</v>
      </c>
      <c r="R81" s="9">
        <v>1</v>
      </c>
      <c r="S81" s="10">
        <v>1</v>
      </c>
      <c r="T81" s="21">
        <v>1</v>
      </c>
      <c r="U81" s="11">
        <v>0</v>
      </c>
      <c r="V81" s="9">
        <v>0</v>
      </c>
      <c r="W81" s="10">
        <v>0</v>
      </c>
      <c r="X81" s="111">
        <v>0</v>
      </c>
      <c r="Y81" s="9">
        <v>0</v>
      </c>
      <c r="Z81" s="10">
        <v>0</v>
      </c>
      <c r="AA81" s="11">
        <v>0</v>
      </c>
      <c r="AB81" s="9">
        <v>0</v>
      </c>
      <c r="AC81" s="10">
        <v>1</v>
      </c>
      <c r="AD81" s="30">
        <f t="shared" si="2"/>
        <v>5</v>
      </c>
      <c r="AE81" s="21" t="str">
        <f t="shared" si="3"/>
        <v>MEDIUM</v>
      </c>
      <c r="AF81" s="92"/>
    </row>
    <row r="82" spans="1:32" s="46" customFormat="1" ht="12.75" customHeight="1">
      <c r="A82" s="9">
        <v>139</v>
      </c>
      <c r="B82" s="8" t="s">
        <v>444</v>
      </c>
      <c r="C82" s="8" t="s">
        <v>445</v>
      </c>
      <c r="D82" s="8" t="s">
        <v>446</v>
      </c>
      <c r="E82" s="15">
        <v>1</v>
      </c>
      <c r="F82" s="9">
        <v>1</v>
      </c>
      <c r="G82" s="14" t="s">
        <v>60</v>
      </c>
      <c r="H82" s="14" t="s">
        <v>67</v>
      </c>
      <c r="I82" s="14" t="s">
        <v>61</v>
      </c>
      <c r="J82" s="9" t="s">
        <v>447</v>
      </c>
      <c r="K82" s="9">
        <v>2005</v>
      </c>
      <c r="L82" s="11">
        <v>1</v>
      </c>
      <c r="M82" s="20">
        <v>1</v>
      </c>
      <c r="N82" s="8" t="s">
        <v>448</v>
      </c>
      <c r="O82" s="9" t="s">
        <v>114</v>
      </c>
      <c r="P82" s="10" t="s">
        <v>114</v>
      </c>
      <c r="Q82" s="9">
        <v>1</v>
      </c>
      <c r="R82" s="9">
        <v>1</v>
      </c>
      <c r="S82" s="10">
        <v>1</v>
      </c>
      <c r="T82" s="21">
        <v>2</v>
      </c>
      <c r="U82" s="11">
        <v>0</v>
      </c>
      <c r="V82" s="9">
        <v>0</v>
      </c>
      <c r="W82" s="10">
        <v>0</v>
      </c>
      <c r="X82" s="111">
        <v>1</v>
      </c>
      <c r="Y82" s="9">
        <v>1</v>
      </c>
      <c r="Z82" s="10">
        <v>0</v>
      </c>
      <c r="AA82" s="11">
        <v>0</v>
      </c>
      <c r="AB82" s="9">
        <v>0</v>
      </c>
      <c r="AC82" s="10">
        <v>1</v>
      </c>
      <c r="AD82" s="30">
        <f t="shared" si="2"/>
        <v>6</v>
      </c>
      <c r="AE82" s="21" t="str">
        <f t="shared" si="3"/>
        <v>MEDIUM</v>
      </c>
      <c r="AF82" s="94"/>
    </row>
    <row r="83" spans="1:32" s="46" customFormat="1" ht="12.75" customHeight="1">
      <c r="A83" s="9">
        <v>141</v>
      </c>
      <c r="B83" s="8" t="s">
        <v>449</v>
      </c>
      <c r="C83" s="8" t="s">
        <v>450</v>
      </c>
      <c r="D83" s="16" t="s">
        <v>451</v>
      </c>
      <c r="E83" s="15">
        <v>1</v>
      </c>
      <c r="F83" s="9">
        <v>1</v>
      </c>
      <c r="G83" s="14" t="s">
        <v>60</v>
      </c>
      <c r="H83" s="14" t="s">
        <v>67</v>
      </c>
      <c r="I83" s="14" t="s">
        <v>61</v>
      </c>
      <c r="J83" s="9" t="s">
        <v>452</v>
      </c>
      <c r="K83" s="9" t="s">
        <v>112</v>
      </c>
      <c r="L83" s="11">
        <v>1</v>
      </c>
      <c r="M83" s="20">
        <v>1</v>
      </c>
      <c r="N83" s="8"/>
      <c r="O83" s="9"/>
      <c r="P83" s="10"/>
      <c r="Q83" s="9">
        <v>1</v>
      </c>
      <c r="R83" s="9">
        <v>1</v>
      </c>
      <c r="S83" s="10">
        <v>1</v>
      </c>
      <c r="T83" s="21">
        <v>2</v>
      </c>
      <c r="U83" s="11">
        <v>0</v>
      </c>
      <c r="V83" s="9">
        <v>0</v>
      </c>
      <c r="W83" s="10">
        <v>0</v>
      </c>
      <c r="X83" s="111">
        <v>1</v>
      </c>
      <c r="Y83" s="9">
        <v>1</v>
      </c>
      <c r="Z83" s="10">
        <v>0</v>
      </c>
      <c r="AA83" s="11">
        <v>0</v>
      </c>
      <c r="AB83" s="9">
        <v>0</v>
      </c>
      <c r="AC83" s="10">
        <v>1</v>
      </c>
      <c r="AD83" s="30">
        <f t="shared" si="2"/>
        <v>6</v>
      </c>
      <c r="AE83" s="21" t="str">
        <f t="shared" si="3"/>
        <v>MEDIUM</v>
      </c>
      <c r="AF83" s="94"/>
    </row>
    <row r="84" spans="1:32" s="46" customFormat="1" ht="12.75" customHeight="1">
      <c r="A84" s="9">
        <v>145</v>
      </c>
      <c r="B84" s="8" t="s">
        <v>453</v>
      </c>
      <c r="C84" s="8" t="s">
        <v>454</v>
      </c>
      <c r="D84" s="8" t="s">
        <v>455</v>
      </c>
      <c r="E84" s="15">
        <v>1</v>
      </c>
      <c r="F84" s="9">
        <v>1</v>
      </c>
      <c r="G84" s="14" t="s">
        <v>60</v>
      </c>
      <c r="H84" s="14" t="s">
        <v>67</v>
      </c>
      <c r="I84" s="14" t="s">
        <v>61</v>
      </c>
      <c r="J84" s="9" t="s">
        <v>456</v>
      </c>
      <c r="K84" s="9" t="s">
        <v>182</v>
      </c>
      <c r="L84" s="11">
        <v>1</v>
      </c>
      <c r="M84" s="20">
        <v>1</v>
      </c>
      <c r="N84" s="8" t="s">
        <v>311</v>
      </c>
      <c r="O84" s="9">
        <v>23</v>
      </c>
      <c r="P84" s="10">
        <v>35</v>
      </c>
      <c r="Q84" s="9">
        <v>1</v>
      </c>
      <c r="R84" s="9">
        <v>1</v>
      </c>
      <c r="S84" s="10">
        <v>1</v>
      </c>
      <c r="T84" s="21">
        <v>2</v>
      </c>
      <c r="U84" s="11">
        <v>0</v>
      </c>
      <c r="V84" s="9">
        <v>0</v>
      </c>
      <c r="W84" s="10">
        <v>0</v>
      </c>
      <c r="X84" s="111">
        <v>1</v>
      </c>
      <c r="Y84" s="9">
        <v>1</v>
      </c>
      <c r="Z84" s="10">
        <v>1</v>
      </c>
      <c r="AA84" s="11">
        <v>0</v>
      </c>
      <c r="AB84" s="9">
        <v>0</v>
      </c>
      <c r="AC84" s="10">
        <v>1</v>
      </c>
      <c r="AD84" s="30">
        <f t="shared" si="2"/>
        <v>7</v>
      </c>
      <c r="AE84" s="21" t="str">
        <f t="shared" si="3"/>
        <v>MEDIUM</v>
      </c>
      <c r="AF84" s="94"/>
    </row>
    <row r="85" spans="1:32" s="46" customFormat="1" ht="12.75" customHeight="1">
      <c r="A85" s="9">
        <v>147</v>
      </c>
      <c r="B85" s="8" t="s">
        <v>457</v>
      </c>
      <c r="C85" s="8" t="s">
        <v>458</v>
      </c>
      <c r="D85" s="16" t="s">
        <v>459</v>
      </c>
      <c r="E85" s="15">
        <v>1</v>
      </c>
      <c r="F85" s="9">
        <v>1</v>
      </c>
      <c r="G85" s="14" t="s">
        <v>60</v>
      </c>
      <c r="H85" s="14" t="s">
        <v>460</v>
      </c>
      <c r="I85" s="14" t="s">
        <v>61</v>
      </c>
      <c r="J85" s="9"/>
      <c r="K85" s="9"/>
      <c r="L85" s="11">
        <v>1</v>
      </c>
      <c r="M85" s="20">
        <v>1</v>
      </c>
      <c r="N85" s="8" t="s">
        <v>461</v>
      </c>
      <c r="O85" s="9">
        <v>26</v>
      </c>
      <c r="P85" s="10">
        <v>39</v>
      </c>
      <c r="Q85" s="9">
        <v>1</v>
      </c>
      <c r="R85" s="9">
        <v>1</v>
      </c>
      <c r="S85" s="10">
        <v>1</v>
      </c>
      <c r="T85" s="21">
        <v>2</v>
      </c>
      <c r="U85" s="11">
        <v>0</v>
      </c>
      <c r="V85" s="9">
        <v>0</v>
      </c>
      <c r="W85" s="10">
        <v>0</v>
      </c>
      <c r="X85" s="111">
        <v>1</v>
      </c>
      <c r="Y85" s="9">
        <v>1</v>
      </c>
      <c r="Z85" s="10">
        <v>1</v>
      </c>
      <c r="AA85" s="11">
        <v>0</v>
      </c>
      <c r="AB85" s="9">
        <v>0</v>
      </c>
      <c r="AC85" s="10">
        <v>1</v>
      </c>
      <c r="AD85" s="30">
        <f t="shared" si="2"/>
        <v>7</v>
      </c>
      <c r="AE85" s="21" t="str">
        <f t="shared" si="3"/>
        <v>MEDIUM</v>
      </c>
      <c r="AF85" s="94"/>
    </row>
    <row r="86" spans="1:32" s="46" customFormat="1" ht="13.15">
      <c r="A86" s="38">
        <v>149</v>
      </c>
      <c r="B86" s="39" t="s">
        <v>462</v>
      </c>
      <c r="C86" s="39" t="s">
        <v>463</v>
      </c>
      <c r="D86" s="39" t="s">
        <v>459</v>
      </c>
      <c r="E86" s="40">
        <v>1</v>
      </c>
      <c r="F86" s="38">
        <v>1</v>
      </c>
      <c r="G86" s="41" t="s">
        <v>60</v>
      </c>
      <c r="H86" s="41" t="s">
        <v>460</v>
      </c>
      <c r="I86" s="41" t="s">
        <v>61</v>
      </c>
      <c r="J86" s="38" t="s">
        <v>464</v>
      </c>
      <c r="K86" s="38">
        <v>2007</v>
      </c>
      <c r="L86" s="42">
        <v>1</v>
      </c>
      <c r="M86" s="43">
        <v>1</v>
      </c>
      <c r="N86" s="39" t="s">
        <v>461</v>
      </c>
      <c r="O86" s="38">
        <v>26</v>
      </c>
      <c r="P86" s="44">
        <v>39</v>
      </c>
      <c r="Q86" s="38">
        <v>1</v>
      </c>
      <c r="R86" s="38">
        <v>1</v>
      </c>
      <c r="S86" s="44">
        <v>1</v>
      </c>
      <c r="T86" s="45">
        <v>2</v>
      </c>
      <c r="U86" s="42">
        <v>0</v>
      </c>
      <c r="V86" s="38">
        <v>0</v>
      </c>
      <c r="W86" s="44">
        <v>0</v>
      </c>
      <c r="X86" s="111">
        <v>1</v>
      </c>
      <c r="Y86" s="38">
        <v>1</v>
      </c>
      <c r="Z86" s="44">
        <v>1</v>
      </c>
      <c r="AA86" s="42">
        <v>0</v>
      </c>
      <c r="AB86" s="38">
        <v>1</v>
      </c>
      <c r="AC86" s="44">
        <v>1</v>
      </c>
      <c r="AD86" s="30">
        <f t="shared" si="2"/>
        <v>8</v>
      </c>
      <c r="AE86" s="21" t="str">
        <f t="shared" si="3"/>
        <v>HIGH</v>
      </c>
      <c r="AF86" s="94"/>
    </row>
    <row r="87" spans="1:32" ht="12.75" customHeight="1">
      <c r="A87" s="38">
        <v>155</v>
      </c>
      <c r="B87" s="39" t="s">
        <v>465</v>
      </c>
      <c r="C87" s="39" t="s">
        <v>466</v>
      </c>
      <c r="D87" s="39" t="s">
        <v>467</v>
      </c>
      <c r="E87" s="40">
        <v>1</v>
      </c>
      <c r="F87" s="38">
        <v>1</v>
      </c>
      <c r="G87" s="41" t="s">
        <v>60</v>
      </c>
      <c r="H87" s="41" t="s">
        <v>234</v>
      </c>
      <c r="I87" s="41" t="s">
        <v>61</v>
      </c>
      <c r="J87" s="38" t="s">
        <v>468</v>
      </c>
      <c r="K87" s="38" t="s">
        <v>182</v>
      </c>
      <c r="L87" s="42">
        <v>1</v>
      </c>
      <c r="M87" s="43">
        <v>1</v>
      </c>
      <c r="N87" s="39" t="s">
        <v>347</v>
      </c>
      <c r="O87" s="38">
        <v>93</v>
      </c>
      <c r="P87" s="44">
        <v>131</v>
      </c>
      <c r="Q87" s="38">
        <v>1</v>
      </c>
      <c r="R87" s="38">
        <v>1</v>
      </c>
      <c r="S87" s="44">
        <v>1</v>
      </c>
      <c r="T87" s="45">
        <v>2</v>
      </c>
      <c r="U87" s="42">
        <v>0</v>
      </c>
      <c r="V87" s="38">
        <v>0</v>
      </c>
      <c r="W87" s="44">
        <v>0</v>
      </c>
      <c r="X87" s="111">
        <v>1</v>
      </c>
      <c r="Y87" s="38">
        <v>1</v>
      </c>
      <c r="Z87" s="44">
        <v>1</v>
      </c>
      <c r="AA87" s="42">
        <v>1</v>
      </c>
      <c r="AB87" s="38">
        <v>0</v>
      </c>
      <c r="AC87" s="44">
        <v>1</v>
      </c>
      <c r="AD87" s="30">
        <f t="shared" si="2"/>
        <v>8</v>
      </c>
      <c r="AE87" s="21" t="str">
        <f t="shared" si="3"/>
        <v>HIGH</v>
      </c>
      <c r="AF87" s="94"/>
    </row>
    <row r="88" spans="1:32" ht="12.75" customHeight="1">
      <c r="A88" s="9">
        <v>156</v>
      </c>
      <c r="B88" s="8" t="s">
        <v>469</v>
      </c>
      <c r="C88" s="8" t="s">
        <v>470</v>
      </c>
      <c r="D88" s="8" t="s">
        <v>471</v>
      </c>
      <c r="E88" s="15">
        <v>1</v>
      </c>
      <c r="F88" s="9">
        <v>2</v>
      </c>
      <c r="G88" s="9" t="s">
        <v>60</v>
      </c>
      <c r="H88" s="9" t="s">
        <v>67</v>
      </c>
      <c r="I88" s="9">
        <v>3</v>
      </c>
      <c r="J88" s="8"/>
      <c r="K88" s="9"/>
      <c r="L88" s="11">
        <v>1</v>
      </c>
      <c r="M88" s="9">
        <v>1</v>
      </c>
      <c r="N88" s="8" t="s">
        <v>347</v>
      </c>
      <c r="O88" s="9">
        <v>93</v>
      </c>
      <c r="P88" s="10">
        <v>131</v>
      </c>
      <c r="Q88" s="9">
        <v>1</v>
      </c>
      <c r="R88" s="9">
        <v>1</v>
      </c>
      <c r="S88" s="10">
        <v>1</v>
      </c>
      <c r="T88" s="21">
        <v>2</v>
      </c>
      <c r="U88" s="11">
        <v>0</v>
      </c>
      <c r="V88" s="9">
        <v>0</v>
      </c>
      <c r="W88" s="10">
        <v>0</v>
      </c>
      <c r="X88" s="111">
        <v>0</v>
      </c>
      <c r="Y88" s="9">
        <v>0</v>
      </c>
      <c r="Z88" s="10">
        <v>0</v>
      </c>
      <c r="AA88" s="11">
        <v>0</v>
      </c>
      <c r="AB88" s="9">
        <v>1</v>
      </c>
      <c r="AC88" s="10">
        <v>1</v>
      </c>
      <c r="AD88" s="30">
        <f t="shared" si="2"/>
        <v>5</v>
      </c>
      <c r="AE88" s="21" t="str">
        <f t="shared" si="3"/>
        <v>MEDIUM</v>
      </c>
      <c r="AF88" s="93" t="s">
        <v>472</v>
      </c>
    </row>
    <row r="89" spans="1:32" ht="12.75" customHeight="1">
      <c r="A89" s="38">
        <v>157</v>
      </c>
      <c r="B89" s="39" t="s">
        <v>473</v>
      </c>
      <c r="C89" s="39" t="s">
        <v>474</v>
      </c>
      <c r="D89" s="39" t="s">
        <v>475</v>
      </c>
      <c r="E89" s="40">
        <v>1</v>
      </c>
      <c r="F89" s="38">
        <v>3</v>
      </c>
      <c r="G89" s="41" t="s">
        <v>60</v>
      </c>
      <c r="H89" s="41" t="s">
        <v>460</v>
      </c>
      <c r="I89" s="41" t="s">
        <v>61</v>
      </c>
      <c r="J89" s="38" t="s">
        <v>476</v>
      </c>
      <c r="K89" s="38" t="s">
        <v>442</v>
      </c>
      <c r="L89" s="42">
        <v>1</v>
      </c>
      <c r="M89" s="43">
        <v>1</v>
      </c>
      <c r="N89" s="39" t="s">
        <v>347</v>
      </c>
      <c r="O89" s="38">
        <v>93</v>
      </c>
      <c r="P89" s="44">
        <v>131</v>
      </c>
      <c r="Q89" s="38">
        <v>1</v>
      </c>
      <c r="R89" s="38">
        <v>1</v>
      </c>
      <c r="S89" s="44">
        <v>1</v>
      </c>
      <c r="T89" s="45">
        <v>1</v>
      </c>
      <c r="U89" s="42">
        <v>1</v>
      </c>
      <c r="V89" s="38">
        <v>1</v>
      </c>
      <c r="W89" s="44">
        <v>1</v>
      </c>
      <c r="X89" s="111">
        <v>0</v>
      </c>
      <c r="Y89" s="38">
        <v>0</v>
      </c>
      <c r="Z89" s="44">
        <v>0</v>
      </c>
      <c r="AA89" s="42">
        <v>0</v>
      </c>
      <c r="AB89" s="38">
        <v>1</v>
      </c>
      <c r="AC89" s="44">
        <v>1</v>
      </c>
      <c r="AD89" s="30">
        <f t="shared" si="2"/>
        <v>9</v>
      </c>
      <c r="AE89" s="21" t="str">
        <f t="shared" si="3"/>
        <v>HIGH</v>
      </c>
      <c r="AF89" s="94"/>
    </row>
    <row r="90" spans="1:32" ht="12.75" customHeight="1">
      <c r="A90" s="38">
        <v>161</v>
      </c>
      <c r="B90" s="39" t="s">
        <v>477</v>
      </c>
      <c r="C90" s="39" t="s">
        <v>478</v>
      </c>
      <c r="D90" s="39" t="s">
        <v>479</v>
      </c>
      <c r="E90" s="40">
        <v>1</v>
      </c>
      <c r="F90" s="38">
        <v>1</v>
      </c>
      <c r="G90" s="41" t="s">
        <v>60</v>
      </c>
      <c r="H90" s="41" t="s">
        <v>480</v>
      </c>
      <c r="I90" s="41" t="s">
        <v>61</v>
      </c>
      <c r="J90" s="38" t="s">
        <v>481</v>
      </c>
      <c r="K90" s="38" t="s">
        <v>482</v>
      </c>
      <c r="L90" s="42">
        <v>1</v>
      </c>
      <c r="M90" s="43">
        <v>1</v>
      </c>
      <c r="N90" s="39" t="s">
        <v>483</v>
      </c>
      <c r="O90" s="38">
        <v>19</v>
      </c>
      <c r="P90" s="44">
        <v>28</v>
      </c>
      <c r="Q90" s="38">
        <v>1</v>
      </c>
      <c r="R90" s="38">
        <v>1</v>
      </c>
      <c r="S90" s="44">
        <v>1</v>
      </c>
      <c r="T90" s="45">
        <v>2</v>
      </c>
      <c r="U90" s="42">
        <v>0</v>
      </c>
      <c r="V90" s="38">
        <v>0</v>
      </c>
      <c r="W90" s="44">
        <v>0</v>
      </c>
      <c r="X90" s="111">
        <v>1</v>
      </c>
      <c r="Y90" s="38">
        <v>1</v>
      </c>
      <c r="Z90" s="44">
        <v>0</v>
      </c>
      <c r="AA90" s="42">
        <v>0</v>
      </c>
      <c r="AB90" s="38">
        <v>1</v>
      </c>
      <c r="AC90" s="44">
        <v>1</v>
      </c>
      <c r="AD90" s="30">
        <f t="shared" si="2"/>
        <v>7</v>
      </c>
      <c r="AE90" s="21" t="str">
        <f t="shared" si="3"/>
        <v>MEDIUM</v>
      </c>
      <c r="AF90" s="94"/>
    </row>
    <row r="91" spans="1:32" ht="12.75" customHeight="1">
      <c r="A91" s="38">
        <v>163</v>
      </c>
      <c r="B91" s="39" t="s">
        <v>484</v>
      </c>
      <c r="C91" s="39" t="s">
        <v>485</v>
      </c>
      <c r="D91" s="39" t="s">
        <v>486</v>
      </c>
      <c r="E91" s="40">
        <v>1</v>
      </c>
      <c r="F91" s="38">
        <v>1</v>
      </c>
      <c r="G91" s="41" t="s">
        <v>60</v>
      </c>
      <c r="H91" s="41" t="s">
        <v>67</v>
      </c>
      <c r="I91" s="41" t="s">
        <v>61</v>
      </c>
      <c r="J91" s="38" t="s">
        <v>487</v>
      </c>
      <c r="K91" s="38" t="s">
        <v>140</v>
      </c>
      <c r="L91" s="42">
        <v>1</v>
      </c>
      <c r="M91" s="43">
        <v>1</v>
      </c>
      <c r="N91" s="39" t="s">
        <v>488</v>
      </c>
      <c r="O91" s="38">
        <v>48</v>
      </c>
      <c r="P91" s="44">
        <v>82</v>
      </c>
      <c r="Q91" s="38">
        <v>1</v>
      </c>
      <c r="R91" s="38">
        <v>1</v>
      </c>
      <c r="S91" s="44">
        <v>1</v>
      </c>
      <c r="T91" s="45">
        <v>2</v>
      </c>
      <c r="U91" s="42">
        <v>0</v>
      </c>
      <c r="V91" s="38">
        <v>0</v>
      </c>
      <c r="W91" s="44">
        <v>0</v>
      </c>
      <c r="X91" s="111">
        <v>1</v>
      </c>
      <c r="Y91" s="38">
        <v>1</v>
      </c>
      <c r="Z91" s="44">
        <v>0</v>
      </c>
      <c r="AA91" s="42">
        <v>0</v>
      </c>
      <c r="AB91" s="38">
        <v>1</v>
      </c>
      <c r="AC91" s="44">
        <v>1</v>
      </c>
      <c r="AD91" s="30">
        <f t="shared" si="2"/>
        <v>7</v>
      </c>
      <c r="AE91" s="21" t="str">
        <f t="shared" si="3"/>
        <v>MEDIUM</v>
      </c>
      <c r="AF91" s="94"/>
    </row>
    <row r="92" spans="1:32" ht="12.75" customHeight="1">
      <c r="A92" s="38">
        <v>164</v>
      </c>
      <c r="B92" s="39" t="s">
        <v>489</v>
      </c>
      <c r="C92" s="39" t="s">
        <v>490</v>
      </c>
      <c r="D92" s="47" t="s">
        <v>491</v>
      </c>
      <c r="E92" s="40">
        <v>1</v>
      </c>
      <c r="F92" s="38">
        <v>1</v>
      </c>
      <c r="G92" s="41" t="s">
        <v>60</v>
      </c>
      <c r="H92" s="41" t="s">
        <v>60</v>
      </c>
      <c r="I92" s="41" t="s">
        <v>61</v>
      </c>
      <c r="J92" s="38"/>
      <c r="K92" s="38" t="s">
        <v>69</v>
      </c>
      <c r="L92" s="42">
        <v>1</v>
      </c>
      <c r="M92" s="43">
        <v>1</v>
      </c>
      <c r="N92" s="39" t="s">
        <v>492</v>
      </c>
      <c r="O92" s="38" t="s">
        <v>114</v>
      </c>
      <c r="P92" s="44" t="s">
        <v>114</v>
      </c>
      <c r="Q92" s="38">
        <v>1</v>
      </c>
      <c r="R92" s="38">
        <v>1</v>
      </c>
      <c r="S92" s="44">
        <v>1</v>
      </c>
      <c r="T92" s="45">
        <v>2</v>
      </c>
      <c r="U92" s="42">
        <v>0</v>
      </c>
      <c r="V92" s="38">
        <v>0</v>
      </c>
      <c r="W92" s="44">
        <v>0</v>
      </c>
      <c r="X92" s="111">
        <v>1</v>
      </c>
      <c r="Y92" s="38">
        <v>1</v>
      </c>
      <c r="Z92" s="44">
        <v>0</v>
      </c>
      <c r="AA92" s="42">
        <v>0</v>
      </c>
      <c r="AB92" s="38">
        <v>0</v>
      </c>
      <c r="AC92" s="44">
        <v>1</v>
      </c>
      <c r="AD92" s="30">
        <f t="shared" si="2"/>
        <v>6</v>
      </c>
      <c r="AE92" s="21" t="str">
        <f t="shared" si="3"/>
        <v>MEDIUM</v>
      </c>
    </row>
    <row r="93" spans="1:32" ht="13.15">
      <c r="A93" s="38">
        <v>166</v>
      </c>
      <c r="B93" s="39" t="s">
        <v>493</v>
      </c>
      <c r="C93" s="39" t="s">
        <v>494</v>
      </c>
      <c r="D93" s="39" t="s">
        <v>495</v>
      </c>
      <c r="E93" s="40">
        <v>1</v>
      </c>
      <c r="F93" s="38">
        <v>1</v>
      </c>
      <c r="G93" s="41" t="s">
        <v>60</v>
      </c>
      <c r="H93" s="41" t="s">
        <v>67</v>
      </c>
      <c r="I93" s="41" t="s">
        <v>61</v>
      </c>
      <c r="J93" s="38" t="s">
        <v>496</v>
      </c>
      <c r="K93" s="38" t="s">
        <v>182</v>
      </c>
      <c r="L93" s="42">
        <v>1</v>
      </c>
      <c r="M93" s="43">
        <v>1</v>
      </c>
      <c r="N93" s="39" t="s">
        <v>497</v>
      </c>
      <c r="O93" s="38">
        <v>74</v>
      </c>
      <c r="P93" s="44">
        <v>110</v>
      </c>
      <c r="Q93" s="38">
        <v>1</v>
      </c>
      <c r="R93" s="38">
        <v>1</v>
      </c>
      <c r="S93" s="44">
        <v>1</v>
      </c>
      <c r="T93" s="45">
        <v>1</v>
      </c>
      <c r="U93" s="42">
        <v>1</v>
      </c>
      <c r="V93" s="38">
        <v>1</v>
      </c>
      <c r="W93" s="44">
        <v>0</v>
      </c>
      <c r="X93" s="111">
        <v>0</v>
      </c>
      <c r="Y93" s="38">
        <v>0</v>
      </c>
      <c r="Z93" s="44">
        <v>0</v>
      </c>
      <c r="AA93" s="42">
        <v>0</v>
      </c>
      <c r="AB93" s="38">
        <v>1</v>
      </c>
      <c r="AC93" s="44">
        <v>1</v>
      </c>
      <c r="AD93" s="30">
        <f t="shared" si="2"/>
        <v>8</v>
      </c>
      <c r="AE93" s="21" t="str">
        <f t="shared" si="3"/>
        <v>HIGH</v>
      </c>
    </row>
    <row r="94" spans="1:32" ht="12.75" customHeight="1">
      <c r="A94" s="38">
        <v>168</v>
      </c>
      <c r="B94" s="39" t="s">
        <v>498</v>
      </c>
      <c r="C94" s="39" t="s">
        <v>499</v>
      </c>
      <c r="D94" s="39" t="s">
        <v>500</v>
      </c>
      <c r="E94" s="40">
        <v>1</v>
      </c>
      <c r="F94" s="38">
        <v>1</v>
      </c>
      <c r="G94" s="41" t="s">
        <v>60</v>
      </c>
      <c r="H94" s="41" t="s">
        <v>60</v>
      </c>
      <c r="I94" s="41" t="s">
        <v>61</v>
      </c>
      <c r="J94" s="38" t="s">
        <v>501</v>
      </c>
      <c r="K94" s="38">
        <v>2007</v>
      </c>
      <c r="L94" s="42">
        <v>1</v>
      </c>
      <c r="M94" s="43">
        <v>1</v>
      </c>
      <c r="N94" s="39" t="s">
        <v>377</v>
      </c>
      <c r="O94" s="38">
        <v>69</v>
      </c>
      <c r="P94" s="44">
        <v>94</v>
      </c>
      <c r="Q94" s="38">
        <v>1</v>
      </c>
      <c r="R94" s="38">
        <v>1</v>
      </c>
      <c r="S94" s="44">
        <v>1</v>
      </c>
      <c r="T94" s="45">
        <v>1</v>
      </c>
      <c r="U94" s="42">
        <v>1</v>
      </c>
      <c r="V94" s="38">
        <v>1</v>
      </c>
      <c r="W94" s="44">
        <v>1</v>
      </c>
      <c r="X94" s="111">
        <v>0</v>
      </c>
      <c r="Y94" s="38">
        <v>0</v>
      </c>
      <c r="Z94" s="44">
        <v>0</v>
      </c>
      <c r="AA94" s="42">
        <v>0</v>
      </c>
      <c r="AB94" s="38">
        <v>1</v>
      </c>
      <c r="AC94" s="44">
        <v>1</v>
      </c>
      <c r="AD94" s="30">
        <f t="shared" si="2"/>
        <v>9</v>
      </c>
      <c r="AE94" s="21" t="str">
        <f t="shared" si="3"/>
        <v>HIGH</v>
      </c>
    </row>
    <row r="95" spans="1:32" ht="12.75" customHeight="1">
      <c r="A95" s="38">
        <v>170</v>
      </c>
      <c r="B95" s="39" t="s">
        <v>502</v>
      </c>
      <c r="C95" s="39" t="s">
        <v>503</v>
      </c>
      <c r="D95" s="39" t="s">
        <v>504</v>
      </c>
      <c r="E95" s="40">
        <v>1</v>
      </c>
      <c r="F95" s="38">
        <v>1</v>
      </c>
      <c r="G95" s="41" t="s">
        <v>60</v>
      </c>
      <c r="H95" s="41" t="s">
        <v>60</v>
      </c>
      <c r="I95" s="41" t="s">
        <v>61</v>
      </c>
      <c r="J95" s="38" t="s">
        <v>505</v>
      </c>
      <c r="K95" s="38" t="s">
        <v>506</v>
      </c>
      <c r="L95" s="42">
        <v>1</v>
      </c>
      <c r="M95" s="43">
        <v>1</v>
      </c>
      <c r="N95" s="39" t="s">
        <v>387</v>
      </c>
      <c r="O95" s="38">
        <v>20</v>
      </c>
      <c r="P95" s="44">
        <v>32</v>
      </c>
      <c r="Q95" s="38">
        <v>1</v>
      </c>
      <c r="R95" s="38">
        <v>1</v>
      </c>
      <c r="S95" s="44">
        <v>1</v>
      </c>
      <c r="T95" s="45">
        <v>2</v>
      </c>
      <c r="U95" s="42">
        <v>0</v>
      </c>
      <c r="V95" s="38">
        <v>0</v>
      </c>
      <c r="W95" s="44">
        <v>0</v>
      </c>
      <c r="X95" s="111">
        <v>1</v>
      </c>
      <c r="Y95" s="38">
        <v>1</v>
      </c>
      <c r="Z95" s="44">
        <v>1</v>
      </c>
      <c r="AA95" s="42">
        <v>0</v>
      </c>
      <c r="AB95" s="38">
        <v>0</v>
      </c>
      <c r="AC95" s="44">
        <v>1</v>
      </c>
      <c r="AD95" s="30">
        <f t="shared" si="2"/>
        <v>7</v>
      </c>
      <c r="AE95" s="21" t="str">
        <f t="shared" si="3"/>
        <v>MEDIUM</v>
      </c>
    </row>
    <row r="96" spans="1:32" ht="12.75" customHeight="1">
      <c r="A96" s="38">
        <v>175</v>
      </c>
      <c r="B96" s="39" t="s">
        <v>507</v>
      </c>
      <c r="C96" s="39" t="s">
        <v>508</v>
      </c>
      <c r="D96" s="47" t="s">
        <v>509</v>
      </c>
      <c r="E96" s="40">
        <v>1</v>
      </c>
      <c r="F96" s="38">
        <v>1</v>
      </c>
      <c r="G96" s="41" t="s">
        <v>60</v>
      </c>
      <c r="H96" s="41" t="s">
        <v>67</v>
      </c>
      <c r="I96" s="41" t="s">
        <v>61</v>
      </c>
      <c r="J96" s="38"/>
      <c r="K96" s="38"/>
      <c r="L96" s="42">
        <v>0</v>
      </c>
      <c r="M96" s="43">
        <v>4</v>
      </c>
      <c r="N96" s="39"/>
      <c r="O96" s="38"/>
      <c r="P96" s="44"/>
      <c r="Q96" s="38">
        <v>1</v>
      </c>
      <c r="R96" s="38">
        <v>1</v>
      </c>
      <c r="S96" s="44">
        <v>1</v>
      </c>
      <c r="T96" s="45">
        <v>2</v>
      </c>
      <c r="U96" s="42">
        <v>0</v>
      </c>
      <c r="V96" s="38">
        <v>0</v>
      </c>
      <c r="W96" s="44">
        <v>0</v>
      </c>
      <c r="X96" s="111">
        <v>1</v>
      </c>
      <c r="Y96" s="38">
        <v>1</v>
      </c>
      <c r="Z96" s="44">
        <v>0</v>
      </c>
      <c r="AA96" s="42">
        <v>0</v>
      </c>
      <c r="AB96" s="38">
        <v>0</v>
      </c>
      <c r="AC96" s="44">
        <v>1</v>
      </c>
      <c r="AD96" s="30">
        <f t="shared" si="2"/>
        <v>5</v>
      </c>
      <c r="AE96" s="21" t="str">
        <f t="shared" si="3"/>
        <v>MEDIUM</v>
      </c>
    </row>
    <row r="97" spans="1:32" ht="12.75" customHeight="1">
      <c r="A97" s="9">
        <v>177</v>
      </c>
      <c r="B97" s="8" t="s">
        <v>510</v>
      </c>
      <c r="C97" s="8" t="s">
        <v>511</v>
      </c>
      <c r="D97" s="16" t="s">
        <v>512</v>
      </c>
      <c r="E97" s="15">
        <v>1</v>
      </c>
      <c r="F97" s="9">
        <v>1</v>
      </c>
      <c r="G97" s="14" t="s">
        <v>60</v>
      </c>
      <c r="H97" s="14" t="s">
        <v>60</v>
      </c>
      <c r="I97" s="14" t="s">
        <v>61</v>
      </c>
      <c r="J97" s="9" t="s">
        <v>513</v>
      </c>
      <c r="K97" s="9" t="s">
        <v>514</v>
      </c>
      <c r="L97" s="11">
        <v>1</v>
      </c>
      <c r="M97" s="20">
        <v>3</v>
      </c>
      <c r="N97" s="8"/>
      <c r="Q97" s="9">
        <v>1</v>
      </c>
      <c r="R97" s="9">
        <v>1</v>
      </c>
      <c r="S97" s="10">
        <v>1</v>
      </c>
      <c r="T97" s="21">
        <v>2</v>
      </c>
      <c r="U97" s="11">
        <v>0</v>
      </c>
      <c r="V97" s="9">
        <v>0</v>
      </c>
      <c r="W97" s="10">
        <v>0</v>
      </c>
      <c r="X97" s="111">
        <v>1</v>
      </c>
      <c r="Y97" s="9">
        <v>1</v>
      </c>
      <c r="Z97" s="10">
        <v>0</v>
      </c>
      <c r="AA97" s="11">
        <v>1</v>
      </c>
      <c r="AB97" s="9">
        <v>0</v>
      </c>
      <c r="AC97" s="10">
        <v>1</v>
      </c>
      <c r="AD97" s="30">
        <f t="shared" si="2"/>
        <v>7</v>
      </c>
      <c r="AE97" s="21" t="str">
        <f t="shared" si="3"/>
        <v>MEDIUM</v>
      </c>
    </row>
    <row r="98" spans="1:32" ht="13.15">
      <c r="A98" s="9">
        <v>178</v>
      </c>
      <c r="B98" s="8" t="s">
        <v>515</v>
      </c>
      <c r="C98" s="8" t="s">
        <v>516</v>
      </c>
      <c r="D98" s="8" t="s">
        <v>517</v>
      </c>
      <c r="E98" s="15">
        <v>1</v>
      </c>
      <c r="F98" s="9">
        <v>1</v>
      </c>
      <c r="G98" s="14" t="s">
        <v>60</v>
      </c>
      <c r="H98" s="14" t="s">
        <v>67</v>
      </c>
      <c r="I98" s="14" t="s">
        <v>61</v>
      </c>
      <c r="J98" s="9" t="s">
        <v>518</v>
      </c>
      <c r="K98" s="9" t="s">
        <v>519</v>
      </c>
      <c r="L98" s="11">
        <v>0</v>
      </c>
      <c r="M98" s="20">
        <v>3</v>
      </c>
      <c r="N98" s="8" t="s">
        <v>520</v>
      </c>
      <c r="O98" s="9" t="s">
        <v>114</v>
      </c>
      <c r="P98" s="10" t="s">
        <v>114</v>
      </c>
      <c r="Q98" s="9">
        <v>1</v>
      </c>
      <c r="R98" s="9">
        <v>1</v>
      </c>
      <c r="S98" s="10">
        <v>1</v>
      </c>
      <c r="T98" s="21">
        <v>2</v>
      </c>
      <c r="U98" s="11">
        <v>0</v>
      </c>
      <c r="V98" s="9">
        <v>0</v>
      </c>
      <c r="W98" s="10">
        <v>0</v>
      </c>
      <c r="X98" s="111">
        <v>1</v>
      </c>
      <c r="Y98" s="9">
        <v>1</v>
      </c>
      <c r="Z98" s="10">
        <v>1</v>
      </c>
      <c r="AA98" s="11">
        <v>0</v>
      </c>
      <c r="AB98" s="9">
        <v>0</v>
      </c>
      <c r="AC98" s="10">
        <v>1</v>
      </c>
      <c r="AD98" s="30">
        <f t="shared" si="2"/>
        <v>6</v>
      </c>
      <c r="AE98" s="21" t="str">
        <f t="shared" si="3"/>
        <v>MEDIUM</v>
      </c>
    </row>
    <row r="99" spans="1:32" ht="12.75" customHeight="1">
      <c r="A99" s="9">
        <v>181</v>
      </c>
      <c r="B99" s="8" t="s">
        <v>521</v>
      </c>
      <c r="C99" s="8" t="s">
        <v>220</v>
      </c>
      <c r="D99" s="16" t="s">
        <v>522</v>
      </c>
      <c r="E99" s="15">
        <v>1</v>
      </c>
      <c r="F99" s="9">
        <v>1</v>
      </c>
      <c r="G99" s="14" t="s">
        <v>60</v>
      </c>
      <c r="H99" s="14" t="s">
        <v>60</v>
      </c>
      <c r="I99" s="14" t="s">
        <v>61</v>
      </c>
      <c r="J99" s="9"/>
      <c r="K99" s="9">
        <v>2008</v>
      </c>
      <c r="L99" s="11">
        <v>0</v>
      </c>
      <c r="M99" s="20">
        <v>3</v>
      </c>
      <c r="N99" s="8"/>
      <c r="Q99" s="9">
        <v>1</v>
      </c>
      <c r="R99" s="9">
        <v>0</v>
      </c>
      <c r="S99" s="10">
        <v>1</v>
      </c>
      <c r="T99" s="21">
        <v>2</v>
      </c>
      <c r="U99" s="11">
        <v>0</v>
      </c>
      <c r="V99" s="9">
        <v>0</v>
      </c>
      <c r="W99" s="10">
        <v>0</v>
      </c>
      <c r="X99" s="111">
        <v>1</v>
      </c>
      <c r="Y99" s="9">
        <v>0</v>
      </c>
      <c r="Z99" s="10">
        <v>1</v>
      </c>
      <c r="AA99" s="11">
        <v>0</v>
      </c>
      <c r="AB99" s="9">
        <v>0</v>
      </c>
      <c r="AC99" s="10">
        <v>1</v>
      </c>
      <c r="AD99" s="30">
        <f t="shared" si="2"/>
        <v>4</v>
      </c>
      <c r="AE99" s="21" t="str">
        <f t="shared" si="3"/>
        <v>LOW</v>
      </c>
    </row>
    <row r="100" spans="1:32" ht="12.75" customHeight="1">
      <c r="A100" s="9">
        <v>182</v>
      </c>
      <c r="B100" s="8" t="s">
        <v>523</v>
      </c>
      <c r="C100" s="8" t="s">
        <v>524</v>
      </c>
      <c r="D100" s="16" t="s">
        <v>525</v>
      </c>
      <c r="E100" s="15">
        <v>1</v>
      </c>
      <c r="F100" s="9">
        <v>1</v>
      </c>
      <c r="G100" s="14" t="s">
        <v>60</v>
      </c>
      <c r="H100" s="14" t="s">
        <v>67</v>
      </c>
      <c r="I100" s="14" t="s">
        <v>61</v>
      </c>
      <c r="J100" s="9" t="s">
        <v>526</v>
      </c>
      <c r="K100" s="9" t="s">
        <v>527</v>
      </c>
      <c r="L100" s="11">
        <v>0</v>
      </c>
      <c r="M100" s="20">
        <v>4</v>
      </c>
      <c r="N100" s="8"/>
      <c r="Q100" s="9">
        <v>1</v>
      </c>
      <c r="R100" s="9">
        <v>1</v>
      </c>
      <c r="S100" s="10">
        <v>1</v>
      </c>
      <c r="T100" s="21">
        <v>2</v>
      </c>
      <c r="U100" s="11">
        <v>0</v>
      </c>
      <c r="V100" s="9">
        <v>0</v>
      </c>
      <c r="W100" s="10">
        <v>0</v>
      </c>
      <c r="X100" s="111">
        <v>1</v>
      </c>
      <c r="Y100" s="9">
        <v>1</v>
      </c>
      <c r="Z100" s="10">
        <v>0</v>
      </c>
      <c r="AA100" s="11">
        <v>0</v>
      </c>
      <c r="AB100" s="9">
        <v>1</v>
      </c>
      <c r="AC100" s="10">
        <v>1</v>
      </c>
      <c r="AD100" s="30">
        <f t="shared" si="2"/>
        <v>6</v>
      </c>
      <c r="AE100" s="21" t="str">
        <f t="shared" si="3"/>
        <v>MEDIUM</v>
      </c>
      <c r="AF100" s="95"/>
    </row>
    <row r="101" spans="1:32" ht="12.75" customHeight="1">
      <c r="A101" s="9">
        <v>183</v>
      </c>
      <c r="B101" s="8" t="s">
        <v>528</v>
      </c>
      <c r="C101" s="8" t="s">
        <v>220</v>
      </c>
      <c r="D101" s="16" t="s">
        <v>529</v>
      </c>
      <c r="E101" s="15">
        <v>1</v>
      </c>
      <c r="F101" s="9">
        <v>1</v>
      </c>
      <c r="G101" s="14" t="s">
        <v>60</v>
      </c>
      <c r="H101" s="14" t="s">
        <v>60</v>
      </c>
      <c r="I101" s="14" t="s">
        <v>61</v>
      </c>
      <c r="J101" s="9"/>
      <c r="K101" s="9" t="s">
        <v>530</v>
      </c>
      <c r="L101" s="11">
        <v>0</v>
      </c>
      <c r="M101" s="20">
        <v>4</v>
      </c>
      <c r="N101" s="8"/>
      <c r="Q101" s="9">
        <v>1</v>
      </c>
      <c r="R101" s="9">
        <v>1</v>
      </c>
      <c r="S101" s="10">
        <v>1</v>
      </c>
      <c r="T101" s="21">
        <v>2</v>
      </c>
      <c r="U101" s="11">
        <v>0</v>
      </c>
      <c r="V101" s="9">
        <v>0</v>
      </c>
      <c r="W101" s="10">
        <v>0</v>
      </c>
      <c r="X101" s="111">
        <v>1</v>
      </c>
      <c r="Y101" s="9">
        <v>0</v>
      </c>
      <c r="Z101" s="10">
        <v>0</v>
      </c>
      <c r="AA101" s="11">
        <v>0</v>
      </c>
      <c r="AB101" s="9">
        <v>0</v>
      </c>
      <c r="AC101" s="10">
        <v>1</v>
      </c>
      <c r="AD101" s="30">
        <f t="shared" si="2"/>
        <v>4</v>
      </c>
      <c r="AE101" s="21" t="str">
        <f t="shared" si="3"/>
        <v>LOW</v>
      </c>
    </row>
    <row r="102" spans="1:32" ht="12.75" customHeight="1">
      <c r="A102" s="9">
        <v>184</v>
      </c>
      <c r="B102" s="8" t="s">
        <v>531</v>
      </c>
      <c r="C102" s="8" t="s">
        <v>532</v>
      </c>
      <c r="D102" s="16" t="s">
        <v>533</v>
      </c>
      <c r="E102" s="15">
        <v>1</v>
      </c>
      <c r="F102" s="9">
        <v>1</v>
      </c>
      <c r="G102" s="14" t="s">
        <v>60</v>
      </c>
      <c r="H102" s="14" t="s">
        <v>60</v>
      </c>
      <c r="I102" s="14" t="s">
        <v>61</v>
      </c>
      <c r="J102" s="9"/>
      <c r="K102" s="9" t="s">
        <v>534</v>
      </c>
      <c r="L102" s="11">
        <v>0</v>
      </c>
      <c r="M102" s="20">
        <v>4</v>
      </c>
      <c r="N102" s="8"/>
      <c r="Q102" s="9">
        <v>1</v>
      </c>
      <c r="R102" s="9">
        <v>1</v>
      </c>
      <c r="S102" s="10">
        <v>1</v>
      </c>
      <c r="T102" s="21">
        <v>2</v>
      </c>
      <c r="U102" s="11">
        <v>0</v>
      </c>
      <c r="V102" s="9">
        <v>0</v>
      </c>
      <c r="W102" s="10">
        <v>0</v>
      </c>
      <c r="X102" s="111">
        <v>1</v>
      </c>
      <c r="Y102" s="9">
        <v>1</v>
      </c>
      <c r="Z102" s="10">
        <v>1</v>
      </c>
      <c r="AA102" s="11">
        <v>0</v>
      </c>
      <c r="AB102" s="9">
        <v>0</v>
      </c>
      <c r="AC102" s="10">
        <v>1</v>
      </c>
      <c r="AD102" s="30">
        <f t="shared" si="2"/>
        <v>6</v>
      </c>
      <c r="AE102" s="21" t="str">
        <f t="shared" si="3"/>
        <v>MEDIUM</v>
      </c>
    </row>
    <row r="103" spans="1:32" ht="12.75" customHeight="1">
      <c r="A103" s="9">
        <v>188</v>
      </c>
      <c r="B103" s="8" t="s">
        <v>535</v>
      </c>
      <c r="C103" s="8" t="s">
        <v>536</v>
      </c>
      <c r="D103" s="8" t="s">
        <v>537</v>
      </c>
      <c r="E103" s="15">
        <v>1</v>
      </c>
      <c r="F103" s="9">
        <v>2</v>
      </c>
      <c r="G103" s="14" t="s">
        <v>60</v>
      </c>
      <c r="H103" s="14" t="s">
        <v>67</v>
      </c>
      <c r="I103" s="14" t="s">
        <v>61</v>
      </c>
      <c r="J103" s="9" t="s">
        <v>538</v>
      </c>
      <c r="K103" s="9" t="s">
        <v>112</v>
      </c>
      <c r="L103" s="11">
        <v>1</v>
      </c>
      <c r="M103" s="20">
        <v>1</v>
      </c>
      <c r="N103" s="8" t="s">
        <v>539</v>
      </c>
      <c r="O103" s="9" t="s">
        <v>114</v>
      </c>
      <c r="P103" s="10" t="s">
        <v>114</v>
      </c>
      <c r="Q103" s="9">
        <v>1</v>
      </c>
      <c r="R103" s="9">
        <v>0</v>
      </c>
      <c r="S103" s="10">
        <v>1</v>
      </c>
      <c r="T103" s="21">
        <v>1</v>
      </c>
      <c r="U103" s="11">
        <v>0</v>
      </c>
      <c r="V103" s="9">
        <v>0</v>
      </c>
      <c r="W103" s="10">
        <v>1</v>
      </c>
      <c r="X103" s="111">
        <v>0</v>
      </c>
      <c r="Y103" s="9">
        <v>0</v>
      </c>
      <c r="Z103" s="10">
        <v>0</v>
      </c>
      <c r="AA103" s="11">
        <v>0</v>
      </c>
      <c r="AB103" s="9">
        <v>0</v>
      </c>
      <c r="AC103" s="10">
        <v>1</v>
      </c>
      <c r="AD103" s="30">
        <f t="shared" si="2"/>
        <v>5</v>
      </c>
      <c r="AE103" s="21" t="str">
        <f t="shared" si="3"/>
        <v>MEDIUM</v>
      </c>
    </row>
    <row r="104" spans="1:32" ht="12.75" customHeight="1">
      <c r="A104" s="9">
        <v>192</v>
      </c>
      <c r="B104" s="8" t="s">
        <v>540</v>
      </c>
      <c r="C104" s="8" t="s">
        <v>541</v>
      </c>
      <c r="D104" s="8" t="s">
        <v>542</v>
      </c>
      <c r="E104" s="15">
        <v>1</v>
      </c>
      <c r="F104" s="9">
        <v>1</v>
      </c>
      <c r="G104" s="14" t="s">
        <v>60</v>
      </c>
      <c r="H104" s="14" t="s">
        <v>543</v>
      </c>
      <c r="I104" s="14" t="s">
        <v>61</v>
      </c>
      <c r="J104" s="9" t="s">
        <v>544</v>
      </c>
      <c r="K104" s="9">
        <v>2006</v>
      </c>
      <c r="L104" s="11">
        <v>1</v>
      </c>
      <c r="M104" s="20">
        <v>1</v>
      </c>
      <c r="N104" s="8" t="s">
        <v>545</v>
      </c>
      <c r="O104" s="9">
        <v>23</v>
      </c>
      <c r="P104" s="10">
        <v>34</v>
      </c>
      <c r="Q104" s="9">
        <v>1</v>
      </c>
      <c r="R104" s="9">
        <v>1</v>
      </c>
      <c r="S104" s="10">
        <v>1</v>
      </c>
      <c r="T104" s="21">
        <v>2</v>
      </c>
      <c r="U104" s="11">
        <v>0</v>
      </c>
      <c r="V104" s="9">
        <v>0</v>
      </c>
      <c r="W104" s="10">
        <v>0</v>
      </c>
      <c r="X104" s="111">
        <v>1</v>
      </c>
      <c r="Y104" s="9">
        <v>1</v>
      </c>
      <c r="Z104" s="10">
        <v>0</v>
      </c>
      <c r="AA104" s="11">
        <v>0</v>
      </c>
      <c r="AB104" s="9">
        <v>0</v>
      </c>
      <c r="AC104" s="10">
        <v>1</v>
      </c>
      <c r="AD104" s="30">
        <f t="shared" si="2"/>
        <v>6</v>
      </c>
      <c r="AE104" s="21" t="str">
        <f t="shared" si="3"/>
        <v>MEDIUM</v>
      </c>
    </row>
    <row r="105" spans="1:32" ht="12.75" customHeight="1">
      <c r="A105" s="9">
        <v>195</v>
      </c>
      <c r="B105" s="8" t="s">
        <v>546</v>
      </c>
      <c r="C105" s="8" t="s">
        <v>547</v>
      </c>
      <c r="D105" s="8" t="s">
        <v>548</v>
      </c>
      <c r="E105" s="15">
        <v>1</v>
      </c>
      <c r="F105" s="9">
        <v>2</v>
      </c>
      <c r="G105" s="14" t="s">
        <v>60</v>
      </c>
      <c r="H105" s="14" t="s">
        <v>60</v>
      </c>
      <c r="I105" s="14" t="s">
        <v>61</v>
      </c>
      <c r="J105" s="9" t="s">
        <v>549</v>
      </c>
      <c r="K105" s="9"/>
      <c r="L105" s="11">
        <v>1</v>
      </c>
      <c r="M105" s="20">
        <v>1</v>
      </c>
      <c r="N105" s="8" t="s">
        <v>550</v>
      </c>
      <c r="O105" s="9">
        <v>42</v>
      </c>
      <c r="P105" s="10">
        <v>66</v>
      </c>
      <c r="Q105" s="9">
        <v>1</v>
      </c>
      <c r="R105" s="9">
        <v>1</v>
      </c>
      <c r="S105" s="10">
        <v>1</v>
      </c>
      <c r="T105" s="21">
        <v>1</v>
      </c>
      <c r="U105" s="11">
        <v>1</v>
      </c>
      <c r="V105" s="9">
        <v>0</v>
      </c>
      <c r="W105" s="10">
        <v>0</v>
      </c>
      <c r="X105" s="111">
        <v>0</v>
      </c>
      <c r="Y105" s="9">
        <v>0</v>
      </c>
      <c r="Z105" s="10">
        <v>0</v>
      </c>
      <c r="AA105" s="11">
        <v>0</v>
      </c>
      <c r="AB105" s="9">
        <v>0</v>
      </c>
      <c r="AC105" s="10">
        <v>1</v>
      </c>
      <c r="AD105" s="30">
        <f t="shared" si="2"/>
        <v>6</v>
      </c>
      <c r="AE105" s="21" t="str">
        <f t="shared" si="3"/>
        <v>MEDIUM</v>
      </c>
    </row>
    <row r="106" spans="1:32" ht="12.75" customHeight="1">
      <c r="A106" s="9">
        <v>199</v>
      </c>
      <c r="B106" s="8" t="s">
        <v>551</v>
      </c>
      <c r="C106" s="8" t="s">
        <v>552</v>
      </c>
      <c r="D106" s="16" t="s">
        <v>553</v>
      </c>
      <c r="E106" s="15">
        <v>1</v>
      </c>
      <c r="F106" s="9">
        <v>1</v>
      </c>
      <c r="G106" s="14" t="s">
        <v>60</v>
      </c>
      <c r="H106" s="14" t="s">
        <v>60</v>
      </c>
      <c r="I106" s="14" t="s">
        <v>61</v>
      </c>
      <c r="J106" s="9"/>
      <c r="K106" s="9"/>
      <c r="L106" s="11">
        <v>1</v>
      </c>
      <c r="M106" s="20">
        <v>4</v>
      </c>
      <c r="N106" s="8" t="s">
        <v>554</v>
      </c>
      <c r="O106" s="9" t="s">
        <v>114</v>
      </c>
      <c r="P106" s="10" t="s">
        <v>114</v>
      </c>
      <c r="Q106" s="9">
        <v>1</v>
      </c>
      <c r="R106" s="9">
        <v>1</v>
      </c>
      <c r="S106" s="10">
        <v>1</v>
      </c>
      <c r="T106" s="21">
        <v>2</v>
      </c>
      <c r="U106" s="11">
        <v>0</v>
      </c>
      <c r="V106" s="9">
        <v>0</v>
      </c>
      <c r="W106" s="10">
        <v>0</v>
      </c>
      <c r="X106" s="111">
        <v>1</v>
      </c>
      <c r="Y106" s="9">
        <v>1</v>
      </c>
      <c r="Z106" s="10">
        <v>0</v>
      </c>
      <c r="AA106" s="11">
        <v>1</v>
      </c>
      <c r="AB106" s="9">
        <v>1</v>
      </c>
      <c r="AC106" s="10">
        <v>1</v>
      </c>
      <c r="AD106" s="30">
        <f t="shared" si="2"/>
        <v>8</v>
      </c>
      <c r="AE106" s="21" t="str">
        <f t="shared" si="3"/>
        <v>HIGH</v>
      </c>
    </row>
    <row r="107" spans="1:32" ht="12.75" customHeight="1">
      <c r="A107" s="9">
        <v>202</v>
      </c>
      <c r="B107" s="8" t="s">
        <v>555</v>
      </c>
      <c r="C107" s="13" t="s">
        <v>556</v>
      </c>
      <c r="D107" s="16" t="s">
        <v>557</v>
      </c>
      <c r="E107" s="15">
        <v>1</v>
      </c>
      <c r="F107" s="9">
        <v>1</v>
      </c>
      <c r="G107" s="9">
        <v>1</v>
      </c>
      <c r="H107" s="9">
        <v>1</v>
      </c>
      <c r="I107" s="9">
        <v>2</v>
      </c>
      <c r="J107" s="8" t="s">
        <v>558</v>
      </c>
      <c r="K107" s="8" t="s">
        <v>559</v>
      </c>
      <c r="L107" s="11">
        <v>1</v>
      </c>
      <c r="M107" s="9">
        <v>1</v>
      </c>
      <c r="N107" s="8" t="s">
        <v>347</v>
      </c>
      <c r="O107" s="9">
        <v>93</v>
      </c>
      <c r="P107" s="10">
        <v>131</v>
      </c>
      <c r="Q107" s="9">
        <v>1</v>
      </c>
      <c r="R107" s="9">
        <v>1</v>
      </c>
      <c r="S107" s="10">
        <v>1</v>
      </c>
      <c r="T107" s="21">
        <v>2</v>
      </c>
      <c r="U107" s="11">
        <v>0</v>
      </c>
      <c r="V107" s="9">
        <v>0</v>
      </c>
      <c r="W107" s="10">
        <v>0</v>
      </c>
      <c r="X107" s="111">
        <v>1</v>
      </c>
      <c r="Y107" s="9">
        <v>1</v>
      </c>
      <c r="Z107" s="10">
        <v>0</v>
      </c>
      <c r="AA107" s="11">
        <v>1</v>
      </c>
      <c r="AB107" s="9">
        <v>0</v>
      </c>
      <c r="AC107" s="10">
        <v>1</v>
      </c>
      <c r="AD107" s="30">
        <f t="shared" si="2"/>
        <v>7</v>
      </c>
      <c r="AE107" s="21" t="str">
        <f t="shared" si="3"/>
        <v>MEDIUM</v>
      </c>
    </row>
    <row r="108" spans="1:32" ht="12.75" customHeight="1">
      <c r="A108" s="9">
        <v>203</v>
      </c>
      <c r="B108" s="8" t="s">
        <v>555</v>
      </c>
      <c r="C108" s="8" t="s">
        <v>556</v>
      </c>
      <c r="D108" s="8" t="s">
        <v>557</v>
      </c>
      <c r="E108" s="15">
        <v>1</v>
      </c>
      <c r="F108" s="9">
        <v>1</v>
      </c>
      <c r="G108" s="14" t="s">
        <v>60</v>
      </c>
      <c r="H108" s="14"/>
      <c r="I108" s="14" t="s">
        <v>61</v>
      </c>
      <c r="J108" s="9" t="s">
        <v>558</v>
      </c>
      <c r="K108" s="9">
        <v>2005</v>
      </c>
      <c r="L108" s="11">
        <v>1</v>
      </c>
      <c r="M108" s="20">
        <v>1</v>
      </c>
      <c r="N108" s="8" t="s">
        <v>347</v>
      </c>
      <c r="O108" s="9">
        <v>93</v>
      </c>
      <c r="P108" s="10">
        <v>131</v>
      </c>
      <c r="Q108" s="9">
        <v>1</v>
      </c>
      <c r="R108" s="9">
        <v>1</v>
      </c>
      <c r="S108" s="10">
        <v>1</v>
      </c>
      <c r="T108" s="21">
        <v>2</v>
      </c>
      <c r="U108" s="11">
        <v>0</v>
      </c>
      <c r="V108" s="9">
        <v>0</v>
      </c>
      <c r="W108" s="10">
        <v>0</v>
      </c>
      <c r="X108" s="111">
        <v>1</v>
      </c>
      <c r="Y108" s="9">
        <v>1</v>
      </c>
      <c r="Z108" s="10">
        <v>0</v>
      </c>
      <c r="AA108" s="11">
        <v>1</v>
      </c>
      <c r="AB108" s="9">
        <v>1</v>
      </c>
      <c r="AC108" s="10">
        <v>1</v>
      </c>
      <c r="AD108" s="30">
        <f t="shared" si="2"/>
        <v>8</v>
      </c>
      <c r="AE108" s="21" t="str">
        <f t="shared" si="3"/>
        <v>HIGH</v>
      </c>
    </row>
    <row r="109" spans="1:32" ht="13.15">
      <c r="A109" s="9">
        <v>209</v>
      </c>
      <c r="B109" s="8" t="s">
        <v>560</v>
      </c>
      <c r="C109" s="8" t="s">
        <v>561</v>
      </c>
      <c r="D109" s="8" t="s">
        <v>562</v>
      </c>
      <c r="E109" s="15">
        <v>1</v>
      </c>
      <c r="F109" s="9">
        <v>2</v>
      </c>
      <c r="G109" s="9" t="s">
        <v>60</v>
      </c>
      <c r="H109" s="9" t="s">
        <v>60</v>
      </c>
      <c r="I109" s="9">
        <v>3</v>
      </c>
      <c r="J109" s="8"/>
      <c r="K109" s="9" t="s">
        <v>563</v>
      </c>
      <c r="L109" s="11">
        <v>1</v>
      </c>
      <c r="M109" s="9">
        <v>1</v>
      </c>
      <c r="N109" s="8" t="s">
        <v>167</v>
      </c>
      <c r="O109" s="9">
        <v>42</v>
      </c>
      <c r="P109" s="10">
        <v>61</v>
      </c>
      <c r="Q109" s="9">
        <v>1</v>
      </c>
      <c r="R109" s="9">
        <v>1</v>
      </c>
      <c r="S109" s="10">
        <v>1</v>
      </c>
      <c r="T109" s="21">
        <v>2</v>
      </c>
      <c r="U109" s="11">
        <v>0</v>
      </c>
      <c r="V109" s="9">
        <v>0</v>
      </c>
      <c r="W109" s="10">
        <v>0</v>
      </c>
      <c r="X109" s="111">
        <v>0</v>
      </c>
      <c r="Y109" s="9">
        <v>0</v>
      </c>
      <c r="Z109" s="10">
        <v>0</v>
      </c>
      <c r="AA109" s="11">
        <v>0</v>
      </c>
      <c r="AB109" s="9">
        <v>0</v>
      </c>
      <c r="AC109" s="10">
        <v>1</v>
      </c>
      <c r="AD109" s="30">
        <f t="shared" si="2"/>
        <v>4</v>
      </c>
      <c r="AE109" s="21" t="str">
        <f t="shared" si="3"/>
        <v>LOW</v>
      </c>
      <c r="AF109" s="93" t="s">
        <v>564</v>
      </c>
    </row>
    <row r="110" spans="1:32" ht="12.75" customHeight="1">
      <c r="A110" s="9">
        <v>213</v>
      </c>
      <c r="B110" s="8" t="s">
        <v>565</v>
      </c>
      <c r="C110" s="8" t="s">
        <v>566</v>
      </c>
      <c r="D110" s="8" t="s">
        <v>567</v>
      </c>
      <c r="E110" s="15">
        <v>1</v>
      </c>
      <c r="F110" s="9">
        <v>1</v>
      </c>
      <c r="G110" s="14" t="s">
        <v>60</v>
      </c>
      <c r="H110" s="14" t="s">
        <v>60</v>
      </c>
      <c r="I110" s="14" t="s">
        <v>61</v>
      </c>
      <c r="J110" s="9" t="s">
        <v>568</v>
      </c>
      <c r="K110" s="9">
        <v>2007</v>
      </c>
      <c r="L110" s="11">
        <v>1</v>
      </c>
      <c r="M110" s="20">
        <v>1</v>
      </c>
      <c r="N110" s="8" t="s">
        <v>347</v>
      </c>
      <c r="O110" s="9">
        <v>93</v>
      </c>
      <c r="P110" s="10">
        <v>131</v>
      </c>
      <c r="Q110" s="9">
        <v>1</v>
      </c>
      <c r="R110" s="9">
        <v>1</v>
      </c>
      <c r="S110" s="10">
        <v>1</v>
      </c>
      <c r="T110" s="21">
        <v>2</v>
      </c>
      <c r="U110" s="11">
        <v>0</v>
      </c>
      <c r="V110" s="9">
        <v>0</v>
      </c>
      <c r="W110" s="10">
        <v>0</v>
      </c>
      <c r="X110" s="111">
        <v>1</v>
      </c>
      <c r="Y110" s="9">
        <v>1</v>
      </c>
      <c r="Z110" s="10">
        <v>1</v>
      </c>
      <c r="AA110" s="11">
        <v>1</v>
      </c>
      <c r="AB110" s="9">
        <v>1</v>
      </c>
      <c r="AC110" s="10">
        <v>1</v>
      </c>
      <c r="AD110" s="30">
        <f t="shared" si="2"/>
        <v>9</v>
      </c>
      <c r="AE110" s="21" t="str">
        <f t="shared" si="3"/>
        <v>HIGH</v>
      </c>
    </row>
    <row r="111" spans="1:32" s="46" customFormat="1" ht="12.75" customHeight="1">
      <c r="A111" s="9">
        <v>219</v>
      </c>
      <c r="B111" s="8" t="s">
        <v>569</v>
      </c>
      <c r="C111" s="8" t="s">
        <v>570</v>
      </c>
      <c r="D111" s="8" t="s">
        <v>571</v>
      </c>
      <c r="E111" s="15">
        <v>1</v>
      </c>
      <c r="F111" s="9">
        <v>1</v>
      </c>
      <c r="G111" s="14" t="s">
        <v>60</v>
      </c>
      <c r="H111" s="14" t="s">
        <v>67</v>
      </c>
      <c r="I111" s="14" t="s">
        <v>61</v>
      </c>
      <c r="J111" s="9" t="s">
        <v>572</v>
      </c>
      <c r="K111" s="9" t="s">
        <v>573</v>
      </c>
      <c r="L111" s="11">
        <v>1</v>
      </c>
      <c r="M111" s="20">
        <v>1</v>
      </c>
      <c r="N111" s="8" t="s">
        <v>574</v>
      </c>
      <c r="O111" s="9">
        <v>12</v>
      </c>
      <c r="P111" s="10">
        <v>17</v>
      </c>
      <c r="Q111" s="9">
        <v>1</v>
      </c>
      <c r="R111" s="9">
        <v>1</v>
      </c>
      <c r="S111" s="10">
        <v>1</v>
      </c>
      <c r="T111" s="21">
        <v>2</v>
      </c>
      <c r="U111" s="11">
        <v>0</v>
      </c>
      <c r="V111" s="9">
        <v>0</v>
      </c>
      <c r="W111" s="10">
        <v>0</v>
      </c>
      <c r="X111" s="111">
        <v>1</v>
      </c>
      <c r="Y111" s="9">
        <v>1</v>
      </c>
      <c r="Z111" s="10">
        <v>1</v>
      </c>
      <c r="AA111" s="11">
        <v>0</v>
      </c>
      <c r="AB111" s="9">
        <v>1</v>
      </c>
      <c r="AC111" s="10">
        <v>1</v>
      </c>
      <c r="AD111" s="30">
        <f t="shared" si="2"/>
        <v>8</v>
      </c>
      <c r="AE111" s="21" t="str">
        <f t="shared" si="3"/>
        <v>HIGH</v>
      </c>
      <c r="AF111" s="92"/>
    </row>
    <row r="112" spans="1:32" ht="12.75" customHeight="1">
      <c r="A112" s="9">
        <v>221</v>
      </c>
      <c r="B112" s="8" t="s">
        <v>575</v>
      </c>
      <c r="C112" s="8" t="s">
        <v>576</v>
      </c>
      <c r="D112" s="8" t="s">
        <v>577</v>
      </c>
      <c r="E112" s="15">
        <v>1</v>
      </c>
      <c r="F112" s="9">
        <v>1</v>
      </c>
      <c r="G112" s="14" t="s">
        <v>60</v>
      </c>
      <c r="H112" s="14" t="s">
        <v>60</v>
      </c>
      <c r="I112" s="14" t="s">
        <v>61</v>
      </c>
      <c r="J112" s="9" t="s">
        <v>578</v>
      </c>
      <c r="K112" s="9"/>
      <c r="L112" s="11">
        <v>1</v>
      </c>
      <c r="M112" s="20">
        <v>1</v>
      </c>
      <c r="N112" s="8" t="s">
        <v>579</v>
      </c>
      <c r="O112" s="9">
        <v>15</v>
      </c>
      <c r="P112" s="10">
        <v>25</v>
      </c>
      <c r="Q112" s="9">
        <v>1</v>
      </c>
      <c r="R112" s="9">
        <v>1</v>
      </c>
      <c r="S112" s="10">
        <v>1</v>
      </c>
      <c r="T112" s="21">
        <v>2</v>
      </c>
      <c r="U112" s="11">
        <v>1</v>
      </c>
      <c r="V112" s="9">
        <v>1</v>
      </c>
      <c r="W112" s="10">
        <v>0</v>
      </c>
      <c r="X112" s="111">
        <v>0</v>
      </c>
      <c r="Y112" s="9">
        <v>0</v>
      </c>
      <c r="Z112" s="10">
        <v>0</v>
      </c>
      <c r="AA112" s="11">
        <v>0</v>
      </c>
      <c r="AB112" s="9">
        <v>1</v>
      </c>
      <c r="AC112" s="10">
        <v>1</v>
      </c>
      <c r="AD112" s="30">
        <f t="shared" si="2"/>
        <v>5</v>
      </c>
      <c r="AE112" s="21" t="str">
        <f t="shared" si="3"/>
        <v>MEDIUM</v>
      </c>
    </row>
    <row r="113" spans="1:32" ht="12.75" customHeight="1">
      <c r="A113" s="9">
        <v>226</v>
      </c>
      <c r="B113" s="8" t="s">
        <v>580</v>
      </c>
      <c r="C113" s="8" t="s">
        <v>581</v>
      </c>
      <c r="D113" s="8" t="s">
        <v>582</v>
      </c>
      <c r="E113" s="15">
        <v>1</v>
      </c>
      <c r="F113" s="9">
        <v>1</v>
      </c>
      <c r="G113" s="14" t="s">
        <v>60</v>
      </c>
      <c r="H113" s="14" t="s">
        <v>60</v>
      </c>
      <c r="I113" s="14" t="s">
        <v>61</v>
      </c>
      <c r="J113" s="9" t="s">
        <v>583</v>
      </c>
      <c r="K113" s="9" t="s">
        <v>584</v>
      </c>
      <c r="L113" s="11">
        <v>1</v>
      </c>
      <c r="M113" s="20">
        <v>1</v>
      </c>
      <c r="N113" s="8" t="s">
        <v>377</v>
      </c>
      <c r="O113" s="9">
        <v>69</v>
      </c>
      <c r="P113" s="10">
        <v>94</v>
      </c>
      <c r="Q113" s="9">
        <v>1</v>
      </c>
      <c r="R113" s="9">
        <v>1</v>
      </c>
      <c r="S113" s="10">
        <v>1</v>
      </c>
      <c r="T113" s="21">
        <v>2</v>
      </c>
      <c r="U113" s="11">
        <v>0</v>
      </c>
      <c r="V113" s="9">
        <v>0</v>
      </c>
      <c r="W113" s="10">
        <v>0</v>
      </c>
      <c r="X113" s="111">
        <v>1</v>
      </c>
      <c r="Y113" s="9">
        <v>1</v>
      </c>
      <c r="Z113" s="10">
        <v>0</v>
      </c>
      <c r="AA113" s="11">
        <v>1</v>
      </c>
      <c r="AB113" s="9">
        <v>1</v>
      </c>
      <c r="AC113" s="10">
        <v>1</v>
      </c>
      <c r="AD113" s="30">
        <f t="shared" si="2"/>
        <v>8</v>
      </c>
      <c r="AE113" s="21" t="str">
        <f t="shared" si="3"/>
        <v>HIGH</v>
      </c>
    </row>
    <row r="114" spans="1:32" s="71" customFormat="1" ht="12.75" customHeight="1">
      <c r="A114" s="9">
        <v>230</v>
      </c>
      <c r="B114" s="8" t="s">
        <v>585</v>
      </c>
      <c r="C114" s="13" t="s">
        <v>586</v>
      </c>
      <c r="D114" s="16" t="s">
        <v>587</v>
      </c>
      <c r="E114" s="15">
        <v>1</v>
      </c>
      <c r="F114" s="9">
        <v>1</v>
      </c>
      <c r="G114" s="9">
        <v>1</v>
      </c>
      <c r="H114" s="9" t="s">
        <v>351</v>
      </c>
      <c r="I114" s="9">
        <v>2</v>
      </c>
      <c r="J114" s="8" t="s">
        <v>588</v>
      </c>
      <c r="K114" s="8" t="s">
        <v>589</v>
      </c>
      <c r="L114" s="11">
        <v>0</v>
      </c>
      <c r="M114" s="9">
        <v>3</v>
      </c>
      <c r="N114" s="9"/>
      <c r="O114" s="9"/>
      <c r="P114" s="10"/>
      <c r="Q114" s="9">
        <v>1</v>
      </c>
      <c r="R114" s="9">
        <v>1</v>
      </c>
      <c r="S114" s="10">
        <v>1</v>
      </c>
      <c r="T114" s="21">
        <v>2</v>
      </c>
      <c r="U114" s="11">
        <v>0</v>
      </c>
      <c r="V114" s="9">
        <v>0</v>
      </c>
      <c r="W114" s="10">
        <v>0</v>
      </c>
      <c r="X114" s="111">
        <v>1</v>
      </c>
      <c r="Y114" s="9">
        <v>1</v>
      </c>
      <c r="Z114" s="10">
        <v>1</v>
      </c>
      <c r="AA114" s="11">
        <v>1</v>
      </c>
      <c r="AB114" s="9">
        <v>0</v>
      </c>
      <c r="AC114" s="10">
        <v>1</v>
      </c>
      <c r="AD114" s="30">
        <f t="shared" si="2"/>
        <v>7</v>
      </c>
      <c r="AE114" s="21" t="str">
        <f t="shared" si="3"/>
        <v>MEDIUM</v>
      </c>
      <c r="AF114" s="92"/>
    </row>
    <row r="115" spans="1:32" ht="12.75" customHeight="1">
      <c r="A115" s="9">
        <v>235</v>
      </c>
      <c r="B115" s="8" t="s">
        <v>590</v>
      </c>
      <c r="C115" s="8" t="s">
        <v>591</v>
      </c>
      <c r="D115" s="17" t="s">
        <v>592</v>
      </c>
      <c r="E115" s="15">
        <v>1</v>
      </c>
      <c r="F115" s="9">
        <v>1</v>
      </c>
      <c r="G115" s="14" t="s">
        <v>60</v>
      </c>
      <c r="H115" s="14" t="s">
        <v>593</v>
      </c>
      <c r="I115" s="14" t="s">
        <v>61</v>
      </c>
      <c r="J115" s="14" t="s">
        <v>594</v>
      </c>
      <c r="K115" s="9">
        <v>2012</v>
      </c>
      <c r="L115" s="11">
        <v>0</v>
      </c>
      <c r="M115" s="20">
        <v>3</v>
      </c>
      <c r="N115" s="8"/>
      <c r="Q115" s="9">
        <v>1</v>
      </c>
      <c r="R115" s="9">
        <v>1</v>
      </c>
      <c r="S115" s="10">
        <v>1</v>
      </c>
      <c r="T115" s="21">
        <v>1</v>
      </c>
      <c r="U115" s="11">
        <v>0</v>
      </c>
      <c r="V115" s="9">
        <v>0</v>
      </c>
      <c r="W115" s="10">
        <v>0</v>
      </c>
      <c r="X115" s="111">
        <v>0</v>
      </c>
      <c r="Y115" s="9">
        <v>0</v>
      </c>
      <c r="Z115" s="10">
        <v>0</v>
      </c>
      <c r="AA115" s="11">
        <v>0</v>
      </c>
      <c r="AB115" s="9">
        <v>1</v>
      </c>
      <c r="AC115" s="10">
        <v>1</v>
      </c>
      <c r="AD115" s="30">
        <f t="shared" si="2"/>
        <v>5</v>
      </c>
      <c r="AE115" s="21" t="str">
        <f t="shared" si="3"/>
        <v>MEDIUM</v>
      </c>
    </row>
    <row r="116" spans="1:32" ht="13.15">
      <c r="A116" s="9">
        <v>236</v>
      </c>
      <c r="B116" s="8" t="s">
        <v>595</v>
      </c>
      <c r="C116" s="8" t="s">
        <v>596</v>
      </c>
      <c r="D116" s="16" t="s">
        <v>597</v>
      </c>
      <c r="E116" s="15">
        <v>1</v>
      </c>
      <c r="F116" s="9">
        <v>1</v>
      </c>
      <c r="G116" s="14" t="s">
        <v>60</v>
      </c>
      <c r="H116" s="14" t="s">
        <v>60</v>
      </c>
      <c r="I116" s="14" t="s">
        <v>61</v>
      </c>
      <c r="J116" s="9" t="s">
        <v>598</v>
      </c>
      <c r="K116" s="9">
        <v>2001</v>
      </c>
      <c r="L116" s="11">
        <v>1</v>
      </c>
      <c r="M116" s="20">
        <v>3</v>
      </c>
      <c r="N116" s="8"/>
      <c r="Q116" s="9">
        <v>1</v>
      </c>
      <c r="R116" s="9">
        <v>1</v>
      </c>
      <c r="S116" s="10">
        <v>1</v>
      </c>
      <c r="T116" s="21">
        <v>2</v>
      </c>
      <c r="U116" s="11">
        <v>0</v>
      </c>
      <c r="V116" s="9">
        <v>0</v>
      </c>
      <c r="W116" s="10">
        <v>0</v>
      </c>
      <c r="X116" s="111">
        <v>1</v>
      </c>
      <c r="Y116" s="9">
        <v>1</v>
      </c>
      <c r="Z116" s="10">
        <v>1</v>
      </c>
      <c r="AA116" s="11">
        <v>0</v>
      </c>
      <c r="AB116" s="9">
        <v>0</v>
      </c>
      <c r="AC116" s="10">
        <v>1</v>
      </c>
      <c r="AD116" s="30">
        <f t="shared" si="2"/>
        <v>7</v>
      </c>
      <c r="AE116" s="21" t="str">
        <f t="shared" si="3"/>
        <v>MEDIUM</v>
      </c>
    </row>
    <row r="117" spans="1:32" ht="12.75" customHeight="1">
      <c r="A117" s="9">
        <v>238</v>
      </c>
      <c r="B117" s="8" t="s">
        <v>599</v>
      </c>
      <c r="C117" s="8" t="s">
        <v>600</v>
      </c>
      <c r="D117" s="16" t="s">
        <v>601</v>
      </c>
      <c r="E117" s="15">
        <v>1</v>
      </c>
      <c r="F117" s="9">
        <v>1</v>
      </c>
      <c r="G117" s="14" t="s">
        <v>60</v>
      </c>
      <c r="H117" s="14"/>
      <c r="I117" s="14" t="s">
        <v>61</v>
      </c>
      <c r="J117" s="9"/>
      <c r="K117" s="9" t="s">
        <v>602</v>
      </c>
      <c r="L117" s="11">
        <v>0</v>
      </c>
      <c r="M117" s="20">
        <v>4</v>
      </c>
      <c r="N117" s="8"/>
      <c r="Q117" s="9">
        <v>1</v>
      </c>
      <c r="R117" s="9">
        <v>0</v>
      </c>
      <c r="S117" s="10">
        <v>1</v>
      </c>
      <c r="T117" s="21">
        <v>2</v>
      </c>
      <c r="U117" s="11">
        <v>0</v>
      </c>
      <c r="V117" s="9">
        <v>0</v>
      </c>
      <c r="W117" s="10">
        <v>0</v>
      </c>
      <c r="X117" s="111">
        <v>1</v>
      </c>
      <c r="Y117" s="9">
        <v>1</v>
      </c>
      <c r="Z117" s="10">
        <v>1</v>
      </c>
      <c r="AA117" s="11">
        <v>0</v>
      </c>
      <c r="AB117" s="9">
        <v>0</v>
      </c>
      <c r="AC117" s="10">
        <v>1</v>
      </c>
      <c r="AD117" s="30">
        <f t="shared" si="2"/>
        <v>5</v>
      </c>
      <c r="AE117" s="21" t="str">
        <f t="shared" si="3"/>
        <v>MEDIUM</v>
      </c>
    </row>
    <row r="118" spans="1:32" ht="12.75" customHeight="1">
      <c r="A118" s="9">
        <v>240</v>
      </c>
      <c r="B118" s="8" t="s">
        <v>603</v>
      </c>
      <c r="C118" s="8" t="s">
        <v>604</v>
      </c>
      <c r="D118" s="16" t="s">
        <v>605</v>
      </c>
      <c r="E118" s="15">
        <v>1</v>
      </c>
      <c r="F118" s="9">
        <v>1</v>
      </c>
      <c r="G118" s="14" t="s">
        <v>60</v>
      </c>
      <c r="H118" s="14"/>
      <c r="I118" s="14" t="s">
        <v>61</v>
      </c>
      <c r="J118" s="9"/>
      <c r="K118" s="9" t="s">
        <v>606</v>
      </c>
      <c r="L118" s="11">
        <v>0</v>
      </c>
      <c r="M118" s="20">
        <v>4</v>
      </c>
      <c r="N118" s="8"/>
      <c r="Q118" s="9">
        <v>1</v>
      </c>
      <c r="R118" s="9">
        <v>0</v>
      </c>
      <c r="S118" s="10">
        <v>1</v>
      </c>
      <c r="T118" s="21">
        <v>2</v>
      </c>
      <c r="U118" s="11">
        <v>0</v>
      </c>
      <c r="V118" s="9">
        <v>0</v>
      </c>
      <c r="W118" s="10">
        <v>0</v>
      </c>
      <c r="X118" s="111">
        <v>1</v>
      </c>
      <c r="Y118" s="9">
        <v>1</v>
      </c>
      <c r="Z118" s="10">
        <v>1</v>
      </c>
      <c r="AA118" s="11">
        <v>0</v>
      </c>
      <c r="AB118" s="9">
        <v>0</v>
      </c>
      <c r="AC118" s="10">
        <v>1</v>
      </c>
      <c r="AD118" s="30">
        <f t="shared" si="2"/>
        <v>5</v>
      </c>
      <c r="AE118" s="21" t="str">
        <f t="shared" si="3"/>
        <v>MEDIUM</v>
      </c>
    </row>
    <row r="119" spans="1:32" ht="12.75" customHeight="1">
      <c r="A119" s="9">
        <v>241</v>
      </c>
      <c r="B119" s="8" t="s">
        <v>607</v>
      </c>
      <c r="C119" s="8" t="s">
        <v>220</v>
      </c>
      <c r="D119" s="16" t="s">
        <v>608</v>
      </c>
      <c r="E119" s="15">
        <v>1</v>
      </c>
      <c r="F119" s="9">
        <v>1</v>
      </c>
      <c r="G119" s="14" t="s">
        <v>60</v>
      </c>
      <c r="H119" s="14" t="s">
        <v>60</v>
      </c>
      <c r="I119" s="14" t="s">
        <v>61</v>
      </c>
      <c r="J119" s="9"/>
      <c r="K119" s="9">
        <v>2010</v>
      </c>
      <c r="L119" s="11">
        <v>0</v>
      </c>
      <c r="M119" s="20">
        <v>4</v>
      </c>
      <c r="N119" s="8"/>
      <c r="Q119" s="9">
        <v>1</v>
      </c>
      <c r="R119" s="9">
        <v>0</v>
      </c>
      <c r="S119" s="10">
        <v>1</v>
      </c>
      <c r="T119" s="21">
        <v>2</v>
      </c>
      <c r="U119" s="11">
        <v>0</v>
      </c>
      <c r="V119" s="9">
        <v>0</v>
      </c>
      <c r="W119" s="10">
        <v>0</v>
      </c>
      <c r="X119" s="111">
        <v>1</v>
      </c>
      <c r="Y119" s="9">
        <v>1</v>
      </c>
      <c r="Z119" s="10">
        <v>1</v>
      </c>
      <c r="AA119" s="11">
        <v>0</v>
      </c>
      <c r="AB119" s="9">
        <v>0</v>
      </c>
      <c r="AC119" s="10">
        <v>1</v>
      </c>
      <c r="AD119" s="30">
        <f t="shared" si="2"/>
        <v>5</v>
      </c>
      <c r="AE119" s="21" t="str">
        <f t="shared" si="3"/>
        <v>MEDIUM</v>
      </c>
    </row>
    <row r="120" spans="1:32" ht="12.75" customHeight="1">
      <c r="A120" s="9">
        <v>242</v>
      </c>
      <c r="B120" s="8" t="s">
        <v>609</v>
      </c>
      <c r="C120" s="8" t="s">
        <v>610</v>
      </c>
      <c r="D120" s="16" t="s">
        <v>611</v>
      </c>
      <c r="E120" s="15">
        <v>1</v>
      </c>
      <c r="F120" s="9">
        <v>1</v>
      </c>
      <c r="G120" s="14" t="s">
        <v>60</v>
      </c>
      <c r="H120" s="14" t="s">
        <v>612</v>
      </c>
      <c r="I120" s="14" t="s">
        <v>61</v>
      </c>
      <c r="J120" s="9"/>
      <c r="K120" s="9"/>
      <c r="L120" s="11">
        <v>0</v>
      </c>
      <c r="M120" s="20">
        <v>4</v>
      </c>
      <c r="N120" s="8"/>
      <c r="Q120" s="9">
        <v>1</v>
      </c>
      <c r="R120" s="9">
        <v>0</v>
      </c>
      <c r="S120" s="10">
        <v>1</v>
      </c>
      <c r="T120" s="21">
        <v>2</v>
      </c>
      <c r="U120" s="11">
        <v>0</v>
      </c>
      <c r="V120" s="9">
        <v>0</v>
      </c>
      <c r="W120" s="10">
        <v>0</v>
      </c>
      <c r="X120" s="111">
        <v>1</v>
      </c>
      <c r="Y120" s="9">
        <v>1</v>
      </c>
      <c r="Z120" s="10">
        <v>1</v>
      </c>
      <c r="AA120" s="11">
        <v>0</v>
      </c>
      <c r="AB120" s="9">
        <v>0</v>
      </c>
      <c r="AC120" s="10">
        <v>1</v>
      </c>
      <c r="AD120" s="30">
        <f t="shared" si="2"/>
        <v>5</v>
      </c>
      <c r="AE120" s="21" t="str">
        <f t="shared" si="3"/>
        <v>MEDIUM</v>
      </c>
    </row>
    <row r="121" spans="1:32" ht="12.75" customHeight="1">
      <c r="A121" s="9">
        <v>245</v>
      </c>
      <c r="B121" s="8" t="s">
        <v>613</v>
      </c>
      <c r="C121" s="8" t="s">
        <v>614</v>
      </c>
      <c r="D121" s="8" t="s">
        <v>615</v>
      </c>
      <c r="E121" s="15">
        <v>1</v>
      </c>
      <c r="F121" s="9">
        <v>3</v>
      </c>
      <c r="G121" s="14" t="s">
        <v>60</v>
      </c>
      <c r="H121" s="14" t="s">
        <v>60</v>
      </c>
      <c r="I121" s="14" t="s">
        <v>61</v>
      </c>
      <c r="J121" s="9" t="s">
        <v>616</v>
      </c>
      <c r="K121" s="9" t="s">
        <v>617</v>
      </c>
      <c r="L121" s="11">
        <v>0</v>
      </c>
      <c r="M121" s="20">
        <v>5</v>
      </c>
      <c r="N121" s="8"/>
      <c r="Q121" s="9">
        <v>1</v>
      </c>
      <c r="R121" s="9">
        <v>1</v>
      </c>
      <c r="S121" s="10">
        <v>1</v>
      </c>
      <c r="T121" s="21">
        <v>2</v>
      </c>
      <c r="U121" s="11">
        <v>0</v>
      </c>
      <c r="V121" s="9">
        <v>0</v>
      </c>
      <c r="W121" s="10">
        <v>0</v>
      </c>
      <c r="X121" s="111">
        <v>1</v>
      </c>
      <c r="Y121" s="9">
        <v>1</v>
      </c>
      <c r="Z121" s="10">
        <v>1</v>
      </c>
      <c r="AA121" s="11">
        <v>0</v>
      </c>
      <c r="AB121" s="9">
        <v>0</v>
      </c>
      <c r="AC121" s="10">
        <v>1</v>
      </c>
      <c r="AD121" s="30">
        <f t="shared" si="2"/>
        <v>6</v>
      </c>
      <c r="AE121" s="21" t="str">
        <f t="shared" si="3"/>
        <v>MEDIUM</v>
      </c>
    </row>
    <row r="122" spans="1:32" ht="12.75" customHeight="1">
      <c r="A122" s="9">
        <v>247</v>
      </c>
      <c r="B122" s="8" t="s">
        <v>618</v>
      </c>
      <c r="C122" s="8" t="s">
        <v>619</v>
      </c>
      <c r="D122" s="8" t="s">
        <v>620</v>
      </c>
      <c r="E122" s="15">
        <v>1</v>
      </c>
      <c r="F122" s="9">
        <v>1</v>
      </c>
      <c r="G122" s="14" t="s">
        <v>60</v>
      </c>
      <c r="H122" s="14" t="s">
        <v>60</v>
      </c>
      <c r="I122" s="14" t="s">
        <v>61</v>
      </c>
      <c r="J122" s="9" t="s">
        <v>621</v>
      </c>
      <c r="K122" s="9"/>
      <c r="L122" s="11">
        <v>1</v>
      </c>
      <c r="M122" s="20">
        <v>1</v>
      </c>
      <c r="N122" s="8" t="s">
        <v>622</v>
      </c>
      <c r="O122" s="9">
        <v>14</v>
      </c>
      <c r="P122" s="10">
        <v>22</v>
      </c>
      <c r="Q122" s="9">
        <v>0</v>
      </c>
      <c r="R122" s="9">
        <v>1</v>
      </c>
      <c r="S122" s="10">
        <v>1</v>
      </c>
      <c r="T122" s="21">
        <v>1</v>
      </c>
      <c r="U122" s="11">
        <v>0</v>
      </c>
      <c r="V122" s="9">
        <v>0</v>
      </c>
      <c r="W122" s="10">
        <v>0</v>
      </c>
      <c r="X122" s="111">
        <v>0</v>
      </c>
      <c r="Y122" s="9">
        <v>0</v>
      </c>
      <c r="Z122" s="10">
        <v>0</v>
      </c>
      <c r="AA122" s="11">
        <v>0</v>
      </c>
      <c r="AB122" s="9">
        <v>0</v>
      </c>
      <c r="AC122" s="10">
        <v>0</v>
      </c>
      <c r="AD122" s="30">
        <f t="shared" si="2"/>
        <v>3</v>
      </c>
      <c r="AE122" s="21" t="str">
        <f t="shared" si="3"/>
        <v>LOW</v>
      </c>
    </row>
    <row r="123" spans="1:32" ht="12.75" customHeight="1">
      <c r="A123" s="9">
        <v>250</v>
      </c>
      <c r="B123" s="8" t="s">
        <v>623</v>
      </c>
      <c r="C123" s="8" t="s">
        <v>624</v>
      </c>
      <c r="D123" s="16" t="s">
        <v>625</v>
      </c>
      <c r="E123" s="15">
        <v>1</v>
      </c>
      <c r="F123" s="9">
        <v>1</v>
      </c>
      <c r="G123" s="14" t="s">
        <v>60</v>
      </c>
      <c r="H123" s="14" t="s">
        <v>60</v>
      </c>
      <c r="I123" s="14" t="s">
        <v>61</v>
      </c>
      <c r="J123" s="9"/>
      <c r="K123" s="9" t="s">
        <v>626</v>
      </c>
      <c r="L123" s="11">
        <v>0</v>
      </c>
      <c r="M123" s="20">
        <v>1</v>
      </c>
      <c r="N123" s="8" t="s">
        <v>627</v>
      </c>
      <c r="O123" s="9" t="s">
        <v>114</v>
      </c>
      <c r="P123" s="10" t="s">
        <v>114</v>
      </c>
      <c r="Q123" s="9">
        <v>1</v>
      </c>
      <c r="R123" s="9">
        <v>0</v>
      </c>
      <c r="S123" s="10">
        <v>1</v>
      </c>
      <c r="T123" s="21">
        <v>2</v>
      </c>
      <c r="U123" s="11">
        <v>0</v>
      </c>
      <c r="V123" s="9">
        <v>0</v>
      </c>
      <c r="W123" s="10">
        <v>0</v>
      </c>
      <c r="X123" s="111">
        <v>1</v>
      </c>
      <c r="Y123" s="9">
        <v>0</v>
      </c>
      <c r="Z123" s="10">
        <v>0</v>
      </c>
      <c r="AA123" s="11">
        <v>0</v>
      </c>
      <c r="AB123" s="9">
        <v>1</v>
      </c>
      <c r="AC123" s="10">
        <v>1</v>
      </c>
      <c r="AD123" s="30">
        <f t="shared" si="2"/>
        <v>4</v>
      </c>
      <c r="AE123" s="21" t="str">
        <f t="shared" si="3"/>
        <v>LOW</v>
      </c>
    </row>
    <row r="124" spans="1:32" ht="12.75" customHeight="1">
      <c r="A124" s="9">
        <v>251</v>
      </c>
      <c r="B124" s="8" t="s">
        <v>623</v>
      </c>
      <c r="C124" s="8" t="s">
        <v>624</v>
      </c>
      <c r="D124" s="8" t="s">
        <v>625</v>
      </c>
      <c r="E124" s="15">
        <v>1</v>
      </c>
      <c r="F124" s="9">
        <v>1</v>
      </c>
      <c r="G124" s="9" t="s">
        <v>60</v>
      </c>
      <c r="H124" s="9" t="s">
        <v>67</v>
      </c>
      <c r="I124" s="9">
        <v>3</v>
      </c>
      <c r="J124" s="8"/>
      <c r="K124" s="9" t="s">
        <v>626</v>
      </c>
      <c r="L124" s="11">
        <v>1</v>
      </c>
      <c r="M124" s="9">
        <v>1</v>
      </c>
      <c r="N124" s="8" t="s">
        <v>628</v>
      </c>
      <c r="O124" s="9">
        <v>36</v>
      </c>
      <c r="P124" s="10">
        <v>66</v>
      </c>
      <c r="Q124" s="9">
        <v>1</v>
      </c>
      <c r="R124" s="9">
        <v>0</v>
      </c>
      <c r="S124" s="10">
        <v>1</v>
      </c>
      <c r="T124" s="21">
        <v>2</v>
      </c>
      <c r="U124" s="11">
        <v>0</v>
      </c>
      <c r="V124" s="9">
        <v>0</v>
      </c>
      <c r="W124" s="10">
        <v>0</v>
      </c>
      <c r="X124" s="111">
        <v>1</v>
      </c>
      <c r="Y124" s="9">
        <v>1</v>
      </c>
      <c r="Z124" s="10">
        <v>0</v>
      </c>
      <c r="AA124" s="11">
        <v>0</v>
      </c>
      <c r="AB124" s="9">
        <v>0</v>
      </c>
      <c r="AC124" s="10">
        <v>1</v>
      </c>
      <c r="AD124" s="30">
        <f t="shared" si="2"/>
        <v>5</v>
      </c>
      <c r="AE124" s="21" t="str">
        <f t="shared" si="3"/>
        <v>MEDIUM</v>
      </c>
    </row>
    <row r="125" spans="1:32" ht="12.75" customHeight="1">
      <c r="A125" s="38">
        <v>252</v>
      </c>
      <c r="B125" s="39" t="s">
        <v>629</v>
      </c>
      <c r="C125" s="39" t="s">
        <v>630</v>
      </c>
      <c r="D125" s="39" t="s">
        <v>631</v>
      </c>
      <c r="E125" s="40">
        <v>1</v>
      </c>
      <c r="F125" s="38">
        <v>1</v>
      </c>
      <c r="G125" s="41" t="s">
        <v>60</v>
      </c>
      <c r="H125" s="41" t="s">
        <v>632</v>
      </c>
      <c r="I125" s="41" t="s">
        <v>61</v>
      </c>
      <c r="J125" s="38"/>
      <c r="K125" s="38"/>
      <c r="L125" s="42">
        <v>1</v>
      </c>
      <c r="M125" s="43">
        <v>1</v>
      </c>
      <c r="N125" s="39" t="s">
        <v>633</v>
      </c>
      <c r="O125" s="38">
        <v>10</v>
      </c>
      <c r="P125" s="44">
        <v>15</v>
      </c>
      <c r="Q125" s="38">
        <v>1</v>
      </c>
      <c r="R125" s="38">
        <v>1</v>
      </c>
      <c r="S125" s="44">
        <v>1</v>
      </c>
      <c r="T125" s="45">
        <v>1</v>
      </c>
      <c r="U125" s="42">
        <v>1</v>
      </c>
      <c r="V125" s="38">
        <v>0</v>
      </c>
      <c r="W125" s="44">
        <v>0</v>
      </c>
      <c r="X125" s="111">
        <v>0</v>
      </c>
      <c r="Y125" s="38">
        <v>0</v>
      </c>
      <c r="Z125" s="44">
        <v>0</v>
      </c>
      <c r="AA125" s="42">
        <v>0</v>
      </c>
      <c r="AB125" s="38">
        <v>1</v>
      </c>
      <c r="AC125" s="44">
        <v>1</v>
      </c>
      <c r="AD125" s="30">
        <f t="shared" si="2"/>
        <v>7</v>
      </c>
      <c r="AE125" s="21" t="str">
        <f t="shared" si="3"/>
        <v>MEDIUM</v>
      </c>
      <c r="AF125" s="96" t="s">
        <v>634</v>
      </c>
    </row>
    <row r="126" spans="1:32" ht="12.75" customHeight="1">
      <c r="A126" s="9">
        <v>253</v>
      </c>
      <c r="B126" s="8" t="s">
        <v>635</v>
      </c>
      <c r="C126" s="8" t="s">
        <v>636</v>
      </c>
      <c r="D126" s="16" t="s">
        <v>637</v>
      </c>
      <c r="E126" s="15">
        <v>3</v>
      </c>
      <c r="F126" s="9">
        <v>3</v>
      </c>
      <c r="G126" s="14" t="s">
        <v>60</v>
      </c>
      <c r="H126" s="14" t="s">
        <v>638</v>
      </c>
      <c r="I126" s="14" t="s">
        <v>61</v>
      </c>
      <c r="J126" s="9" t="s">
        <v>74</v>
      </c>
      <c r="K126" s="9"/>
      <c r="L126" s="11">
        <v>0</v>
      </c>
      <c r="M126" s="20">
        <v>4</v>
      </c>
      <c r="N126" s="8" t="s">
        <v>639</v>
      </c>
      <c r="O126" s="9">
        <v>21</v>
      </c>
      <c r="P126" s="10">
        <v>30</v>
      </c>
      <c r="Q126" s="9">
        <v>1</v>
      </c>
      <c r="R126" s="9">
        <v>0</v>
      </c>
      <c r="S126" s="10">
        <v>1</v>
      </c>
      <c r="T126" s="21">
        <v>1</v>
      </c>
      <c r="U126" s="11">
        <v>1</v>
      </c>
      <c r="V126" s="9">
        <v>0</v>
      </c>
      <c r="W126" s="10">
        <v>0</v>
      </c>
      <c r="X126" s="111">
        <v>0</v>
      </c>
      <c r="Y126" s="9">
        <v>0</v>
      </c>
      <c r="Z126" s="10">
        <v>0</v>
      </c>
      <c r="AA126" s="11">
        <v>0</v>
      </c>
      <c r="AB126" s="9">
        <v>0</v>
      </c>
      <c r="AC126" s="10">
        <v>1</v>
      </c>
      <c r="AD126" s="30">
        <f t="shared" si="2"/>
        <v>4</v>
      </c>
      <c r="AE126" s="21" t="str">
        <f t="shared" si="3"/>
        <v>LOW</v>
      </c>
    </row>
    <row r="127" spans="1:32" ht="12.75" customHeight="1">
      <c r="A127" s="9">
        <v>265</v>
      </c>
      <c r="B127" s="8" t="s">
        <v>640</v>
      </c>
      <c r="C127" s="8" t="s">
        <v>641</v>
      </c>
      <c r="D127" s="8" t="s">
        <v>642</v>
      </c>
      <c r="E127" s="15">
        <v>1</v>
      </c>
      <c r="F127" s="9">
        <v>1</v>
      </c>
      <c r="G127" s="14" t="s">
        <v>60</v>
      </c>
      <c r="H127" s="14" t="s">
        <v>67</v>
      </c>
      <c r="I127" s="14" t="s">
        <v>61</v>
      </c>
      <c r="J127" s="9" t="s">
        <v>643</v>
      </c>
      <c r="K127" s="9" t="s">
        <v>644</v>
      </c>
      <c r="L127" s="11">
        <v>1</v>
      </c>
      <c r="M127" s="20">
        <v>1</v>
      </c>
      <c r="N127" s="8" t="s">
        <v>645</v>
      </c>
      <c r="O127" s="9">
        <v>49</v>
      </c>
      <c r="P127" s="10">
        <v>71</v>
      </c>
      <c r="Q127" s="9">
        <v>1</v>
      </c>
      <c r="R127" s="9">
        <v>1</v>
      </c>
      <c r="S127" s="10">
        <v>1</v>
      </c>
      <c r="T127" s="21">
        <v>2</v>
      </c>
      <c r="U127" s="11">
        <v>0</v>
      </c>
      <c r="V127" s="9">
        <v>0</v>
      </c>
      <c r="W127" s="10">
        <v>0</v>
      </c>
      <c r="X127" s="111">
        <v>1</v>
      </c>
      <c r="Y127" s="9">
        <v>1</v>
      </c>
      <c r="Z127" s="10">
        <v>1</v>
      </c>
      <c r="AA127" s="11">
        <v>1</v>
      </c>
      <c r="AB127" s="9">
        <v>0</v>
      </c>
      <c r="AC127" s="10">
        <v>1</v>
      </c>
      <c r="AD127" s="30">
        <f t="shared" si="2"/>
        <v>8</v>
      </c>
      <c r="AE127" s="21" t="str">
        <f t="shared" si="3"/>
        <v>HIGH</v>
      </c>
    </row>
    <row r="128" spans="1:32" s="46" customFormat="1" ht="13.15">
      <c r="A128" s="38">
        <v>267</v>
      </c>
      <c r="B128" s="39" t="s">
        <v>646</v>
      </c>
      <c r="C128" s="39" t="s">
        <v>647</v>
      </c>
      <c r="D128" s="39" t="s">
        <v>648</v>
      </c>
      <c r="E128" s="40">
        <v>1</v>
      </c>
      <c r="F128" s="38">
        <v>1</v>
      </c>
      <c r="G128" s="41" t="s">
        <v>60</v>
      </c>
      <c r="H128" s="41" t="s">
        <v>60</v>
      </c>
      <c r="I128" s="41" t="s">
        <v>61</v>
      </c>
      <c r="J128" s="38" t="s">
        <v>649</v>
      </c>
      <c r="K128" s="38" t="s">
        <v>202</v>
      </c>
      <c r="L128" s="42">
        <v>0</v>
      </c>
      <c r="M128" s="43">
        <v>1</v>
      </c>
      <c r="N128" s="39" t="s">
        <v>650</v>
      </c>
      <c r="O128" s="38">
        <v>31</v>
      </c>
      <c r="P128" s="44">
        <v>42</v>
      </c>
      <c r="Q128" s="38">
        <v>1</v>
      </c>
      <c r="R128" s="38">
        <v>1</v>
      </c>
      <c r="S128" s="44">
        <v>1</v>
      </c>
      <c r="T128" s="45">
        <v>1</v>
      </c>
      <c r="U128" s="42">
        <v>1</v>
      </c>
      <c r="V128" s="38">
        <v>0</v>
      </c>
      <c r="W128" s="44">
        <v>1</v>
      </c>
      <c r="X128" s="111">
        <v>0</v>
      </c>
      <c r="Y128" s="38">
        <v>0</v>
      </c>
      <c r="Z128" s="44">
        <v>0</v>
      </c>
      <c r="AA128" s="42">
        <v>0</v>
      </c>
      <c r="AB128" s="38">
        <v>1</v>
      </c>
      <c r="AC128" s="44">
        <v>1</v>
      </c>
      <c r="AD128" s="30">
        <f t="shared" si="2"/>
        <v>7</v>
      </c>
      <c r="AE128" s="21" t="str">
        <f t="shared" si="3"/>
        <v>MEDIUM</v>
      </c>
      <c r="AF128" s="96" t="s">
        <v>651</v>
      </c>
    </row>
    <row r="129" spans="1:32" ht="12.75" customHeight="1">
      <c r="A129" s="9">
        <v>268</v>
      </c>
      <c r="B129" s="8" t="s">
        <v>652</v>
      </c>
      <c r="C129" s="8" t="s">
        <v>653</v>
      </c>
      <c r="D129" s="8" t="s">
        <v>654</v>
      </c>
      <c r="E129" s="15">
        <v>1</v>
      </c>
      <c r="F129" s="9">
        <v>1</v>
      </c>
      <c r="G129" s="14" t="s">
        <v>60</v>
      </c>
      <c r="H129" s="14" t="s">
        <v>67</v>
      </c>
      <c r="I129" s="14" t="s">
        <v>61</v>
      </c>
      <c r="J129" s="9" t="s">
        <v>655</v>
      </c>
      <c r="K129" s="9" t="s">
        <v>656</v>
      </c>
      <c r="L129" s="11">
        <v>1</v>
      </c>
      <c r="M129" s="20">
        <v>1</v>
      </c>
      <c r="N129" s="8" t="s">
        <v>657</v>
      </c>
      <c r="O129" s="9">
        <v>35</v>
      </c>
      <c r="P129" s="10">
        <v>54</v>
      </c>
      <c r="Q129" s="9">
        <v>1</v>
      </c>
      <c r="R129" s="9">
        <v>1</v>
      </c>
      <c r="S129" s="10">
        <v>1</v>
      </c>
      <c r="T129" s="21">
        <v>2</v>
      </c>
      <c r="U129" s="11">
        <v>0</v>
      </c>
      <c r="V129" s="9">
        <v>0</v>
      </c>
      <c r="W129" s="10">
        <v>0</v>
      </c>
      <c r="X129" s="111">
        <v>1</v>
      </c>
      <c r="Y129" s="9">
        <v>1</v>
      </c>
      <c r="Z129" s="10">
        <v>1</v>
      </c>
      <c r="AA129" s="11">
        <v>0</v>
      </c>
      <c r="AB129" s="9">
        <v>0</v>
      </c>
      <c r="AC129" s="10">
        <v>1</v>
      </c>
      <c r="AD129" s="30">
        <f t="shared" si="2"/>
        <v>7</v>
      </c>
      <c r="AE129" s="21" t="str">
        <f t="shared" si="3"/>
        <v>MEDIUM</v>
      </c>
      <c r="AF129" s="95"/>
    </row>
    <row r="130" spans="1:32" ht="12.75" customHeight="1">
      <c r="A130" s="9">
        <v>270</v>
      </c>
      <c r="B130" s="8" t="s">
        <v>658</v>
      </c>
      <c r="C130" s="8" t="s">
        <v>659</v>
      </c>
      <c r="D130" s="16" t="s">
        <v>660</v>
      </c>
      <c r="E130" s="15">
        <v>1</v>
      </c>
      <c r="F130" s="9">
        <v>1</v>
      </c>
      <c r="G130" s="14" t="s">
        <v>60</v>
      </c>
      <c r="H130" s="14" t="s">
        <v>67</v>
      </c>
      <c r="I130" s="14" t="s">
        <v>61</v>
      </c>
      <c r="J130" s="9" t="s">
        <v>661</v>
      </c>
      <c r="K130" s="9">
        <v>2009</v>
      </c>
      <c r="L130" s="11">
        <v>1</v>
      </c>
      <c r="M130" s="20">
        <v>1</v>
      </c>
      <c r="N130" s="8" t="s">
        <v>662</v>
      </c>
      <c r="O130" s="9" t="s">
        <v>114</v>
      </c>
      <c r="P130" s="10" t="s">
        <v>114</v>
      </c>
      <c r="Q130" s="9">
        <v>1</v>
      </c>
      <c r="R130" s="9">
        <v>1</v>
      </c>
      <c r="S130" s="10">
        <v>1</v>
      </c>
      <c r="T130" s="21">
        <v>2</v>
      </c>
      <c r="U130" s="11">
        <v>0</v>
      </c>
      <c r="V130" s="9">
        <v>0</v>
      </c>
      <c r="W130" s="10">
        <v>0</v>
      </c>
      <c r="X130" s="111">
        <v>1</v>
      </c>
      <c r="Y130" s="9">
        <v>1</v>
      </c>
      <c r="Z130" s="10">
        <v>0</v>
      </c>
      <c r="AA130" s="11">
        <v>0</v>
      </c>
      <c r="AB130" s="9">
        <v>0</v>
      </c>
      <c r="AC130" s="10">
        <v>1</v>
      </c>
      <c r="AD130" s="30">
        <f t="shared" si="2"/>
        <v>6</v>
      </c>
      <c r="AE130" s="21" t="str">
        <f t="shared" si="3"/>
        <v>MEDIUM</v>
      </c>
    </row>
    <row r="131" spans="1:32" ht="12.75" customHeight="1">
      <c r="A131" s="9">
        <v>272</v>
      </c>
      <c r="B131" s="8" t="s">
        <v>663</v>
      </c>
      <c r="C131" s="8" t="s">
        <v>664</v>
      </c>
      <c r="D131" s="8" t="s">
        <v>665</v>
      </c>
      <c r="E131" s="15">
        <v>1</v>
      </c>
      <c r="F131" s="9">
        <v>2</v>
      </c>
      <c r="G131" s="14" t="s">
        <v>60</v>
      </c>
      <c r="H131" s="14" t="s">
        <v>60</v>
      </c>
      <c r="I131" s="14" t="s">
        <v>61</v>
      </c>
      <c r="J131" s="9" t="s">
        <v>666</v>
      </c>
      <c r="K131" s="9" t="s">
        <v>667</v>
      </c>
      <c r="L131" s="11">
        <v>1</v>
      </c>
      <c r="M131" s="20">
        <v>1</v>
      </c>
      <c r="N131" s="8" t="s">
        <v>668</v>
      </c>
      <c r="O131" s="9">
        <v>58</v>
      </c>
      <c r="P131" s="10">
        <v>75</v>
      </c>
      <c r="Q131" s="9">
        <v>1</v>
      </c>
      <c r="R131" s="9">
        <v>1</v>
      </c>
      <c r="S131" s="10">
        <v>1</v>
      </c>
      <c r="T131" s="21">
        <v>1</v>
      </c>
      <c r="U131" s="11">
        <v>1</v>
      </c>
      <c r="V131" s="9">
        <v>1</v>
      </c>
      <c r="W131" s="10">
        <v>1</v>
      </c>
      <c r="X131" s="111">
        <v>0</v>
      </c>
      <c r="Y131" s="9">
        <v>0</v>
      </c>
      <c r="Z131" s="10">
        <v>0</v>
      </c>
      <c r="AA131" s="11">
        <v>0</v>
      </c>
      <c r="AB131" s="9">
        <v>0</v>
      </c>
      <c r="AC131" s="10">
        <v>1</v>
      </c>
      <c r="AD131" s="30">
        <f t="shared" si="2"/>
        <v>8</v>
      </c>
      <c r="AE131" s="21" t="str">
        <f t="shared" si="3"/>
        <v>HIGH</v>
      </c>
    </row>
    <row r="132" spans="1:32" ht="12.75" customHeight="1">
      <c r="A132" s="9">
        <v>273</v>
      </c>
      <c r="B132" s="8" t="s">
        <v>669</v>
      </c>
      <c r="C132" s="8" t="s">
        <v>670</v>
      </c>
      <c r="D132" s="8" t="s">
        <v>671</v>
      </c>
      <c r="E132" s="15">
        <v>1</v>
      </c>
      <c r="F132" s="9">
        <v>1</v>
      </c>
      <c r="G132" s="14" t="s">
        <v>60</v>
      </c>
      <c r="H132" s="14" t="s">
        <v>60</v>
      </c>
      <c r="I132" s="14" t="s">
        <v>61</v>
      </c>
      <c r="J132" s="9" t="s">
        <v>672</v>
      </c>
      <c r="K132" s="9" t="s">
        <v>673</v>
      </c>
      <c r="L132" s="11">
        <v>1</v>
      </c>
      <c r="M132" s="20">
        <v>1</v>
      </c>
      <c r="N132" s="8" t="s">
        <v>668</v>
      </c>
      <c r="O132" s="9">
        <v>58</v>
      </c>
      <c r="P132" s="10">
        <v>75</v>
      </c>
      <c r="Q132" s="9">
        <v>1</v>
      </c>
      <c r="R132" s="9">
        <v>1</v>
      </c>
      <c r="S132" s="10">
        <v>1</v>
      </c>
      <c r="T132" s="21">
        <v>2</v>
      </c>
      <c r="U132" s="11">
        <v>0</v>
      </c>
      <c r="V132" s="9">
        <v>0</v>
      </c>
      <c r="W132" s="10">
        <v>0</v>
      </c>
      <c r="X132" s="111">
        <v>1</v>
      </c>
      <c r="Y132" s="9">
        <v>1</v>
      </c>
      <c r="Z132" s="10">
        <v>0</v>
      </c>
      <c r="AA132" s="11">
        <v>0</v>
      </c>
      <c r="AB132" s="9">
        <v>1</v>
      </c>
      <c r="AC132" s="10">
        <v>1</v>
      </c>
      <c r="AD132" s="30">
        <f t="shared" ref="AD132:AD195" si="4">IF(T132=1,SUM(L132,Q132,R132,S132,AA132,AB132,AC132,U132,V132,W132),IF(T132=2,SUM(L132,Q132,R132,X132,Y132,Z132,AA132,AB132,AC132),"N/A"))</f>
        <v>7</v>
      </c>
      <c r="AE132" s="21" t="str">
        <f t="shared" ref="AE132:AE195" si="5">IF(AD132&gt;=8,"HIGH",(IF(AND(AD132&lt;8,AD132&gt;=5),"MEDIUM",(IF(AD132&lt;=4,"LOW",(IF(AD132="N/A","N/A")))))))</f>
        <v>MEDIUM</v>
      </c>
    </row>
    <row r="133" spans="1:32" ht="12.75" customHeight="1">
      <c r="A133" s="9">
        <v>275</v>
      </c>
      <c r="B133" s="8" t="s">
        <v>674</v>
      </c>
      <c r="C133" s="8" t="s">
        <v>675</v>
      </c>
      <c r="D133" s="8" t="s">
        <v>676</v>
      </c>
      <c r="E133" s="15">
        <v>1</v>
      </c>
      <c r="F133" s="9">
        <v>2</v>
      </c>
      <c r="G133" s="14" t="s">
        <v>60</v>
      </c>
      <c r="H133" s="14" t="s">
        <v>612</v>
      </c>
      <c r="I133" s="14" t="s">
        <v>61</v>
      </c>
      <c r="J133" s="9" t="s">
        <v>677</v>
      </c>
      <c r="K133" s="9">
        <v>2008</v>
      </c>
      <c r="L133" s="11">
        <v>1</v>
      </c>
      <c r="M133" s="20">
        <v>1</v>
      </c>
      <c r="N133" s="8" t="s">
        <v>167</v>
      </c>
      <c r="O133" s="9">
        <v>42</v>
      </c>
      <c r="P133" s="10">
        <v>61</v>
      </c>
      <c r="Q133" s="9">
        <v>0</v>
      </c>
      <c r="R133" s="9">
        <v>0</v>
      </c>
      <c r="S133" s="10">
        <v>1</v>
      </c>
      <c r="T133" s="21">
        <v>2</v>
      </c>
      <c r="U133" s="11">
        <v>0</v>
      </c>
      <c r="V133" s="9">
        <v>0</v>
      </c>
      <c r="W133" s="10">
        <v>0</v>
      </c>
      <c r="X133" s="111">
        <v>1</v>
      </c>
      <c r="Y133" s="9">
        <v>1</v>
      </c>
      <c r="Z133" s="10">
        <v>1</v>
      </c>
      <c r="AA133" s="11">
        <v>0</v>
      </c>
      <c r="AB133" s="9">
        <v>1</v>
      </c>
      <c r="AC133" s="10">
        <v>1</v>
      </c>
      <c r="AD133" s="30">
        <f t="shared" si="4"/>
        <v>6</v>
      </c>
      <c r="AE133" s="21" t="str">
        <f t="shared" si="5"/>
        <v>MEDIUM</v>
      </c>
    </row>
    <row r="134" spans="1:32" ht="12.75" customHeight="1">
      <c r="A134" s="9">
        <v>279</v>
      </c>
      <c r="B134" s="8" t="s">
        <v>678</v>
      </c>
      <c r="C134" s="8" t="s">
        <v>679</v>
      </c>
      <c r="D134" s="8" t="s">
        <v>680</v>
      </c>
      <c r="E134" s="15">
        <v>1</v>
      </c>
      <c r="F134" s="9">
        <v>1</v>
      </c>
      <c r="G134" s="14" t="s">
        <v>60</v>
      </c>
      <c r="H134" s="14" t="s">
        <v>60</v>
      </c>
      <c r="I134" s="14" t="s">
        <v>61</v>
      </c>
      <c r="J134" s="9" t="s">
        <v>681</v>
      </c>
      <c r="K134" s="9" t="s">
        <v>151</v>
      </c>
      <c r="L134" s="11">
        <v>1</v>
      </c>
      <c r="M134" s="20">
        <v>1</v>
      </c>
      <c r="N134" s="8" t="s">
        <v>682</v>
      </c>
      <c r="O134" s="9">
        <v>11</v>
      </c>
      <c r="P134" s="10">
        <v>16</v>
      </c>
      <c r="Q134" s="9">
        <v>1</v>
      </c>
      <c r="R134" s="9">
        <v>1</v>
      </c>
      <c r="S134" s="10">
        <v>1</v>
      </c>
      <c r="T134" s="21">
        <v>2</v>
      </c>
      <c r="U134" s="11">
        <v>0</v>
      </c>
      <c r="V134" s="9">
        <v>0</v>
      </c>
      <c r="W134" s="10">
        <v>0</v>
      </c>
      <c r="X134" s="111">
        <v>1</v>
      </c>
      <c r="Y134" s="9">
        <v>1</v>
      </c>
      <c r="Z134" s="10">
        <v>0</v>
      </c>
      <c r="AA134" s="11">
        <v>0</v>
      </c>
      <c r="AB134" s="9">
        <v>1</v>
      </c>
      <c r="AC134" s="10">
        <v>1</v>
      </c>
      <c r="AD134" s="30">
        <f t="shared" si="4"/>
        <v>7</v>
      </c>
      <c r="AE134" s="21" t="str">
        <f t="shared" si="5"/>
        <v>MEDIUM</v>
      </c>
      <c r="AF134" s="94"/>
    </row>
    <row r="135" spans="1:32" s="46" customFormat="1" ht="12.75" customHeight="1">
      <c r="A135" s="9">
        <v>284</v>
      </c>
      <c r="B135" s="8" t="s">
        <v>683</v>
      </c>
      <c r="C135" s="8" t="s">
        <v>684</v>
      </c>
      <c r="D135" s="8" t="s">
        <v>685</v>
      </c>
      <c r="E135" s="15">
        <v>1</v>
      </c>
      <c r="F135" s="9">
        <v>1</v>
      </c>
      <c r="G135" s="14" t="s">
        <v>386</v>
      </c>
      <c r="H135" s="14" t="s">
        <v>686</v>
      </c>
      <c r="I135" s="14" t="s">
        <v>61</v>
      </c>
      <c r="J135" s="9"/>
      <c r="K135" s="9" t="s">
        <v>687</v>
      </c>
      <c r="L135" s="11">
        <v>1</v>
      </c>
      <c r="M135" s="20">
        <v>1</v>
      </c>
      <c r="N135" s="8" t="s">
        <v>688</v>
      </c>
      <c r="O135" s="9" t="s">
        <v>114</v>
      </c>
      <c r="P135" s="10" t="s">
        <v>114</v>
      </c>
      <c r="Q135" s="9">
        <v>1</v>
      </c>
      <c r="R135" s="9">
        <v>0</v>
      </c>
      <c r="S135" s="10">
        <v>1</v>
      </c>
      <c r="T135" s="21">
        <v>2</v>
      </c>
      <c r="U135" s="11">
        <v>0</v>
      </c>
      <c r="V135" s="9">
        <v>0</v>
      </c>
      <c r="W135" s="10">
        <v>0</v>
      </c>
      <c r="X135" s="111">
        <v>1</v>
      </c>
      <c r="Y135" s="9">
        <v>1</v>
      </c>
      <c r="Z135" s="10">
        <v>0</v>
      </c>
      <c r="AA135" s="11">
        <v>0</v>
      </c>
      <c r="AB135" s="9">
        <v>0</v>
      </c>
      <c r="AC135" s="10">
        <v>1</v>
      </c>
      <c r="AD135" s="30">
        <f t="shared" si="4"/>
        <v>5</v>
      </c>
      <c r="AE135" s="21" t="str">
        <f t="shared" si="5"/>
        <v>MEDIUM</v>
      </c>
      <c r="AF135" s="94"/>
    </row>
    <row r="136" spans="1:32" s="46" customFormat="1" ht="12.75" customHeight="1">
      <c r="A136" s="9">
        <v>297</v>
      </c>
      <c r="B136" s="8" t="s">
        <v>689</v>
      </c>
      <c r="C136" s="8" t="s">
        <v>690</v>
      </c>
      <c r="D136" s="16" t="s">
        <v>691</v>
      </c>
      <c r="E136" s="15">
        <v>1</v>
      </c>
      <c r="F136" s="9">
        <v>1</v>
      </c>
      <c r="G136" s="14" t="s">
        <v>60</v>
      </c>
      <c r="H136" s="14" t="s">
        <v>60</v>
      </c>
      <c r="I136" s="14" t="s">
        <v>61</v>
      </c>
      <c r="J136" s="9" t="s">
        <v>692</v>
      </c>
      <c r="K136" s="9">
        <v>2005</v>
      </c>
      <c r="L136" s="11">
        <v>0</v>
      </c>
      <c r="M136" s="43">
        <v>3</v>
      </c>
      <c r="N136" s="39"/>
      <c r="O136" s="38"/>
      <c r="P136" s="44"/>
      <c r="Q136" s="9">
        <v>1</v>
      </c>
      <c r="R136" s="9">
        <v>1</v>
      </c>
      <c r="S136" s="10">
        <v>2</v>
      </c>
      <c r="T136" s="21">
        <v>2</v>
      </c>
      <c r="U136" s="11">
        <v>0</v>
      </c>
      <c r="V136" s="9">
        <v>0</v>
      </c>
      <c r="W136" s="10">
        <v>0</v>
      </c>
      <c r="X136" s="111">
        <v>1</v>
      </c>
      <c r="Y136" s="9">
        <v>1</v>
      </c>
      <c r="Z136" s="10">
        <v>0</v>
      </c>
      <c r="AA136" s="11">
        <v>0</v>
      </c>
      <c r="AB136" s="9">
        <v>0</v>
      </c>
      <c r="AC136" s="10">
        <v>1</v>
      </c>
      <c r="AD136" s="30">
        <f t="shared" si="4"/>
        <v>5</v>
      </c>
      <c r="AE136" s="21" t="str">
        <f t="shared" si="5"/>
        <v>MEDIUM</v>
      </c>
      <c r="AF136" s="94"/>
    </row>
    <row r="137" spans="1:32" s="46" customFormat="1" ht="12.75" customHeight="1">
      <c r="A137" s="9">
        <v>298</v>
      </c>
      <c r="B137" s="8" t="s">
        <v>693</v>
      </c>
      <c r="C137" s="8" t="s">
        <v>213</v>
      </c>
      <c r="D137" s="8" t="s">
        <v>694</v>
      </c>
      <c r="E137" s="15">
        <v>1</v>
      </c>
      <c r="F137" s="9">
        <v>1</v>
      </c>
      <c r="G137" s="9" t="s">
        <v>60</v>
      </c>
      <c r="H137" s="9" t="s">
        <v>215</v>
      </c>
      <c r="I137" s="9">
        <v>3</v>
      </c>
      <c r="J137" s="8"/>
      <c r="K137" s="9" t="s">
        <v>695</v>
      </c>
      <c r="L137" s="11">
        <v>0</v>
      </c>
      <c r="M137" s="9">
        <v>3</v>
      </c>
      <c r="N137" s="8"/>
      <c r="O137" s="9"/>
      <c r="P137" s="10"/>
      <c r="Q137" s="9">
        <v>1</v>
      </c>
      <c r="R137" s="9">
        <v>0</v>
      </c>
      <c r="S137" s="10">
        <v>1</v>
      </c>
      <c r="T137" s="21">
        <v>2</v>
      </c>
      <c r="U137" s="11">
        <v>0</v>
      </c>
      <c r="V137" s="9">
        <v>0</v>
      </c>
      <c r="W137" s="10">
        <v>0</v>
      </c>
      <c r="X137" s="111">
        <v>1</v>
      </c>
      <c r="Y137" s="9">
        <v>1</v>
      </c>
      <c r="Z137" s="10">
        <v>1</v>
      </c>
      <c r="AA137" s="11">
        <v>0</v>
      </c>
      <c r="AB137" s="9">
        <v>0</v>
      </c>
      <c r="AC137" s="10">
        <v>1</v>
      </c>
      <c r="AD137" s="30">
        <f t="shared" si="4"/>
        <v>5</v>
      </c>
      <c r="AE137" s="21" t="str">
        <f t="shared" si="5"/>
        <v>MEDIUM</v>
      </c>
      <c r="AF137" s="92"/>
    </row>
    <row r="138" spans="1:32" s="46" customFormat="1" ht="12.75" customHeight="1">
      <c r="A138" s="9">
        <v>299</v>
      </c>
      <c r="B138" s="8" t="s">
        <v>696</v>
      </c>
      <c r="C138" s="8" t="s">
        <v>213</v>
      </c>
      <c r="D138" s="8" t="s">
        <v>697</v>
      </c>
      <c r="E138" s="15">
        <v>1</v>
      </c>
      <c r="F138" s="9">
        <v>1</v>
      </c>
      <c r="G138" s="9" t="s">
        <v>60</v>
      </c>
      <c r="H138" s="9" t="s">
        <v>215</v>
      </c>
      <c r="I138" s="9">
        <v>3</v>
      </c>
      <c r="J138" s="8"/>
      <c r="K138" s="9">
        <v>2012</v>
      </c>
      <c r="L138" s="11">
        <v>0</v>
      </c>
      <c r="M138" s="9">
        <v>3</v>
      </c>
      <c r="N138" s="8"/>
      <c r="O138" s="9"/>
      <c r="P138" s="10"/>
      <c r="Q138" s="9">
        <v>1</v>
      </c>
      <c r="R138" s="9">
        <v>0</v>
      </c>
      <c r="S138" s="10">
        <v>1</v>
      </c>
      <c r="T138" s="21">
        <v>2</v>
      </c>
      <c r="U138" s="11">
        <v>0</v>
      </c>
      <c r="V138" s="9">
        <v>0</v>
      </c>
      <c r="W138" s="10">
        <v>0</v>
      </c>
      <c r="X138" s="111">
        <v>1</v>
      </c>
      <c r="Y138" s="9">
        <v>1</v>
      </c>
      <c r="Z138" s="10">
        <v>1</v>
      </c>
      <c r="AA138" s="11">
        <v>0</v>
      </c>
      <c r="AB138" s="9">
        <v>0</v>
      </c>
      <c r="AC138" s="10">
        <v>1</v>
      </c>
      <c r="AD138" s="30">
        <f t="shared" si="4"/>
        <v>5</v>
      </c>
      <c r="AE138" s="21" t="str">
        <f t="shared" si="5"/>
        <v>MEDIUM</v>
      </c>
      <c r="AF138" s="93"/>
    </row>
    <row r="139" spans="1:32" s="46" customFormat="1" ht="12.75" customHeight="1">
      <c r="A139" s="9">
        <v>300</v>
      </c>
      <c r="B139" s="8" t="s">
        <v>698</v>
      </c>
      <c r="C139" s="8" t="s">
        <v>699</v>
      </c>
      <c r="D139" s="16" t="s">
        <v>700</v>
      </c>
      <c r="E139" s="15">
        <v>1</v>
      </c>
      <c r="F139" s="9">
        <v>1</v>
      </c>
      <c r="G139" s="14" t="s">
        <v>60</v>
      </c>
      <c r="H139" s="14" t="s">
        <v>60</v>
      </c>
      <c r="I139" s="14" t="s">
        <v>61</v>
      </c>
      <c r="J139" s="9" t="s">
        <v>701</v>
      </c>
      <c r="K139" s="9">
        <v>2000</v>
      </c>
      <c r="L139" s="11">
        <v>0</v>
      </c>
      <c r="M139" s="43">
        <v>4</v>
      </c>
      <c r="N139" s="39"/>
      <c r="O139" s="38"/>
      <c r="P139" s="44"/>
      <c r="Q139" s="9">
        <v>1</v>
      </c>
      <c r="R139" s="9">
        <v>1</v>
      </c>
      <c r="S139" s="10">
        <v>1</v>
      </c>
      <c r="T139" s="21">
        <v>2</v>
      </c>
      <c r="U139" s="11">
        <v>0</v>
      </c>
      <c r="V139" s="9">
        <v>0</v>
      </c>
      <c r="W139" s="10">
        <v>0</v>
      </c>
      <c r="X139" s="111">
        <v>1</v>
      </c>
      <c r="Y139" s="9">
        <v>1</v>
      </c>
      <c r="Z139" s="10">
        <v>1</v>
      </c>
      <c r="AA139" s="11">
        <v>0</v>
      </c>
      <c r="AB139" s="9">
        <v>0</v>
      </c>
      <c r="AC139" s="10">
        <v>1</v>
      </c>
      <c r="AD139" s="30">
        <f t="shared" si="4"/>
        <v>6</v>
      </c>
      <c r="AE139" s="21" t="str">
        <f t="shared" si="5"/>
        <v>MEDIUM</v>
      </c>
      <c r="AF139" s="94"/>
    </row>
    <row r="140" spans="1:32" s="46" customFormat="1" ht="12.75" customHeight="1">
      <c r="A140" s="9">
        <v>301</v>
      </c>
      <c r="B140" s="8" t="s">
        <v>702</v>
      </c>
      <c r="C140" s="8" t="s">
        <v>703</v>
      </c>
      <c r="D140" s="16" t="s">
        <v>704</v>
      </c>
      <c r="E140" s="15">
        <v>1</v>
      </c>
      <c r="F140" s="9">
        <v>1</v>
      </c>
      <c r="G140" s="14" t="s">
        <v>60</v>
      </c>
      <c r="H140" s="14" t="s">
        <v>60</v>
      </c>
      <c r="I140" s="14" t="s">
        <v>61</v>
      </c>
      <c r="J140" s="9"/>
      <c r="K140" s="9" t="s">
        <v>705</v>
      </c>
      <c r="L140" s="11">
        <v>0</v>
      </c>
      <c r="M140" s="20">
        <v>4</v>
      </c>
      <c r="N140" s="8"/>
      <c r="O140" s="9"/>
      <c r="P140" s="10"/>
      <c r="Q140" s="9">
        <v>1</v>
      </c>
      <c r="R140" s="9">
        <v>1</v>
      </c>
      <c r="S140" s="10">
        <v>1</v>
      </c>
      <c r="T140" s="21">
        <v>2</v>
      </c>
      <c r="U140" s="11">
        <v>0</v>
      </c>
      <c r="V140" s="9">
        <v>0</v>
      </c>
      <c r="W140" s="10">
        <v>0</v>
      </c>
      <c r="X140" s="111">
        <v>1</v>
      </c>
      <c r="Y140" s="9">
        <v>1</v>
      </c>
      <c r="Z140" s="10">
        <v>1</v>
      </c>
      <c r="AA140" s="11">
        <v>0</v>
      </c>
      <c r="AB140" s="9">
        <v>1</v>
      </c>
      <c r="AC140" s="10">
        <v>1</v>
      </c>
      <c r="AD140" s="30">
        <f t="shared" si="4"/>
        <v>7</v>
      </c>
      <c r="AE140" s="21" t="str">
        <f t="shared" si="5"/>
        <v>MEDIUM</v>
      </c>
      <c r="AF140" s="92"/>
    </row>
    <row r="141" spans="1:32" s="46" customFormat="1" ht="12.75" customHeight="1">
      <c r="A141" s="9">
        <v>302</v>
      </c>
      <c r="B141" s="8" t="s">
        <v>706</v>
      </c>
      <c r="C141" s="8" t="s">
        <v>220</v>
      </c>
      <c r="D141" s="16" t="s">
        <v>707</v>
      </c>
      <c r="E141" s="15">
        <v>1</v>
      </c>
      <c r="F141" s="9">
        <v>1</v>
      </c>
      <c r="G141" s="14" t="s">
        <v>60</v>
      </c>
      <c r="H141" s="14" t="s">
        <v>60</v>
      </c>
      <c r="I141" s="14" t="s">
        <v>61</v>
      </c>
      <c r="J141" s="9"/>
      <c r="K141" s="9">
        <v>2010</v>
      </c>
      <c r="L141" s="11">
        <v>0</v>
      </c>
      <c r="M141" s="20">
        <v>4</v>
      </c>
      <c r="N141" s="8"/>
      <c r="O141" s="9"/>
      <c r="P141" s="10"/>
      <c r="Q141" s="9">
        <v>1</v>
      </c>
      <c r="R141" s="9">
        <v>1</v>
      </c>
      <c r="S141" s="10">
        <v>1</v>
      </c>
      <c r="T141" s="21">
        <v>2</v>
      </c>
      <c r="U141" s="11">
        <v>0</v>
      </c>
      <c r="V141" s="9">
        <v>0</v>
      </c>
      <c r="W141" s="10">
        <v>0</v>
      </c>
      <c r="X141" s="111">
        <v>1</v>
      </c>
      <c r="Y141" s="9">
        <v>1</v>
      </c>
      <c r="Z141" s="10">
        <v>1</v>
      </c>
      <c r="AA141" s="11">
        <v>0</v>
      </c>
      <c r="AB141" s="9">
        <v>0</v>
      </c>
      <c r="AC141" s="10">
        <v>1</v>
      </c>
      <c r="AD141" s="30">
        <f t="shared" si="4"/>
        <v>6</v>
      </c>
      <c r="AE141" s="21" t="str">
        <f t="shared" si="5"/>
        <v>MEDIUM</v>
      </c>
      <c r="AF141" s="92"/>
    </row>
    <row r="142" spans="1:32" s="46" customFormat="1" ht="12.75" customHeight="1">
      <c r="A142" s="9">
        <v>303</v>
      </c>
      <c r="B142" s="8" t="s">
        <v>708</v>
      </c>
      <c r="C142" s="8" t="s">
        <v>213</v>
      </c>
      <c r="D142" s="16" t="s">
        <v>709</v>
      </c>
      <c r="E142" s="15">
        <v>1</v>
      </c>
      <c r="F142" s="9">
        <v>1</v>
      </c>
      <c r="G142" s="14" t="s">
        <v>60</v>
      </c>
      <c r="H142" s="14" t="s">
        <v>60</v>
      </c>
      <c r="I142" s="14" t="s">
        <v>61</v>
      </c>
      <c r="J142" s="9"/>
      <c r="K142" s="9" t="s">
        <v>710</v>
      </c>
      <c r="L142" s="11">
        <v>0</v>
      </c>
      <c r="M142" s="20">
        <v>4</v>
      </c>
      <c r="N142" s="8"/>
      <c r="O142" s="9"/>
      <c r="P142" s="10"/>
      <c r="Q142" s="9">
        <v>1</v>
      </c>
      <c r="R142" s="9">
        <v>1</v>
      </c>
      <c r="S142" s="10">
        <v>1</v>
      </c>
      <c r="T142" s="21">
        <v>2</v>
      </c>
      <c r="U142" s="11">
        <v>0</v>
      </c>
      <c r="V142" s="9">
        <v>0</v>
      </c>
      <c r="W142" s="10">
        <v>0</v>
      </c>
      <c r="X142" s="111">
        <v>1</v>
      </c>
      <c r="Y142" s="9">
        <v>1</v>
      </c>
      <c r="Z142" s="10">
        <v>1</v>
      </c>
      <c r="AA142" s="11">
        <v>0</v>
      </c>
      <c r="AB142" s="9">
        <v>0</v>
      </c>
      <c r="AC142" s="10">
        <v>1</v>
      </c>
      <c r="AD142" s="30">
        <f t="shared" si="4"/>
        <v>6</v>
      </c>
      <c r="AE142" s="21" t="str">
        <f t="shared" si="5"/>
        <v>MEDIUM</v>
      </c>
      <c r="AF142" s="92"/>
    </row>
    <row r="143" spans="1:32" s="46" customFormat="1" ht="12.75" customHeight="1">
      <c r="A143" s="9">
        <v>308</v>
      </c>
      <c r="B143" s="8" t="s">
        <v>711</v>
      </c>
      <c r="C143" s="8" t="s">
        <v>712</v>
      </c>
      <c r="D143" s="17" t="s">
        <v>713</v>
      </c>
      <c r="E143" s="15">
        <v>1</v>
      </c>
      <c r="F143" s="9">
        <v>3</v>
      </c>
      <c r="G143" s="14" t="s">
        <v>60</v>
      </c>
      <c r="H143" s="14" t="s">
        <v>67</v>
      </c>
      <c r="I143" s="14" t="s">
        <v>61</v>
      </c>
      <c r="J143" s="9" t="s">
        <v>714</v>
      </c>
      <c r="K143" s="9"/>
      <c r="L143" s="11">
        <v>1</v>
      </c>
      <c r="M143" s="20">
        <v>1</v>
      </c>
      <c r="N143" s="8" t="s">
        <v>715</v>
      </c>
      <c r="O143" s="9">
        <v>9</v>
      </c>
      <c r="P143" s="10">
        <v>11</v>
      </c>
      <c r="Q143" s="9">
        <v>1</v>
      </c>
      <c r="R143" s="9">
        <v>0</v>
      </c>
      <c r="S143" s="10">
        <v>1</v>
      </c>
      <c r="T143" s="21">
        <v>2</v>
      </c>
      <c r="U143" s="11">
        <v>1</v>
      </c>
      <c r="V143" s="9">
        <v>0</v>
      </c>
      <c r="W143" s="10">
        <v>1</v>
      </c>
      <c r="X143" s="111">
        <v>0</v>
      </c>
      <c r="Y143" s="9">
        <v>0</v>
      </c>
      <c r="Z143" s="10">
        <v>0</v>
      </c>
      <c r="AA143" s="11">
        <v>0</v>
      </c>
      <c r="AB143" s="9">
        <v>0</v>
      </c>
      <c r="AC143" s="10">
        <v>1</v>
      </c>
      <c r="AD143" s="30">
        <f t="shared" si="4"/>
        <v>3</v>
      </c>
      <c r="AE143" s="21" t="str">
        <f t="shared" si="5"/>
        <v>LOW</v>
      </c>
      <c r="AF143" s="92"/>
    </row>
    <row r="144" spans="1:32" ht="12.75" customHeight="1">
      <c r="A144" s="38">
        <v>310</v>
      </c>
      <c r="B144" s="39" t="s">
        <v>716</v>
      </c>
      <c r="C144" s="39" t="s">
        <v>717</v>
      </c>
      <c r="D144" s="47" t="s">
        <v>718</v>
      </c>
      <c r="E144" s="40">
        <v>1</v>
      </c>
      <c r="F144" s="38">
        <v>1</v>
      </c>
      <c r="G144" s="41" t="s">
        <v>60</v>
      </c>
      <c r="H144" s="41" t="s">
        <v>60</v>
      </c>
      <c r="I144" s="41" t="s">
        <v>61</v>
      </c>
      <c r="J144" s="38" t="s">
        <v>719</v>
      </c>
      <c r="K144" s="38" t="s">
        <v>720</v>
      </c>
      <c r="L144" s="42">
        <v>1</v>
      </c>
      <c r="M144" s="43">
        <v>1</v>
      </c>
      <c r="N144" s="39" t="s">
        <v>721</v>
      </c>
      <c r="O144" s="38" t="s">
        <v>114</v>
      </c>
      <c r="P144" s="44" t="s">
        <v>114</v>
      </c>
      <c r="Q144" s="38">
        <v>1</v>
      </c>
      <c r="R144" s="38">
        <v>1</v>
      </c>
      <c r="S144" s="44">
        <v>1</v>
      </c>
      <c r="T144" s="45">
        <v>1</v>
      </c>
      <c r="U144" s="42">
        <v>1</v>
      </c>
      <c r="V144" s="38">
        <v>0</v>
      </c>
      <c r="W144" s="44">
        <v>1</v>
      </c>
      <c r="X144" s="111">
        <v>0</v>
      </c>
      <c r="Y144" s="38">
        <v>0</v>
      </c>
      <c r="Z144" s="44">
        <v>0</v>
      </c>
      <c r="AA144" s="42">
        <v>0</v>
      </c>
      <c r="AB144" s="38">
        <v>0</v>
      </c>
      <c r="AC144" s="44">
        <v>1</v>
      </c>
      <c r="AD144" s="30">
        <f t="shared" si="4"/>
        <v>7</v>
      </c>
      <c r="AE144" s="21" t="str">
        <f t="shared" si="5"/>
        <v>MEDIUM</v>
      </c>
      <c r="AF144" s="96" t="s">
        <v>634</v>
      </c>
    </row>
    <row r="145" spans="1:32" ht="12.75" customHeight="1">
      <c r="A145" s="9">
        <v>321</v>
      </c>
      <c r="B145" s="8" t="s">
        <v>722</v>
      </c>
      <c r="C145" s="8" t="s">
        <v>723</v>
      </c>
      <c r="D145" s="8" t="s">
        <v>724</v>
      </c>
      <c r="E145" s="15">
        <v>1</v>
      </c>
      <c r="F145" s="9">
        <v>1</v>
      </c>
      <c r="G145" s="14" t="s">
        <v>60</v>
      </c>
      <c r="H145" s="14" t="s">
        <v>60</v>
      </c>
      <c r="I145" s="14" t="s">
        <v>61</v>
      </c>
      <c r="J145" s="9"/>
      <c r="K145" s="9"/>
      <c r="L145" s="11">
        <v>1</v>
      </c>
      <c r="M145" s="20">
        <v>1</v>
      </c>
      <c r="N145" s="8" t="s">
        <v>725</v>
      </c>
      <c r="O145" s="9">
        <v>18</v>
      </c>
      <c r="P145" s="10">
        <v>28</v>
      </c>
      <c r="Q145" s="9">
        <v>1</v>
      </c>
      <c r="R145" s="9">
        <v>1</v>
      </c>
      <c r="S145" s="10">
        <v>1</v>
      </c>
      <c r="T145" s="21">
        <v>2</v>
      </c>
      <c r="U145" s="11">
        <v>0</v>
      </c>
      <c r="V145" s="9">
        <v>0</v>
      </c>
      <c r="W145" s="10">
        <v>0</v>
      </c>
      <c r="X145" s="111">
        <v>1</v>
      </c>
      <c r="Y145" s="9">
        <v>0</v>
      </c>
      <c r="Z145" s="10">
        <v>1</v>
      </c>
      <c r="AA145" s="11">
        <v>0</v>
      </c>
      <c r="AB145" s="9">
        <v>0</v>
      </c>
      <c r="AC145" s="10">
        <v>1</v>
      </c>
      <c r="AD145" s="30">
        <f t="shared" si="4"/>
        <v>6</v>
      </c>
      <c r="AE145" s="21" t="str">
        <f t="shared" si="5"/>
        <v>MEDIUM</v>
      </c>
    </row>
    <row r="146" spans="1:32" ht="12.75" customHeight="1">
      <c r="A146" s="9">
        <v>324</v>
      </c>
      <c r="B146" s="8" t="s">
        <v>726</v>
      </c>
      <c r="C146" s="8" t="s">
        <v>727</v>
      </c>
      <c r="D146" s="8" t="s">
        <v>728</v>
      </c>
      <c r="E146" s="15">
        <v>1</v>
      </c>
      <c r="F146" s="9">
        <v>1</v>
      </c>
      <c r="G146" s="14" t="s">
        <v>60</v>
      </c>
      <c r="H146" s="14" t="s">
        <v>67</v>
      </c>
      <c r="I146" s="14" t="s">
        <v>61</v>
      </c>
      <c r="J146" s="9"/>
      <c r="K146" s="9"/>
      <c r="L146" s="11">
        <v>1</v>
      </c>
      <c r="M146" s="20">
        <v>1</v>
      </c>
      <c r="N146" s="8" t="s">
        <v>729</v>
      </c>
      <c r="O146" s="9">
        <v>34</v>
      </c>
      <c r="P146" s="10">
        <v>46</v>
      </c>
      <c r="Q146" s="9">
        <v>1</v>
      </c>
      <c r="R146" s="9">
        <v>1</v>
      </c>
      <c r="S146" s="10">
        <v>1</v>
      </c>
      <c r="T146" s="21">
        <v>2</v>
      </c>
      <c r="U146" s="11">
        <v>0</v>
      </c>
      <c r="V146" s="9">
        <v>0</v>
      </c>
      <c r="W146" s="10">
        <v>0</v>
      </c>
      <c r="X146" s="111">
        <v>1</v>
      </c>
      <c r="Y146" s="9">
        <v>1</v>
      </c>
      <c r="Z146" s="10">
        <v>0</v>
      </c>
      <c r="AA146" s="11">
        <v>0</v>
      </c>
      <c r="AB146" s="9">
        <v>0</v>
      </c>
      <c r="AC146" s="10">
        <v>1</v>
      </c>
      <c r="AD146" s="30">
        <f t="shared" si="4"/>
        <v>6</v>
      </c>
      <c r="AE146" s="21" t="str">
        <f t="shared" si="5"/>
        <v>MEDIUM</v>
      </c>
    </row>
    <row r="147" spans="1:32" ht="12.75" customHeight="1">
      <c r="A147" s="9">
        <v>331</v>
      </c>
      <c r="B147" s="8" t="s">
        <v>730</v>
      </c>
      <c r="C147" s="8" t="s">
        <v>731</v>
      </c>
      <c r="D147" s="8" t="s">
        <v>732</v>
      </c>
      <c r="E147" s="15">
        <v>1</v>
      </c>
      <c r="F147" s="9">
        <v>1</v>
      </c>
      <c r="G147" s="14" t="s">
        <v>60</v>
      </c>
      <c r="H147" s="14" t="s">
        <v>60</v>
      </c>
      <c r="I147" s="14" t="s">
        <v>61</v>
      </c>
      <c r="J147" s="9" t="s">
        <v>733</v>
      </c>
      <c r="K147" s="9" t="s">
        <v>182</v>
      </c>
      <c r="L147" s="11">
        <v>1</v>
      </c>
      <c r="M147" s="20">
        <v>1</v>
      </c>
      <c r="N147" s="8" t="s">
        <v>734</v>
      </c>
      <c r="O147" s="9">
        <v>28</v>
      </c>
      <c r="P147" s="10">
        <v>45</v>
      </c>
      <c r="Q147" s="9">
        <v>1</v>
      </c>
      <c r="R147" s="9">
        <v>1</v>
      </c>
      <c r="S147" s="10">
        <v>1</v>
      </c>
      <c r="T147" s="21">
        <v>2</v>
      </c>
      <c r="U147" s="11">
        <v>0</v>
      </c>
      <c r="V147" s="9">
        <v>0</v>
      </c>
      <c r="W147" s="10">
        <v>0</v>
      </c>
      <c r="X147" s="111">
        <v>1</v>
      </c>
      <c r="Y147" s="9">
        <v>1</v>
      </c>
      <c r="Z147" s="10">
        <v>1</v>
      </c>
      <c r="AA147" s="11">
        <v>0</v>
      </c>
      <c r="AB147" s="9">
        <v>0</v>
      </c>
      <c r="AC147" s="10">
        <v>1</v>
      </c>
      <c r="AD147" s="30">
        <f t="shared" si="4"/>
        <v>7</v>
      </c>
      <c r="AE147" s="21" t="str">
        <f t="shared" si="5"/>
        <v>MEDIUM</v>
      </c>
    </row>
    <row r="148" spans="1:32" s="46" customFormat="1" ht="12.75" customHeight="1">
      <c r="A148" s="9">
        <v>333</v>
      </c>
      <c r="B148" s="8" t="s">
        <v>735</v>
      </c>
      <c r="C148" s="8" t="s">
        <v>736</v>
      </c>
      <c r="D148" s="8" t="s">
        <v>737</v>
      </c>
      <c r="E148" s="15">
        <v>1</v>
      </c>
      <c r="F148" s="9">
        <v>1</v>
      </c>
      <c r="G148" s="14" t="s">
        <v>60</v>
      </c>
      <c r="H148" s="14" t="s">
        <v>60</v>
      </c>
      <c r="I148" s="14" t="s">
        <v>61</v>
      </c>
      <c r="J148" s="9" t="s">
        <v>738</v>
      </c>
      <c r="K148" s="9">
        <v>2012</v>
      </c>
      <c r="L148" s="11">
        <v>1</v>
      </c>
      <c r="M148" s="20">
        <v>1</v>
      </c>
      <c r="N148" s="8" t="s">
        <v>739</v>
      </c>
      <c r="O148" s="9" t="s">
        <v>114</v>
      </c>
      <c r="P148" s="10" t="s">
        <v>114</v>
      </c>
      <c r="Q148" s="9">
        <v>1</v>
      </c>
      <c r="R148" s="9">
        <v>1</v>
      </c>
      <c r="S148" s="10">
        <v>1</v>
      </c>
      <c r="T148" s="21">
        <v>2</v>
      </c>
      <c r="U148" s="11">
        <v>0</v>
      </c>
      <c r="V148" s="9">
        <v>0</v>
      </c>
      <c r="W148" s="10">
        <v>0</v>
      </c>
      <c r="X148" s="111">
        <v>1</v>
      </c>
      <c r="Y148" s="9">
        <v>1</v>
      </c>
      <c r="Z148" s="10">
        <v>1</v>
      </c>
      <c r="AA148" s="11">
        <v>0</v>
      </c>
      <c r="AB148" s="9">
        <v>0</v>
      </c>
      <c r="AC148" s="10">
        <v>1</v>
      </c>
      <c r="AD148" s="30">
        <f t="shared" si="4"/>
        <v>7</v>
      </c>
      <c r="AE148" s="21" t="str">
        <f t="shared" si="5"/>
        <v>MEDIUM</v>
      </c>
      <c r="AF148" s="92"/>
    </row>
    <row r="149" spans="1:32" s="71" customFormat="1" ht="12.75" customHeight="1">
      <c r="A149" s="38">
        <v>342</v>
      </c>
      <c r="B149" s="64" t="s">
        <v>740</v>
      </c>
      <c r="C149" s="64" t="s">
        <v>741</v>
      </c>
      <c r="D149" s="65" t="s">
        <v>742</v>
      </c>
      <c r="E149" s="40">
        <v>1</v>
      </c>
      <c r="F149" s="38">
        <v>1</v>
      </c>
      <c r="G149" s="38">
        <v>1</v>
      </c>
      <c r="H149" s="41" t="s">
        <v>67</v>
      </c>
      <c r="I149" s="38">
        <v>2</v>
      </c>
      <c r="J149" s="39" t="s">
        <v>743</v>
      </c>
      <c r="K149" s="39" t="s">
        <v>744</v>
      </c>
      <c r="L149" s="42">
        <v>1</v>
      </c>
      <c r="M149" s="38">
        <v>1</v>
      </c>
      <c r="N149" s="39" t="s">
        <v>645</v>
      </c>
      <c r="O149" s="9">
        <v>49</v>
      </c>
      <c r="P149" s="10">
        <v>71</v>
      </c>
      <c r="Q149" s="38">
        <v>1</v>
      </c>
      <c r="R149" s="38">
        <v>1</v>
      </c>
      <c r="S149" s="44">
        <v>1</v>
      </c>
      <c r="T149" s="45">
        <v>2</v>
      </c>
      <c r="U149" s="42">
        <v>0</v>
      </c>
      <c r="V149" s="38">
        <v>0</v>
      </c>
      <c r="W149" s="44">
        <v>0</v>
      </c>
      <c r="X149" s="111">
        <v>1</v>
      </c>
      <c r="Y149" s="38">
        <v>1</v>
      </c>
      <c r="Z149" s="44">
        <v>1</v>
      </c>
      <c r="AA149" s="42">
        <v>0</v>
      </c>
      <c r="AB149" s="38">
        <v>0</v>
      </c>
      <c r="AC149" s="44">
        <v>1</v>
      </c>
      <c r="AD149" s="30">
        <f t="shared" si="4"/>
        <v>7</v>
      </c>
      <c r="AE149" s="21" t="str">
        <f t="shared" si="5"/>
        <v>MEDIUM</v>
      </c>
      <c r="AF149" s="94"/>
    </row>
    <row r="150" spans="1:32" s="46" customFormat="1" ht="12.75" customHeight="1">
      <c r="A150" s="9">
        <v>343</v>
      </c>
      <c r="B150" s="8" t="s">
        <v>745</v>
      </c>
      <c r="C150" s="8" t="s">
        <v>746</v>
      </c>
      <c r="D150" s="8" t="s">
        <v>747</v>
      </c>
      <c r="E150" s="15">
        <v>1</v>
      </c>
      <c r="F150" s="9">
        <v>1</v>
      </c>
      <c r="G150" s="14" t="s">
        <v>60</v>
      </c>
      <c r="H150" s="14" t="s">
        <v>67</v>
      </c>
      <c r="I150" s="14" t="s">
        <v>61</v>
      </c>
      <c r="J150" s="9"/>
      <c r="K150" s="9" t="s">
        <v>112</v>
      </c>
      <c r="L150" s="11">
        <v>1</v>
      </c>
      <c r="M150" s="20">
        <v>1</v>
      </c>
      <c r="N150" s="8" t="s">
        <v>333</v>
      </c>
      <c r="O150" s="9">
        <v>44</v>
      </c>
      <c r="P150" s="10">
        <v>64</v>
      </c>
      <c r="Q150" s="9">
        <v>1</v>
      </c>
      <c r="R150" s="9">
        <v>1</v>
      </c>
      <c r="S150" s="10">
        <v>1</v>
      </c>
      <c r="T150" s="21">
        <v>2</v>
      </c>
      <c r="U150" s="11">
        <v>0</v>
      </c>
      <c r="V150" s="9">
        <v>0</v>
      </c>
      <c r="W150" s="10">
        <v>0</v>
      </c>
      <c r="X150" s="111">
        <v>1</v>
      </c>
      <c r="Y150" s="9">
        <v>1</v>
      </c>
      <c r="Z150" s="10">
        <v>1</v>
      </c>
      <c r="AA150" s="11">
        <v>0</v>
      </c>
      <c r="AB150" s="9">
        <v>0</v>
      </c>
      <c r="AC150" s="10">
        <v>1</v>
      </c>
      <c r="AD150" s="30">
        <f t="shared" si="4"/>
        <v>7</v>
      </c>
      <c r="AE150" s="21" t="str">
        <f t="shared" si="5"/>
        <v>MEDIUM</v>
      </c>
      <c r="AF150" s="92"/>
    </row>
    <row r="151" spans="1:32" s="46" customFormat="1" ht="12.6" customHeight="1">
      <c r="A151" s="38">
        <v>346</v>
      </c>
      <c r="B151" s="39" t="s">
        <v>748</v>
      </c>
      <c r="C151" s="39" t="s">
        <v>749</v>
      </c>
      <c r="D151" s="39" t="s">
        <v>750</v>
      </c>
      <c r="E151" s="40">
        <v>1</v>
      </c>
      <c r="F151" s="38">
        <v>1</v>
      </c>
      <c r="G151" s="41" t="s">
        <v>60</v>
      </c>
      <c r="H151" s="41" t="s">
        <v>67</v>
      </c>
      <c r="I151" s="41" t="s">
        <v>61</v>
      </c>
      <c r="J151" s="38" t="s">
        <v>751</v>
      </c>
      <c r="K151" s="38" t="s">
        <v>752</v>
      </c>
      <c r="L151" s="42">
        <v>1</v>
      </c>
      <c r="M151" s="43">
        <v>1</v>
      </c>
      <c r="N151" s="39" t="s">
        <v>753</v>
      </c>
      <c r="O151" s="38">
        <v>45</v>
      </c>
      <c r="P151" s="44">
        <v>64</v>
      </c>
      <c r="Q151" s="38">
        <v>1</v>
      </c>
      <c r="R151" s="38">
        <v>1</v>
      </c>
      <c r="S151" s="44">
        <v>1</v>
      </c>
      <c r="T151" s="45">
        <v>2</v>
      </c>
      <c r="U151" s="42">
        <v>0</v>
      </c>
      <c r="V151" s="38">
        <v>0</v>
      </c>
      <c r="W151" s="44">
        <v>0</v>
      </c>
      <c r="X151" s="111">
        <v>1</v>
      </c>
      <c r="Y151" s="38">
        <v>1</v>
      </c>
      <c r="Z151" s="44">
        <v>1</v>
      </c>
      <c r="AA151" s="42">
        <v>0</v>
      </c>
      <c r="AB151" s="38">
        <v>0</v>
      </c>
      <c r="AC151" s="44">
        <v>1</v>
      </c>
      <c r="AD151" s="30">
        <f t="shared" si="4"/>
        <v>7</v>
      </c>
      <c r="AE151" s="21" t="str">
        <f t="shared" si="5"/>
        <v>MEDIUM</v>
      </c>
      <c r="AF151" s="92"/>
    </row>
    <row r="152" spans="1:32" s="46" customFormat="1" ht="12.75" customHeight="1">
      <c r="A152" s="38">
        <v>348</v>
      </c>
      <c r="B152" s="39" t="s">
        <v>754</v>
      </c>
      <c r="C152" s="39" t="s">
        <v>755</v>
      </c>
      <c r="D152" s="39" t="s">
        <v>756</v>
      </c>
      <c r="E152" s="40">
        <v>1</v>
      </c>
      <c r="F152" s="38">
        <v>1</v>
      </c>
      <c r="G152" s="41" t="s">
        <v>757</v>
      </c>
      <c r="H152" s="41" t="s">
        <v>60</v>
      </c>
      <c r="I152" s="41" t="s">
        <v>61</v>
      </c>
      <c r="J152" s="38"/>
      <c r="K152" s="38">
        <v>2010</v>
      </c>
      <c r="L152" s="42">
        <v>1</v>
      </c>
      <c r="M152" s="43">
        <v>1</v>
      </c>
      <c r="N152" s="39" t="s">
        <v>167</v>
      </c>
      <c r="O152" s="38">
        <v>42</v>
      </c>
      <c r="P152" s="44">
        <v>61</v>
      </c>
      <c r="Q152" s="38">
        <v>1</v>
      </c>
      <c r="R152" s="38">
        <v>1</v>
      </c>
      <c r="S152" s="44">
        <v>1</v>
      </c>
      <c r="T152" s="45">
        <v>2</v>
      </c>
      <c r="U152" s="42">
        <v>0</v>
      </c>
      <c r="V152" s="38">
        <v>0</v>
      </c>
      <c r="W152" s="44">
        <v>0</v>
      </c>
      <c r="X152" s="111">
        <v>1</v>
      </c>
      <c r="Y152" s="38">
        <v>1</v>
      </c>
      <c r="Z152" s="44">
        <v>0</v>
      </c>
      <c r="AA152" s="42">
        <v>0</v>
      </c>
      <c r="AB152" s="38">
        <v>0</v>
      </c>
      <c r="AC152" s="44">
        <v>1</v>
      </c>
      <c r="AD152" s="30">
        <f t="shared" si="4"/>
        <v>6</v>
      </c>
      <c r="AE152" s="21" t="str">
        <f t="shared" si="5"/>
        <v>MEDIUM</v>
      </c>
      <c r="AF152" s="92"/>
    </row>
    <row r="153" spans="1:32" s="46" customFormat="1" ht="12.75" customHeight="1">
      <c r="A153" s="38">
        <v>352</v>
      </c>
      <c r="B153" s="39" t="s">
        <v>758</v>
      </c>
      <c r="C153" s="39" t="s">
        <v>759</v>
      </c>
      <c r="D153" s="39" t="s">
        <v>760</v>
      </c>
      <c r="E153" s="40">
        <v>1</v>
      </c>
      <c r="F153" s="38">
        <v>1</v>
      </c>
      <c r="G153" s="41" t="s">
        <v>60</v>
      </c>
      <c r="H153" s="41" t="s">
        <v>67</v>
      </c>
      <c r="I153" s="41" t="s">
        <v>61</v>
      </c>
      <c r="J153" s="38" t="s">
        <v>761</v>
      </c>
      <c r="K153" s="38" t="s">
        <v>762</v>
      </c>
      <c r="L153" s="42">
        <v>1</v>
      </c>
      <c r="M153" s="43">
        <v>1</v>
      </c>
      <c r="N153" s="39" t="s">
        <v>347</v>
      </c>
      <c r="O153" s="38">
        <v>93</v>
      </c>
      <c r="P153" s="44">
        <v>131</v>
      </c>
      <c r="Q153" s="38">
        <v>1</v>
      </c>
      <c r="R153" s="38">
        <v>1</v>
      </c>
      <c r="S153" s="44">
        <v>1</v>
      </c>
      <c r="T153" s="45">
        <v>2</v>
      </c>
      <c r="U153" s="42">
        <v>0</v>
      </c>
      <c r="V153" s="38">
        <v>0</v>
      </c>
      <c r="W153" s="44">
        <v>0</v>
      </c>
      <c r="X153" s="111">
        <v>1</v>
      </c>
      <c r="Y153" s="38">
        <v>1</v>
      </c>
      <c r="Z153" s="44">
        <v>1</v>
      </c>
      <c r="AA153" s="42">
        <v>0</v>
      </c>
      <c r="AB153" s="38">
        <v>0</v>
      </c>
      <c r="AC153" s="44">
        <v>1</v>
      </c>
      <c r="AD153" s="30">
        <f t="shared" si="4"/>
        <v>7</v>
      </c>
      <c r="AE153" s="21" t="str">
        <f t="shared" si="5"/>
        <v>MEDIUM</v>
      </c>
      <c r="AF153" s="92"/>
    </row>
    <row r="154" spans="1:32" s="46" customFormat="1" ht="12.75" customHeight="1">
      <c r="A154" s="38">
        <v>354</v>
      </c>
      <c r="B154" s="39" t="s">
        <v>763</v>
      </c>
      <c r="C154" s="39" t="s">
        <v>764</v>
      </c>
      <c r="D154" s="39" t="s">
        <v>765</v>
      </c>
      <c r="E154" s="40">
        <v>1</v>
      </c>
      <c r="F154" s="38">
        <v>1</v>
      </c>
      <c r="G154" s="41" t="s">
        <v>60</v>
      </c>
      <c r="H154" s="41" t="s">
        <v>60</v>
      </c>
      <c r="I154" s="41" t="s">
        <v>61</v>
      </c>
      <c r="J154" s="38"/>
      <c r="K154" s="38">
        <v>1991</v>
      </c>
      <c r="L154" s="42">
        <v>1</v>
      </c>
      <c r="M154" s="43">
        <v>1</v>
      </c>
      <c r="N154" s="39" t="s">
        <v>766</v>
      </c>
      <c r="O154" s="38">
        <v>55</v>
      </c>
      <c r="P154" s="44">
        <v>95</v>
      </c>
      <c r="Q154" s="38">
        <v>0</v>
      </c>
      <c r="R154" s="38">
        <v>0</v>
      </c>
      <c r="S154" s="44">
        <v>1</v>
      </c>
      <c r="T154" s="45">
        <v>2</v>
      </c>
      <c r="U154" s="42">
        <v>0</v>
      </c>
      <c r="V154" s="38">
        <v>0</v>
      </c>
      <c r="W154" s="44">
        <v>0</v>
      </c>
      <c r="X154" s="111">
        <v>0</v>
      </c>
      <c r="Y154" s="38">
        <v>1</v>
      </c>
      <c r="Z154" s="44">
        <v>0</v>
      </c>
      <c r="AA154" s="42">
        <v>0</v>
      </c>
      <c r="AB154" s="38">
        <v>0</v>
      </c>
      <c r="AC154" s="44">
        <v>1</v>
      </c>
      <c r="AD154" s="30">
        <f t="shared" si="4"/>
        <v>3</v>
      </c>
      <c r="AE154" s="21" t="str">
        <f t="shared" si="5"/>
        <v>LOW</v>
      </c>
      <c r="AF154" s="92"/>
    </row>
    <row r="155" spans="1:32" ht="12.75" customHeight="1">
      <c r="A155" s="38">
        <v>358</v>
      </c>
      <c r="B155" s="39" t="s">
        <v>767</v>
      </c>
      <c r="C155" s="39" t="s">
        <v>768</v>
      </c>
      <c r="D155" s="39" t="s">
        <v>769</v>
      </c>
      <c r="E155" s="40">
        <v>1</v>
      </c>
      <c r="F155" s="38">
        <v>1</v>
      </c>
      <c r="G155" s="41" t="s">
        <v>60</v>
      </c>
      <c r="H155" s="41" t="s">
        <v>67</v>
      </c>
      <c r="I155" s="41" t="s">
        <v>61</v>
      </c>
      <c r="J155" s="38" t="s">
        <v>770</v>
      </c>
      <c r="K155" s="38" t="s">
        <v>151</v>
      </c>
      <c r="L155" s="42">
        <v>1</v>
      </c>
      <c r="M155" s="43">
        <v>1</v>
      </c>
      <c r="N155" s="39" t="s">
        <v>771</v>
      </c>
      <c r="O155" s="38" t="s">
        <v>114</v>
      </c>
      <c r="P155" s="44" t="s">
        <v>114</v>
      </c>
      <c r="Q155" s="38">
        <v>0</v>
      </c>
      <c r="R155" s="38">
        <v>1</v>
      </c>
      <c r="S155" s="44">
        <v>1</v>
      </c>
      <c r="T155" s="45">
        <v>2</v>
      </c>
      <c r="U155" s="42">
        <v>0</v>
      </c>
      <c r="V155" s="38">
        <v>0</v>
      </c>
      <c r="W155" s="44">
        <v>0</v>
      </c>
      <c r="X155" s="111">
        <v>1</v>
      </c>
      <c r="Y155" s="38">
        <v>1</v>
      </c>
      <c r="Z155" s="44">
        <v>0</v>
      </c>
      <c r="AA155" s="42">
        <v>0</v>
      </c>
      <c r="AB155" s="38">
        <v>0</v>
      </c>
      <c r="AC155" s="44">
        <v>1</v>
      </c>
      <c r="AD155" s="30">
        <f t="shared" si="4"/>
        <v>5</v>
      </c>
      <c r="AE155" s="21" t="str">
        <f t="shared" si="5"/>
        <v>MEDIUM</v>
      </c>
    </row>
    <row r="156" spans="1:32" ht="12.75" customHeight="1">
      <c r="A156" s="38">
        <v>365</v>
      </c>
      <c r="B156" s="39" t="s">
        <v>772</v>
      </c>
      <c r="C156" s="39" t="s">
        <v>773</v>
      </c>
      <c r="D156" s="47" t="s">
        <v>774</v>
      </c>
      <c r="E156" s="40">
        <v>1</v>
      </c>
      <c r="F156" s="38">
        <v>1</v>
      </c>
      <c r="G156" s="41" t="s">
        <v>60</v>
      </c>
      <c r="H156" s="41" t="s">
        <v>67</v>
      </c>
      <c r="I156" s="41" t="s">
        <v>61</v>
      </c>
      <c r="J156" s="38" t="s">
        <v>775</v>
      </c>
      <c r="K156" s="38" t="s">
        <v>776</v>
      </c>
      <c r="L156" s="42">
        <v>1</v>
      </c>
      <c r="M156" s="43">
        <v>3</v>
      </c>
      <c r="N156" s="39"/>
      <c r="O156" s="38"/>
      <c r="P156" s="44"/>
      <c r="Q156" s="38">
        <v>1</v>
      </c>
      <c r="R156" s="73">
        <v>1</v>
      </c>
      <c r="S156" s="44">
        <v>1</v>
      </c>
      <c r="T156" s="45">
        <v>2</v>
      </c>
      <c r="U156" s="73">
        <v>0</v>
      </c>
      <c r="V156" s="73">
        <v>0</v>
      </c>
      <c r="W156" s="44">
        <v>0</v>
      </c>
      <c r="X156" s="111">
        <v>1</v>
      </c>
      <c r="Y156" s="73">
        <v>0</v>
      </c>
      <c r="Z156" s="44">
        <v>1</v>
      </c>
      <c r="AA156" s="73">
        <v>0</v>
      </c>
      <c r="AB156" s="73">
        <v>0</v>
      </c>
      <c r="AC156" s="73">
        <v>1</v>
      </c>
      <c r="AD156" s="30">
        <f t="shared" si="4"/>
        <v>6</v>
      </c>
      <c r="AE156" s="21" t="str">
        <f t="shared" si="5"/>
        <v>MEDIUM</v>
      </c>
    </row>
    <row r="157" spans="1:32" ht="12.75" customHeight="1">
      <c r="A157" s="9">
        <v>366</v>
      </c>
      <c r="B157" s="8" t="s">
        <v>777</v>
      </c>
      <c r="C157" s="8" t="s">
        <v>213</v>
      </c>
      <c r="D157" s="24" t="s">
        <v>778</v>
      </c>
      <c r="E157" s="15">
        <v>1</v>
      </c>
      <c r="F157" s="9">
        <v>1</v>
      </c>
      <c r="G157" s="9" t="s">
        <v>60</v>
      </c>
      <c r="H157" s="9" t="s">
        <v>215</v>
      </c>
      <c r="I157" s="9">
        <v>2</v>
      </c>
      <c r="J157" s="8"/>
      <c r="K157" s="9">
        <v>2013</v>
      </c>
      <c r="L157" s="11">
        <v>0</v>
      </c>
      <c r="M157" s="9">
        <v>3</v>
      </c>
      <c r="N157" s="8"/>
      <c r="Q157" s="9">
        <v>1</v>
      </c>
      <c r="R157" s="9">
        <v>0</v>
      </c>
      <c r="S157" s="10">
        <v>1</v>
      </c>
      <c r="T157" s="21">
        <v>2</v>
      </c>
      <c r="U157" s="11">
        <v>0</v>
      </c>
      <c r="V157" s="9">
        <v>0</v>
      </c>
      <c r="W157" s="10">
        <v>0</v>
      </c>
      <c r="X157" s="111">
        <v>1</v>
      </c>
      <c r="Y157" s="9">
        <v>1</v>
      </c>
      <c r="Z157" s="10">
        <v>1</v>
      </c>
      <c r="AA157" s="11">
        <v>0</v>
      </c>
      <c r="AB157" s="9">
        <v>0</v>
      </c>
      <c r="AC157" s="10">
        <v>1</v>
      </c>
      <c r="AD157" s="30">
        <f t="shared" si="4"/>
        <v>5</v>
      </c>
      <c r="AE157" s="21" t="str">
        <f t="shared" si="5"/>
        <v>MEDIUM</v>
      </c>
    </row>
    <row r="158" spans="1:32" ht="12.75" customHeight="1">
      <c r="A158" s="38">
        <v>367</v>
      </c>
      <c r="B158" s="39" t="s">
        <v>779</v>
      </c>
      <c r="C158" s="39" t="s">
        <v>780</v>
      </c>
      <c r="D158" s="47" t="s">
        <v>781</v>
      </c>
      <c r="E158" s="40">
        <v>1</v>
      </c>
      <c r="F158" s="38">
        <v>1</v>
      </c>
      <c r="G158" s="41" t="s">
        <v>60</v>
      </c>
      <c r="H158" s="41" t="s">
        <v>67</v>
      </c>
      <c r="I158" s="41" t="s">
        <v>61</v>
      </c>
      <c r="J158" s="38"/>
      <c r="K158" s="38" t="s">
        <v>782</v>
      </c>
      <c r="L158" s="42">
        <v>0</v>
      </c>
      <c r="M158" s="43">
        <v>4</v>
      </c>
      <c r="N158" s="39"/>
      <c r="O158" s="38"/>
      <c r="P158" s="44"/>
      <c r="Q158" s="38">
        <v>1</v>
      </c>
      <c r="R158" s="38">
        <v>0</v>
      </c>
      <c r="S158" s="44">
        <v>2</v>
      </c>
      <c r="T158" s="45">
        <v>2</v>
      </c>
      <c r="U158" s="42">
        <v>0</v>
      </c>
      <c r="V158" s="38">
        <v>0</v>
      </c>
      <c r="W158" s="44">
        <v>0</v>
      </c>
      <c r="X158" s="111">
        <v>1</v>
      </c>
      <c r="Y158" s="38">
        <v>1</v>
      </c>
      <c r="Z158" s="44">
        <v>1</v>
      </c>
      <c r="AA158" s="42">
        <v>0</v>
      </c>
      <c r="AB158" s="38">
        <v>0</v>
      </c>
      <c r="AC158" s="44">
        <v>0</v>
      </c>
      <c r="AD158" s="30">
        <f t="shared" si="4"/>
        <v>4</v>
      </c>
      <c r="AE158" s="21" t="str">
        <f t="shared" si="5"/>
        <v>LOW</v>
      </c>
      <c r="AF158" s="97"/>
    </row>
    <row r="159" spans="1:32" ht="12.75" customHeight="1">
      <c r="A159" s="38">
        <v>368</v>
      </c>
      <c r="B159" s="39" t="s">
        <v>783</v>
      </c>
      <c r="C159" s="39" t="s">
        <v>784</v>
      </c>
      <c r="D159" s="47" t="s">
        <v>785</v>
      </c>
      <c r="E159" s="40">
        <v>1</v>
      </c>
      <c r="F159" s="38">
        <v>1</v>
      </c>
      <c r="G159" s="41" t="s">
        <v>60</v>
      </c>
      <c r="H159" s="41" t="s">
        <v>60</v>
      </c>
      <c r="I159" s="41" t="s">
        <v>61</v>
      </c>
      <c r="J159" s="38"/>
      <c r="K159" s="38"/>
      <c r="L159" s="42">
        <v>0</v>
      </c>
      <c r="M159" s="43">
        <v>4</v>
      </c>
      <c r="N159" s="39"/>
      <c r="O159" s="38"/>
      <c r="P159" s="44"/>
      <c r="Q159" s="38">
        <v>1</v>
      </c>
      <c r="R159" s="38">
        <v>1</v>
      </c>
      <c r="S159" s="44">
        <v>1</v>
      </c>
      <c r="T159" s="45">
        <v>2</v>
      </c>
      <c r="U159" s="42">
        <v>0</v>
      </c>
      <c r="V159" s="38">
        <v>0</v>
      </c>
      <c r="W159" s="44">
        <v>0</v>
      </c>
      <c r="X159" s="111">
        <v>1</v>
      </c>
      <c r="Y159" s="38">
        <v>1</v>
      </c>
      <c r="Z159" s="44">
        <v>1</v>
      </c>
      <c r="AA159" s="42">
        <v>0</v>
      </c>
      <c r="AB159" s="38">
        <v>0</v>
      </c>
      <c r="AC159" s="44">
        <v>1</v>
      </c>
      <c r="AD159" s="30">
        <f t="shared" si="4"/>
        <v>6</v>
      </c>
      <c r="AE159" s="21" t="str">
        <f t="shared" si="5"/>
        <v>MEDIUM</v>
      </c>
      <c r="AF159" s="97"/>
    </row>
    <row r="160" spans="1:32" ht="12.75" customHeight="1">
      <c r="A160" s="38">
        <v>369</v>
      </c>
      <c r="B160" s="39" t="s">
        <v>786</v>
      </c>
      <c r="C160" s="39" t="s">
        <v>787</v>
      </c>
      <c r="D160" s="47" t="s">
        <v>788</v>
      </c>
      <c r="E160" s="40">
        <v>1</v>
      </c>
      <c r="F160" s="38">
        <v>1</v>
      </c>
      <c r="G160" s="41" t="s">
        <v>60</v>
      </c>
      <c r="H160" s="41" t="s">
        <v>60</v>
      </c>
      <c r="I160" s="41" t="s">
        <v>61</v>
      </c>
      <c r="J160" s="38"/>
      <c r="K160" s="38" t="s">
        <v>789</v>
      </c>
      <c r="L160" s="42">
        <v>0</v>
      </c>
      <c r="M160" s="43">
        <v>4</v>
      </c>
      <c r="N160" s="39"/>
      <c r="O160" s="38"/>
      <c r="P160" s="44"/>
      <c r="Q160" s="38">
        <v>1</v>
      </c>
      <c r="R160" s="38">
        <v>1</v>
      </c>
      <c r="S160" s="44">
        <v>1</v>
      </c>
      <c r="T160" s="45">
        <v>2</v>
      </c>
      <c r="U160" s="42">
        <v>0</v>
      </c>
      <c r="V160" s="38">
        <v>0</v>
      </c>
      <c r="W160" s="44">
        <v>0</v>
      </c>
      <c r="X160" s="111">
        <v>1</v>
      </c>
      <c r="Y160" s="38">
        <v>1</v>
      </c>
      <c r="Z160" s="44">
        <v>1</v>
      </c>
      <c r="AA160" s="42">
        <v>0</v>
      </c>
      <c r="AB160" s="38">
        <v>0</v>
      </c>
      <c r="AC160" s="44">
        <v>1</v>
      </c>
      <c r="AD160" s="30">
        <f t="shared" si="4"/>
        <v>6</v>
      </c>
      <c r="AE160" s="21" t="str">
        <f t="shared" si="5"/>
        <v>MEDIUM</v>
      </c>
      <c r="AF160" s="97"/>
    </row>
    <row r="161" spans="1:32" ht="12.75" customHeight="1">
      <c r="A161" s="9">
        <v>370</v>
      </c>
      <c r="B161" s="8" t="s">
        <v>790</v>
      </c>
      <c r="C161" s="8" t="s">
        <v>220</v>
      </c>
      <c r="D161" s="16" t="s">
        <v>791</v>
      </c>
      <c r="E161" s="15">
        <v>1</v>
      </c>
      <c r="F161" s="9">
        <v>1</v>
      </c>
      <c r="G161" s="14" t="s">
        <v>60</v>
      </c>
      <c r="H161" s="14" t="s">
        <v>60</v>
      </c>
      <c r="I161" s="14" t="s">
        <v>61</v>
      </c>
      <c r="J161" s="9"/>
      <c r="K161" s="9" t="s">
        <v>667</v>
      </c>
      <c r="L161" s="11">
        <v>0</v>
      </c>
      <c r="M161" s="20">
        <v>4</v>
      </c>
      <c r="N161" s="8"/>
      <c r="Q161" s="9">
        <v>1</v>
      </c>
      <c r="R161" s="9">
        <v>0</v>
      </c>
      <c r="S161" s="10">
        <v>1</v>
      </c>
      <c r="T161" s="21">
        <v>2</v>
      </c>
      <c r="U161" s="11">
        <v>0</v>
      </c>
      <c r="V161" s="9">
        <v>0</v>
      </c>
      <c r="W161" s="10">
        <v>0</v>
      </c>
      <c r="X161" s="111">
        <v>1</v>
      </c>
      <c r="Y161" s="9">
        <v>1</v>
      </c>
      <c r="Z161" s="10">
        <v>1</v>
      </c>
      <c r="AA161" s="11">
        <v>0</v>
      </c>
      <c r="AB161" s="9">
        <v>0</v>
      </c>
      <c r="AC161" s="10">
        <v>1</v>
      </c>
      <c r="AD161" s="30">
        <f t="shared" si="4"/>
        <v>5</v>
      </c>
      <c r="AE161" s="21" t="str">
        <f t="shared" si="5"/>
        <v>MEDIUM</v>
      </c>
      <c r="AF161" s="97"/>
    </row>
    <row r="162" spans="1:32" ht="12.75" customHeight="1">
      <c r="A162" s="9">
        <v>371</v>
      </c>
      <c r="B162" s="8" t="s">
        <v>792</v>
      </c>
      <c r="C162" s="8"/>
      <c r="D162" s="17" t="s">
        <v>793</v>
      </c>
      <c r="E162" s="15">
        <v>1</v>
      </c>
      <c r="F162" s="9">
        <v>1</v>
      </c>
      <c r="G162" s="9">
        <v>1</v>
      </c>
      <c r="H162" s="9" t="s">
        <v>118</v>
      </c>
      <c r="I162" s="14" t="s">
        <v>61</v>
      </c>
      <c r="J162" s="9"/>
      <c r="K162" s="9" t="s">
        <v>794</v>
      </c>
      <c r="L162" s="11">
        <v>0</v>
      </c>
      <c r="M162" s="20">
        <v>5</v>
      </c>
      <c r="N162" s="8"/>
      <c r="Q162" s="9">
        <v>1</v>
      </c>
      <c r="R162" s="9">
        <v>1</v>
      </c>
      <c r="S162" s="10">
        <v>1</v>
      </c>
      <c r="T162" s="21">
        <v>2</v>
      </c>
      <c r="U162" s="11">
        <v>0</v>
      </c>
      <c r="V162" s="9">
        <v>0</v>
      </c>
      <c r="W162" s="10">
        <v>0</v>
      </c>
      <c r="X162" s="111">
        <v>1</v>
      </c>
      <c r="Y162" s="9">
        <v>1</v>
      </c>
      <c r="Z162" s="10">
        <v>0</v>
      </c>
      <c r="AA162" s="11">
        <v>0</v>
      </c>
      <c r="AB162" s="9">
        <v>0</v>
      </c>
      <c r="AC162" s="10">
        <v>1</v>
      </c>
      <c r="AD162" s="30">
        <f t="shared" si="4"/>
        <v>5</v>
      </c>
      <c r="AE162" s="21" t="str">
        <f t="shared" si="5"/>
        <v>MEDIUM</v>
      </c>
      <c r="AF162" s="97"/>
    </row>
    <row r="163" spans="1:32" ht="12.75" customHeight="1">
      <c r="A163" s="9">
        <v>373</v>
      </c>
      <c r="B163" s="8" t="s">
        <v>795</v>
      </c>
      <c r="C163" s="8" t="s">
        <v>796</v>
      </c>
      <c r="D163" s="8" t="s">
        <v>797</v>
      </c>
      <c r="E163" s="15">
        <v>1</v>
      </c>
      <c r="F163" s="9">
        <v>1</v>
      </c>
      <c r="G163" s="9" t="s">
        <v>60</v>
      </c>
      <c r="H163" s="9" t="s">
        <v>215</v>
      </c>
      <c r="I163" s="9">
        <v>3</v>
      </c>
      <c r="J163" s="8"/>
      <c r="K163" s="9">
        <v>2013</v>
      </c>
      <c r="L163" s="11">
        <v>0</v>
      </c>
      <c r="M163" s="9">
        <v>3</v>
      </c>
      <c r="N163" s="8"/>
      <c r="Q163" s="9">
        <v>1</v>
      </c>
      <c r="R163" s="9">
        <v>0</v>
      </c>
      <c r="S163" s="10">
        <v>1</v>
      </c>
      <c r="T163" s="21">
        <v>2</v>
      </c>
      <c r="U163" s="11">
        <v>0</v>
      </c>
      <c r="V163" s="9">
        <v>0</v>
      </c>
      <c r="W163" s="10">
        <v>0</v>
      </c>
      <c r="X163" s="111">
        <v>1</v>
      </c>
      <c r="Y163" s="9">
        <v>1</v>
      </c>
      <c r="Z163" s="10">
        <v>1</v>
      </c>
      <c r="AA163" s="11">
        <v>0</v>
      </c>
      <c r="AB163" s="9">
        <v>0</v>
      </c>
      <c r="AC163" s="10">
        <v>1</v>
      </c>
      <c r="AD163" s="30">
        <f t="shared" si="4"/>
        <v>5</v>
      </c>
      <c r="AE163" s="21" t="str">
        <f t="shared" si="5"/>
        <v>MEDIUM</v>
      </c>
    </row>
    <row r="164" spans="1:32" ht="13.15">
      <c r="A164" s="9">
        <v>374</v>
      </c>
      <c r="B164" s="8" t="s">
        <v>798</v>
      </c>
      <c r="C164" s="8" t="s">
        <v>220</v>
      </c>
      <c r="D164" s="16" t="s">
        <v>799</v>
      </c>
      <c r="E164" s="15">
        <v>1</v>
      </c>
      <c r="F164" s="9">
        <v>1</v>
      </c>
      <c r="G164" s="14" t="s">
        <v>60</v>
      </c>
      <c r="H164" s="14" t="s">
        <v>60</v>
      </c>
      <c r="I164" s="14" t="s">
        <v>61</v>
      </c>
      <c r="J164" s="9"/>
      <c r="K164" s="9">
        <v>2011</v>
      </c>
      <c r="L164" s="11">
        <v>0</v>
      </c>
      <c r="M164" s="20">
        <v>4</v>
      </c>
      <c r="N164" s="8"/>
      <c r="Q164" s="9">
        <v>1</v>
      </c>
      <c r="R164" s="9">
        <v>0</v>
      </c>
      <c r="S164" s="10">
        <v>1</v>
      </c>
      <c r="T164" s="21">
        <v>2</v>
      </c>
      <c r="U164" s="11">
        <v>0</v>
      </c>
      <c r="V164" s="9">
        <v>0</v>
      </c>
      <c r="W164" s="10">
        <v>0</v>
      </c>
      <c r="X164" s="111">
        <v>1</v>
      </c>
      <c r="Y164" s="9">
        <v>1</v>
      </c>
      <c r="Z164" s="10">
        <v>1</v>
      </c>
      <c r="AA164" s="11">
        <v>0</v>
      </c>
      <c r="AB164" s="9">
        <v>0</v>
      </c>
      <c r="AC164" s="10">
        <v>1</v>
      </c>
      <c r="AD164" s="30">
        <f t="shared" si="4"/>
        <v>5</v>
      </c>
      <c r="AE164" s="21" t="str">
        <f t="shared" si="5"/>
        <v>MEDIUM</v>
      </c>
      <c r="AF164" s="97"/>
    </row>
    <row r="165" spans="1:32" ht="12.75" customHeight="1">
      <c r="A165" s="9">
        <v>382</v>
      </c>
      <c r="B165" s="8" t="s">
        <v>800</v>
      </c>
      <c r="C165" s="8" t="s">
        <v>801</v>
      </c>
      <c r="D165" s="16" t="s">
        <v>802</v>
      </c>
      <c r="E165" s="15">
        <v>1</v>
      </c>
      <c r="F165" s="9">
        <v>1</v>
      </c>
      <c r="G165" s="14" t="s">
        <v>60</v>
      </c>
      <c r="H165" s="14" t="s">
        <v>60</v>
      </c>
      <c r="I165" s="14" t="s">
        <v>61</v>
      </c>
      <c r="J165" s="9" t="s">
        <v>803</v>
      </c>
      <c r="K165" s="9"/>
      <c r="L165" s="11">
        <v>1</v>
      </c>
      <c r="M165" s="20">
        <v>1</v>
      </c>
      <c r="N165" s="8" t="s">
        <v>804</v>
      </c>
      <c r="O165" s="9">
        <v>26</v>
      </c>
      <c r="P165" s="10">
        <v>42</v>
      </c>
      <c r="Q165" s="9">
        <v>1</v>
      </c>
      <c r="R165" s="9">
        <v>1</v>
      </c>
      <c r="S165" s="10">
        <v>1</v>
      </c>
      <c r="T165" s="21">
        <v>1</v>
      </c>
      <c r="U165" s="11">
        <v>1</v>
      </c>
      <c r="V165" s="9">
        <v>1</v>
      </c>
      <c r="W165" s="10">
        <v>0</v>
      </c>
      <c r="X165" s="111">
        <v>0</v>
      </c>
      <c r="Y165" s="9">
        <v>0</v>
      </c>
      <c r="Z165" s="10">
        <v>0</v>
      </c>
      <c r="AA165" s="11">
        <v>0</v>
      </c>
      <c r="AB165" s="9">
        <v>1</v>
      </c>
      <c r="AC165" s="10">
        <v>1</v>
      </c>
      <c r="AD165" s="30">
        <f t="shared" si="4"/>
        <v>8</v>
      </c>
      <c r="AE165" s="21" t="str">
        <f t="shared" si="5"/>
        <v>HIGH</v>
      </c>
      <c r="AF165" s="97"/>
    </row>
    <row r="166" spans="1:32" ht="12.75" customHeight="1">
      <c r="A166" s="9">
        <v>388</v>
      </c>
      <c r="B166" s="8" t="s">
        <v>805</v>
      </c>
      <c r="C166" s="8" t="s">
        <v>806</v>
      </c>
      <c r="D166" s="8" t="s">
        <v>807</v>
      </c>
      <c r="E166" s="15">
        <v>1</v>
      </c>
      <c r="F166" s="9">
        <v>1</v>
      </c>
      <c r="G166" s="14" t="s">
        <v>60</v>
      </c>
      <c r="H166" s="14"/>
      <c r="I166" s="14" t="s">
        <v>61</v>
      </c>
      <c r="J166" s="9"/>
      <c r="K166" s="9" t="s">
        <v>808</v>
      </c>
      <c r="L166" s="11">
        <v>1</v>
      </c>
      <c r="M166" s="20">
        <v>1</v>
      </c>
      <c r="N166" s="8" t="s">
        <v>809</v>
      </c>
      <c r="O166" s="9">
        <v>69</v>
      </c>
      <c r="P166" s="10">
        <v>123</v>
      </c>
      <c r="Q166" s="9">
        <v>1</v>
      </c>
      <c r="R166" s="9">
        <v>1</v>
      </c>
      <c r="S166" s="10">
        <v>1</v>
      </c>
      <c r="T166" s="21">
        <v>2</v>
      </c>
      <c r="U166" s="11">
        <v>0</v>
      </c>
      <c r="V166" s="9">
        <v>0</v>
      </c>
      <c r="W166" s="10">
        <v>0</v>
      </c>
      <c r="X166" s="111">
        <v>1</v>
      </c>
      <c r="Y166" s="9">
        <v>1</v>
      </c>
      <c r="Z166" s="10">
        <v>0</v>
      </c>
      <c r="AA166" s="11">
        <v>1</v>
      </c>
      <c r="AB166" s="9">
        <v>0</v>
      </c>
      <c r="AC166" s="10">
        <v>1</v>
      </c>
      <c r="AD166" s="30">
        <f t="shared" si="4"/>
        <v>7</v>
      </c>
      <c r="AE166" s="21" t="str">
        <f t="shared" si="5"/>
        <v>MEDIUM</v>
      </c>
      <c r="AF166" s="97"/>
    </row>
    <row r="167" spans="1:32" ht="12.75" customHeight="1">
      <c r="A167" s="38">
        <v>390</v>
      </c>
      <c r="B167" s="39" t="s">
        <v>810</v>
      </c>
      <c r="C167" s="39" t="s">
        <v>811</v>
      </c>
      <c r="D167" s="66" t="s">
        <v>812</v>
      </c>
      <c r="E167" s="40">
        <v>1</v>
      </c>
      <c r="F167" s="38">
        <v>3</v>
      </c>
      <c r="G167" s="41" t="s">
        <v>60</v>
      </c>
      <c r="H167" s="41" t="s">
        <v>67</v>
      </c>
      <c r="I167" s="41" t="s">
        <v>61</v>
      </c>
      <c r="J167" s="38" t="s">
        <v>813</v>
      </c>
      <c r="K167" s="38"/>
      <c r="L167" s="42">
        <v>1</v>
      </c>
      <c r="M167" s="43">
        <v>1</v>
      </c>
      <c r="N167" s="39" t="s">
        <v>814</v>
      </c>
      <c r="O167" s="38" t="s">
        <v>114</v>
      </c>
      <c r="P167" s="44" t="s">
        <v>114</v>
      </c>
      <c r="Q167" s="38">
        <v>1</v>
      </c>
      <c r="R167" s="38">
        <v>1</v>
      </c>
      <c r="S167" s="44">
        <v>1</v>
      </c>
      <c r="T167" s="45">
        <v>1</v>
      </c>
      <c r="U167" s="42">
        <v>1</v>
      </c>
      <c r="V167" s="38">
        <v>0</v>
      </c>
      <c r="W167" s="44">
        <v>0</v>
      </c>
      <c r="X167" s="111">
        <v>0</v>
      </c>
      <c r="Y167" s="38">
        <v>0</v>
      </c>
      <c r="Z167" s="44">
        <v>0</v>
      </c>
      <c r="AA167" s="42">
        <v>0</v>
      </c>
      <c r="AB167" s="38">
        <v>0</v>
      </c>
      <c r="AC167" s="44">
        <v>1</v>
      </c>
      <c r="AD167" s="30">
        <f t="shared" si="4"/>
        <v>6</v>
      </c>
      <c r="AE167" s="21" t="str">
        <f t="shared" si="5"/>
        <v>MEDIUM</v>
      </c>
      <c r="AF167" s="94"/>
    </row>
    <row r="168" spans="1:32" ht="13.15">
      <c r="A168" s="38">
        <v>395</v>
      </c>
      <c r="B168" s="39" t="s">
        <v>815</v>
      </c>
      <c r="C168" s="39" t="s">
        <v>816</v>
      </c>
      <c r="D168" s="39" t="s">
        <v>817</v>
      </c>
      <c r="E168" s="40">
        <v>1</v>
      </c>
      <c r="F168" s="38">
        <v>1</v>
      </c>
      <c r="G168" s="41" t="s">
        <v>60</v>
      </c>
      <c r="H168" s="41" t="s">
        <v>60</v>
      </c>
      <c r="I168" s="41" t="s">
        <v>61</v>
      </c>
      <c r="J168" s="38" t="s">
        <v>818</v>
      </c>
      <c r="K168" s="85" t="s">
        <v>819</v>
      </c>
      <c r="L168" s="42">
        <v>1</v>
      </c>
      <c r="M168" s="43">
        <v>1</v>
      </c>
      <c r="N168" s="39" t="s">
        <v>820</v>
      </c>
      <c r="O168" s="38">
        <v>32</v>
      </c>
      <c r="P168" s="44">
        <v>42</v>
      </c>
      <c r="Q168" s="38">
        <v>1</v>
      </c>
      <c r="R168" s="38">
        <v>1</v>
      </c>
      <c r="S168" s="44">
        <v>1</v>
      </c>
      <c r="T168" s="45">
        <v>1</v>
      </c>
      <c r="U168" s="42">
        <v>0</v>
      </c>
      <c r="V168" s="38">
        <v>0</v>
      </c>
      <c r="W168" s="44">
        <v>0</v>
      </c>
      <c r="X168" s="111">
        <v>0</v>
      </c>
      <c r="Y168" s="38">
        <v>0</v>
      </c>
      <c r="Z168" s="44">
        <v>0</v>
      </c>
      <c r="AA168" s="42">
        <v>0</v>
      </c>
      <c r="AB168" s="38">
        <v>0</v>
      </c>
      <c r="AC168" s="44">
        <v>1</v>
      </c>
      <c r="AD168" s="30">
        <f t="shared" si="4"/>
        <v>5</v>
      </c>
      <c r="AE168" s="21" t="str">
        <f t="shared" si="5"/>
        <v>MEDIUM</v>
      </c>
      <c r="AF168" s="96" t="s">
        <v>634</v>
      </c>
    </row>
    <row r="169" spans="1:32" ht="13.15">
      <c r="A169" s="38">
        <v>399</v>
      </c>
      <c r="B169" s="39" t="s">
        <v>821</v>
      </c>
      <c r="C169" s="39" t="s">
        <v>822</v>
      </c>
      <c r="D169" s="39" t="s">
        <v>823</v>
      </c>
      <c r="E169" s="40">
        <v>1</v>
      </c>
      <c r="F169" s="38">
        <v>2</v>
      </c>
      <c r="G169" s="41" t="s">
        <v>60</v>
      </c>
      <c r="H169" s="41" t="s">
        <v>60</v>
      </c>
      <c r="I169" s="41" t="s">
        <v>61</v>
      </c>
      <c r="J169" s="38" t="s">
        <v>824</v>
      </c>
      <c r="K169" s="38">
        <v>2014</v>
      </c>
      <c r="L169" s="42">
        <v>1</v>
      </c>
      <c r="M169" s="43">
        <v>1</v>
      </c>
      <c r="N169" s="39" t="s">
        <v>825</v>
      </c>
      <c r="O169" s="38">
        <v>22</v>
      </c>
      <c r="P169" s="44">
        <v>37</v>
      </c>
      <c r="Q169" s="38">
        <v>1</v>
      </c>
      <c r="R169" s="38">
        <v>1</v>
      </c>
      <c r="S169" s="44">
        <v>0</v>
      </c>
      <c r="T169" s="45">
        <v>1</v>
      </c>
      <c r="U169" s="42">
        <v>0</v>
      </c>
      <c r="V169" s="38">
        <v>0</v>
      </c>
      <c r="W169" s="44">
        <v>0</v>
      </c>
      <c r="X169" s="111">
        <v>0</v>
      </c>
      <c r="Y169" s="38">
        <v>0</v>
      </c>
      <c r="Z169" s="44">
        <v>0</v>
      </c>
      <c r="AA169" s="42">
        <v>0</v>
      </c>
      <c r="AB169" s="38">
        <v>0</v>
      </c>
      <c r="AC169" s="44">
        <v>1</v>
      </c>
      <c r="AD169" s="30">
        <f t="shared" si="4"/>
        <v>4</v>
      </c>
      <c r="AE169" s="21" t="str">
        <f t="shared" si="5"/>
        <v>LOW</v>
      </c>
      <c r="AF169" s="94"/>
    </row>
    <row r="170" spans="1:32" ht="12.75" customHeight="1">
      <c r="A170" s="38">
        <v>404</v>
      </c>
      <c r="B170" s="39" t="s">
        <v>826</v>
      </c>
      <c r="C170" s="39" t="s">
        <v>827</v>
      </c>
      <c r="D170" s="39" t="s">
        <v>828</v>
      </c>
      <c r="E170" s="40">
        <v>1</v>
      </c>
      <c r="F170" s="38">
        <v>1</v>
      </c>
      <c r="G170" s="41" t="s">
        <v>60</v>
      </c>
      <c r="H170" s="41" t="s">
        <v>60</v>
      </c>
      <c r="I170" s="41" t="s">
        <v>61</v>
      </c>
      <c r="J170" s="38" t="s">
        <v>829</v>
      </c>
      <c r="K170" s="38" t="s">
        <v>705</v>
      </c>
      <c r="L170" s="42">
        <v>1</v>
      </c>
      <c r="M170" s="43">
        <v>1</v>
      </c>
      <c r="N170" s="39" t="s">
        <v>461</v>
      </c>
      <c r="O170" s="38">
        <v>26</v>
      </c>
      <c r="P170" s="44">
        <v>39</v>
      </c>
      <c r="Q170" s="38">
        <v>1</v>
      </c>
      <c r="R170" s="38">
        <v>1</v>
      </c>
      <c r="S170" s="44">
        <v>1</v>
      </c>
      <c r="T170" s="45">
        <v>2</v>
      </c>
      <c r="U170" s="42">
        <v>0</v>
      </c>
      <c r="V170" s="38">
        <v>0</v>
      </c>
      <c r="W170" s="44">
        <v>0</v>
      </c>
      <c r="X170" s="111">
        <v>1</v>
      </c>
      <c r="Y170" s="38">
        <v>1</v>
      </c>
      <c r="Z170" s="44">
        <v>0</v>
      </c>
      <c r="AA170" s="42">
        <v>0</v>
      </c>
      <c r="AB170" s="38">
        <v>0</v>
      </c>
      <c r="AC170" s="44">
        <v>1</v>
      </c>
      <c r="AD170" s="30">
        <f t="shared" si="4"/>
        <v>6</v>
      </c>
      <c r="AE170" s="21" t="str">
        <f t="shared" si="5"/>
        <v>MEDIUM</v>
      </c>
      <c r="AF170" s="94"/>
    </row>
    <row r="171" spans="1:32" ht="12.75" customHeight="1">
      <c r="A171" s="38">
        <v>405</v>
      </c>
      <c r="B171" s="39" t="s">
        <v>830</v>
      </c>
      <c r="C171" s="39" t="s">
        <v>831</v>
      </c>
      <c r="D171" s="39" t="s">
        <v>832</v>
      </c>
      <c r="E171" s="40">
        <v>1</v>
      </c>
      <c r="F171" s="38">
        <v>2</v>
      </c>
      <c r="G171" s="41" t="s">
        <v>60</v>
      </c>
      <c r="H171" s="41" t="s">
        <v>60</v>
      </c>
      <c r="I171" s="41" t="s">
        <v>61</v>
      </c>
      <c r="J171" s="38" t="s">
        <v>833</v>
      </c>
      <c r="K171" s="38">
        <v>2001</v>
      </c>
      <c r="L171" s="42">
        <v>1</v>
      </c>
      <c r="M171" s="43">
        <v>1</v>
      </c>
      <c r="N171" s="39" t="s">
        <v>834</v>
      </c>
      <c r="O171" s="38">
        <v>28</v>
      </c>
      <c r="P171" s="44">
        <v>39</v>
      </c>
      <c r="Q171" s="38">
        <v>1</v>
      </c>
      <c r="R171" s="38">
        <v>1</v>
      </c>
      <c r="S171" s="44">
        <v>1</v>
      </c>
      <c r="T171" s="45">
        <v>2</v>
      </c>
      <c r="U171" s="42">
        <v>0</v>
      </c>
      <c r="V171" s="38">
        <v>0</v>
      </c>
      <c r="W171" s="44">
        <v>0</v>
      </c>
      <c r="X171" s="111">
        <v>1</v>
      </c>
      <c r="Y171" s="38">
        <v>1</v>
      </c>
      <c r="Z171" s="44">
        <v>0</v>
      </c>
      <c r="AA171" s="42">
        <v>0</v>
      </c>
      <c r="AB171" s="38">
        <v>0</v>
      </c>
      <c r="AC171" s="44">
        <v>1</v>
      </c>
      <c r="AD171" s="30">
        <f t="shared" si="4"/>
        <v>6</v>
      </c>
      <c r="AE171" s="21" t="str">
        <f t="shared" si="5"/>
        <v>MEDIUM</v>
      </c>
      <c r="AF171" s="96" t="s">
        <v>634</v>
      </c>
    </row>
    <row r="172" spans="1:32" ht="12.75" customHeight="1">
      <c r="A172" s="38">
        <v>408</v>
      </c>
      <c r="B172" s="39" t="s">
        <v>835</v>
      </c>
      <c r="C172" s="39" t="s">
        <v>836</v>
      </c>
      <c r="D172" s="39" t="s">
        <v>837</v>
      </c>
      <c r="E172" s="40">
        <v>1</v>
      </c>
      <c r="F172" s="38">
        <v>1</v>
      </c>
      <c r="G172" s="41" t="s">
        <v>60</v>
      </c>
      <c r="H172" s="41" t="s">
        <v>460</v>
      </c>
      <c r="I172" s="41" t="s">
        <v>61</v>
      </c>
      <c r="J172" s="38" t="s">
        <v>838</v>
      </c>
      <c r="K172" s="38" t="s">
        <v>839</v>
      </c>
      <c r="L172" s="42">
        <v>1</v>
      </c>
      <c r="M172" s="43">
        <v>1</v>
      </c>
      <c r="N172" s="39" t="s">
        <v>461</v>
      </c>
      <c r="O172" s="38">
        <v>26</v>
      </c>
      <c r="P172" s="44">
        <v>39</v>
      </c>
      <c r="Q172" s="38">
        <v>1</v>
      </c>
      <c r="R172" s="38">
        <v>1</v>
      </c>
      <c r="S172" s="44">
        <v>1</v>
      </c>
      <c r="T172" s="45">
        <v>2</v>
      </c>
      <c r="U172" s="42">
        <v>0</v>
      </c>
      <c r="V172" s="38">
        <v>0</v>
      </c>
      <c r="W172" s="44">
        <v>0</v>
      </c>
      <c r="X172" s="111">
        <v>1</v>
      </c>
      <c r="Y172" s="38">
        <v>1</v>
      </c>
      <c r="Z172" s="44">
        <v>1</v>
      </c>
      <c r="AA172" s="42">
        <v>0</v>
      </c>
      <c r="AB172" s="38">
        <v>0</v>
      </c>
      <c r="AC172" s="44">
        <v>1</v>
      </c>
      <c r="AD172" s="30">
        <f t="shared" si="4"/>
        <v>7</v>
      </c>
      <c r="AE172" s="21" t="str">
        <f t="shared" si="5"/>
        <v>MEDIUM</v>
      </c>
      <c r="AF172" s="94"/>
    </row>
    <row r="173" spans="1:32" ht="12.75" customHeight="1">
      <c r="A173" s="38">
        <v>409</v>
      </c>
      <c r="B173" s="39" t="s">
        <v>840</v>
      </c>
      <c r="C173" s="39" t="s">
        <v>841</v>
      </c>
      <c r="D173" s="39" t="s">
        <v>842</v>
      </c>
      <c r="E173" s="40">
        <v>1</v>
      </c>
      <c r="F173" s="38">
        <v>1</v>
      </c>
      <c r="G173" s="41" t="s">
        <v>60</v>
      </c>
      <c r="H173" s="41" t="s">
        <v>612</v>
      </c>
      <c r="I173" s="41" t="s">
        <v>61</v>
      </c>
      <c r="J173" s="38" t="s">
        <v>843</v>
      </c>
      <c r="K173" s="38">
        <v>2003</v>
      </c>
      <c r="L173" s="42">
        <v>1</v>
      </c>
      <c r="M173" s="43">
        <v>1</v>
      </c>
      <c r="N173" s="39" t="s">
        <v>844</v>
      </c>
      <c r="O173" s="38">
        <v>39</v>
      </c>
      <c r="P173" s="44">
        <v>53</v>
      </c>
      <c r="Q173" s="38">
        <v>1</v>
      </c>
      <c r="R173" s="38">
        <v>1</v>
      </c>
      <c r="S173" s="44">
        <v>1</v>
      </c>
      <c r="T173" s="45">
        <v>2</v>
      </c>
      <c r="U173" s="42">
        <v>0</v>
      </c>
      <c r="V173" s="38">
        <v>0</v>
      </c>
      <c r="W173" s="44">
        <v>0</v>
      </c>
      <c r="X173" s="111">
        <v>1</v>
      </c>
      <c r="Y173" s="38">
        <v>1</v>
      </c>
      <c r="Z173" s="44">
        <v>1</v>
      </c>
      <c r="AA173" s="42">
        <v>0</v>
      </c>
      <c r="AB173" s="38">
        <v>0</v>
      </c>
      <c r="AC173" s="44">
        <v>1</v>
      </c>
      <c r="AD173" s="30">
        <f t="shared" si="4"/>
        <v>7</v>
      </c>
      <c r="AE173" s="21" t="str">
        <f t="shared" si="5"/>
        <v>MEDIUM</v>
      </c>
      <c r="AF173" s="94"/>
    </row>
    <row r="174" spans="1:32" ht="12.75" customHeight="1">
      <c r="A174" s="9">
        <v>411</v>
      </c>
      <c r="B174" s="8" t="s">
        <v>845</v>
      </c>
      <c r="C174" s="8" t="s">
        <v>846</v>
      </c>
      <c r="D174" s="16" t="s">
        <v>847</v>
      </c>
      <c r="E174" s="15">
        <v>1</v>
      </c>
      <c r="F174" s="9">
        <v>2</v>
      </c>
      <c r="G174" s="14" t="s">
        <v>60</v>
      </c>
      <c r="H174" s="14" t="s">
        <v>60</v>
      </c>
      <c r="I174" s="14" t="s">
        <v>61</v>
      </c>
      <c r="J174" s="9" t="s">
        <v>848</v>
      </c>
      <c r="K174" s="9"/>
      <c r="L174" s="11">
        <v>1</v>
      </c>
      <c r="M174" s="20">
        <v>1</v>
      </c>
      <c r="N174" s="8" t="s">
        <v>849</v>
      </c>
      <c r="O174" s="9">
        <v>13</v>
      </c>
      <c r="P174" s="10">
        <v>18</v>
      </c>
      <c r="Q174" s="9">
        <v>1</v>
      </c>
      <c r="R174" s="9">
        <v>1</v>
      </c>
      <c r="S174" s="10">
        <v>1</v>
      </c>
      <c r="T174" s="21">
        <v>1</v>
      </c>
      <c r="U174" s="11">
        <v>1</v>
      </c>
      <c r="V174" s="9">
        <v>0</v>
      </c>
      <c r="W174" s="10">
        <v>0</v>
      </c>
      <c r="X174" s="111">
        <v>0</v>
      </c>
      <c r="Y174" s="9">
        <v>0</v>
      </c>
      <c r="Z174" s="10">
        <v>0</v>
      </c>
      <c r="AA174" s="11">
        <v>0</v>
      </c>
      <c r="AB174" s="9">
        <v>1</v>
      </c>
      <c r="AC174" s="10">
        <v>1</v>
      </c>
      <c r="AD174" s="30">
        <f t="shared" si="4"/>
        <v>7</v>
      </c>
      <c r="AE174" s="21" t="str">
        <f t="shared" si="5"/>
        <v>MEDIUM</v>
      </c>
    </row>
    <row r="175" spans="1:32" ht="12.75" customHeight="1">
      <c r="A175" s="38">
        <v>415</v>
      </c>
      <c r="B175" s="39" t="s">
        <v>850</v>
      </c>
      <c r="C175" s="64" t="s">
        <v>851</v>
      </c>
      <c r="D175" s="39" t="s">
        <v>852</v>
      </c>
      <c r="E175" s="40">
        <v>1</v>
      </c>
      <c r="F175" s="38">
        <v>1</v>
      </c>
      <c r="G175" s="38">
        <v>1</v>
      </c>
      <c r="H175" s="38">
        <v>1</v>
      </c>
      <c r="I175" s="38">
        <v>2</v>
      </c>
      <c r="J175" s="39" t="s">
        <v>853</v>
      </c>
      <c r="K175" s="39" t="s">
        <v>854</v>
      </c>
      <c r="L175" s="42">
        <v>1</v>
      </c>
      <c r="M175" s="38">
        <v>1</v>
      </c>
      <c r="N175" s="39" t="s">
        <v>855</v>
      </c>
      <c r="O175" s="38">
        <v>43</v>
      </c>
      <c r="P175" s="44">
        <v>58</v>
      </c>
      <c r="Q175" s="38">
        <v>1</v>
      </c>
      <c r="R175" s="38">
        <v>1</v>
      </c>
      <c r="S175" s="44">
        <v>1</v>
      </c>
      <c r="T175" s="45">
        <v>2</v>
      </c>
      <c r="U175" s="42">
        <v>0</v>
      </c>
      <c r="V175" s="38">
        <v>0</v>
      </c>
      <c r="W175" s="44">
        <v>0</v>
      </c>
      <c r="X175" s="111">
        <v>1</v>
      </c>
      <c r="Y175" s="38">
        <v>1</v>
      </c>
      <c r="Z175" s="44">
        <v>1</v>
      </c>
      <c r="AA175" s="42">
        <v>0</v>
      </c>
      <c r="AB175" s="38">
        <v>0</v>
      </c>
      <c r="AC175" s="44">
        <v>1</v>
      </c>
      <c r="AD175" s="30">
        <f t="shared" si="4"/>
        <v>7</v>
      </c>
      <c r="AE175" s="21" t="str">
        <f t="shared" si="5"/>
        <v>MEDIUM</v>
      </c>
      <c r="AF175" s="94"/>
    </row>
    <row r="176" spans="1:32" ht="12.75" customHeight="1">
      <c r="A176" s="38">
        <v>419</v>
      </c>
      <c r="B176" s="39" t="s">
        <v>856</v>
      </c>
      <c r="C176" s="64" t="s">
        <v>857</v>
      </c>
      <c r="D176" s="39" t="s">
        <v>858</v>
      </c>
      <c r="E176" s="40">
        <v>1</v>
      </c>
      <c r="F176" s="38">
        <v>1</v>
      </c>
      <c r="G176" s="38">
        <v>1</v>
      </c>
      <c r="H176" s="38">
        <v>1</v>
      </c>
      <c r="I176" s="38">
        <v>2</v>
      </c>
      <c r="J176" s="38"/>
      <c r="K176" s="39" t="s">
        <v>859</v>
      </c>
      <c r="L176" s="42">
        <v>1</v>
      </c>
      <c r="M176" s="38">
        <v>1</v>
      </c>
      <c r="N176" s="39" t="s">
        <v>167</v>
      </c>
      <c r="O176" s="38">
        <v>42</v>
      </c>
      <c r="P176" s="44">
        <v>61</v>
      </c>
      <c r="Q176" s="38">
        <v>0</v>
      </c>
      <c r="R176" s="38">
        <v>1</v>
      </c>
      <c r="S176" s="44">
        <v>1</v>
      </c>
      <c r="T176" s="45">
        <v>2</v>
      </c>
      <c r="U176" s="42">
        <v>0</v>
      </c>
      <c r="V176" s="38">
        <v>0</v>
      </c>
      <c r="W176" s="44">
        <v>0</v>
      </c>
      <c r="X176" s="111">
        <v>1</v>
      </c>
      <c r="Y176" s="38">
        <v>1</v>
      </c>
      <c r="Z176" s="44">
        <v>1</v>
      </c>
      <c r="AA176" s="42">
        <v>0</v>
      </c>
      <c r="AB176" s="38">
        <v>0</v>
      </c>
      <c r="AC176" s="44">
        <v>1</v>
      </c>
      <c r="AD176" s="30">
        <f t="shared" si="4"/>
        <v>6</v>
      </c>
      <c r="AE176" s="21" t="str">
        <f t="shared" si="5"/>
        <v>MEDIUM</v>
      </c>
      <c r="AF176" s="94"/>
    </row>
    <row r="177" spans="1:32" ht="12.75" customHeight="1">
      <c r="A177" s="9">
        <v>423</v>
      </c>
      <c r="B177" s="8" t="s">
        <v>860</v>
      </c>
      <c r="C177" s="8" t="s">
        <v>861</v>
      </c>
      <c r="D177" s="8" t="s">
        <v>862</v>
      </c>
      <c r="E177" s="15">
        <v>1</v>
      </c>
      <c r="F177" s="9">
        <v>1</v>
      </c>
      <c r="G177" s="14" t="s">
        <v>60</v>
      </c>
      <c r="H177" s="14" t="s">
        <v>60</v>
      </c>
      <c r="I177" s="14" t="s">
        <v>61</v>
      </c>
      <c r="J177" s="9" t="s">
        <v>863</v>
      </c>
      <c r="K177" s="9"/>
      <c r="L177" s="11">
        <v>0</v>
      </c>
      <c r="M177" s="20">
        <v>2</v>
      </c>
      <c r="N177" s="8" t="s">
        <v>864</v>
      </c>
      <c r="O177" s="9" t="s">
        <v>114</v>
      </c>
      <c r="P177" s="10" t="s">
        <v>114</v>
      </c>
      <c r="Q177" s="9">
        <v>1</v>
      </c>
      <c r="R177" s="9">
        <v>1</v>
      </c>
      <c r="S177" s="10">
        <v>1</v>
      </c>
      <c r="T177" s="21">
        <v>2</v>
      </c>
      <c r="U177" s="11">
        <v>0</v>
      </c>
      <c r="V177" s="9">
        <v>0</v>
      </c>
      <c r="W177" s="10">
        <v>0</v>
      </c>
      <c r="X177" s="111">
        <v>1</v>
      </c>
      <c r="Y177" s="9">
        <v>1</v>
      </c>
      <c r="Z177" s="10">
        <v>0</v>
      </c>
      <c r="AA177" s="11">
        <v>0</v>
      </c>
      <c r="AB177" s="9">
        <v>1</v>
      </c>
      <c r="AC177" s="10">
        <v>1</v>
      </c>
      <c r="AD177" s="30">
        <f t="shared" si="4"/>
        <v>6</v>
      </c>
      <c r="AE177" s="21" t="str">
        <f t="shared" si="5"/>
        <v>MEDIUM</v>
      </c>
      <c r="AF177" s="98" t="s">
        <v>865</v>
      </c>
    </row>
    <row r="178" spans="1:32" ht="12.75" customHeight="1">
      <c r="A178" s="9">
        <v>430</v>
      </c>
      <c r="B178" s="8" t="s">
        <v>866</v>
      </c>
      <c r="C178" s="8" t="s">
        <v>867</v>
      </c>
      <c r="D178" s="8" t="s">
        <v>868</v>
      </c>
      <c r="E178" s="15">
        <v>1</v>
      </c>
      <c r="F178" s="9">
        <v>1</v>
      </c>
      <c r="G178" s="14" t="s">
        <v>60</v>
      </c>
      <c r="H178" s="14" t="s">
        <v>234</v>
      </c>
      <c r="I178" s="14" t="s">
        <v>61</v>
      </c>
      <c r="J178" s="9" t="s">
        <v>869</v>
      </c>
      <c r="K178" s="9"/>
      <c r="L178" s="11">
        <v>1</v>
      </c>
      <c r="M178" s="20">
        <v>1</v>
      </c>
      <c r="N178" s="8" t="s">
        <v>870</v>
      </c>
      <c r="O178" s="9" t="s">
        <v>114</v>
      </c>
      <c r="P178" s="10" t="s">
        <v>114</v>
      </c>
      <c r="Q178" s="9">
        <v>1</v>
      </c>
      <c r="R178" s="9">
        <v>1</v>
      </c>
      <c r="S178" s="10">
        <v>1</v>
      </c>
      <c r="T178" s="21">
        <v>1</v>
      </c>
      <c r="U178" s="11">
        <v>1</v>
      </c>
      <c r="V178" s="9">
        <v>1</v>
      </c>
      <c r="W178" s="10">
        <v>1</v>
      </c>
      <c r="X178" s="111">
        <v>0</v>
      </c>
      <c r="Y178" s="9">
        <v>0</v>
      </c>
      <c r="Z178" s="10">
        <v>0</v>
      </c>
      <c r="AA178" s="11">
        <v>0</v>
      </c>
      <c r="AB178" s="9">
        <v>1</v>
      </c>
      <c r="AC178" s="10">
        <v>1</v>
      </c>
      <c r="AD178" s="30">
        <f t="shared" si="4"/>
        <v>9</v>
      </c>
      <c r="AE178" s="21" t="str">
        <f t="shared" si="5"/>
        <v>HIGH</v>
      </c>
    </row>
    <row r="179" spans="1:32" ht="12.75" customHeight="1">
      <c r="A179" s="9">
        <v>445</v>
      </c>
      <c r="B179" s="8" t="s">
        <v>871</v>
      </c>
      <c r="C179" s="8" t="s">
        <v>220</v>
      </c>
      <c r="D179" s="16" t="s">
        <v>872</v>
      </c>
      <c r="E179" s="15">
        <v>1</v>
      </c>
      <c r="F179" s="9">
        <v>1</v>
      </c>
      <c r="G179" s="14" t="s">
        <v>60</v>
      </c>
      <c r="H179" s="14" t="s">
        <v>60</v>
      </c>
      <c r="I179" s="14" t="s">
        <v>61</v>
      </c>
      <c r="J179" s="9"/>
      <c r="K179" s="9"/>
      <c r="L179" s="11">
        <v>0</v>
      </c>
      <c r="M179" s="20">
        <v>4</v>
      </c>
      <c r="N179" s="8"/>
      <c r="Q179" s="9">
        <v>1</v>
      </c>
      <c r="R179" s="9">
        <v>1</v>
      </c>
      <c r="S179" s="10">
        <v>1</v>
      </c>
      <c r="T179" s="21">
        <v>2</v>
      </c>
      <c r="U179" s="11">
        <v>0</v>
      </c>
      <c r="V179" s="9">
        <v>0</v>
      </c>
      <c r="W179" s="10">
        <v>0</v>
      </c>
      <c r="X179" s="111">
        <v>1</v>
      </c>
      <c r="Y179" s="9">
        <v>1</v>
      </c>
      <c r="Z179" s="10">
        <v>1</v>
      </c>
      <c r="AA179" s="11">
        <v>0</v>
      </c>
      <c r="AB179" s="9">
        <v>0</v>
      </c>
      <c r="AC179" s="10">
        <v>1</v>
      </c>
      <c r="AD179" s="30">
        <f t="shared" si="4"/>
        <v>6</v>
      </c>
      <c r="AE179" s="21" t="str">
        <f t="shared" si="5"/>
        <v>MEDIUM</v>
      </c>
    </row>
    <row r="180" spans="1:32" ht="12.75" customHeight="1">
      <c r="A180" s="9">
        <v>446</v>
      </c>
      <c r="B180" s="8" t="s">
        <v>873</v>
      </c>
      <c r="C180" s="8" t="s">
        <v>220</v>
      </c>
      <c r="D180" s="16" t="s">
        <v>874</v>
      </c>
      <c r="E180" s="15">
        <v>1</v>
      </c>
      <c r="F180" s="9">
        <v>1</v>
      </c>
      <c r="G180" s="14" t="s">
        <v>60</v>
      </c>
      <c r="H180" s="14" t="s">
        <v>60</v>
      </c>
      <c r="I180" s="14" t="s">
        <v>61</v>
      </c>
      <c r="J180" s="9"/>
      <c r="K180" s="9"/>
      <c r="L180" s="11">
        <v>0</v>
      </c>
      <c r="M180" s="20">
        <v>3</v>
      </c>
      <c r="N180" s="8"/>
      <c r="Q180" s="9">
        <v>1</v>
      </c>
      <c r="R180" s="9">
        <v>0</v>
      </c>
      <c r="S180" s="10">
        <v>1</v>
      </c>
      <c r="T180" s="21">
        <v>2</v>
      </c>
      <c r="U180" s="11">
        <v>0</v>
      </c>
      <c r="V180" s="9">
        <v>0</v>
      </c>
      <c r="W180" s="10">
        <v>0</v>
      </c>
      <c r="X180" s="111">
        <v>1</v>
      </c>
      <c r="Y180" s="9">
        <v>1</v>
      </c>
      <c r="Z180" s="10">
        <v>1</v>
      </c>
      <c r="AA180" s="11">
        <v>0</v>
      </c>
      <c r="AB180" s="9">
        <v>0</v>
      </c>
      <c r="AC180" s="10">
        <v>1</v>
      </c>
      <c r="AD180" s="30">
        <f t="shared" si="4"/>
        <v>5</v>
      </c>
      <c r="AE180" s="21" t="str">
        <f t="shared" si="5"/>
        <v>MEDIUM</v>
      </c>
    </row>
    <row r="181" spans="1:32" ht="12.75" customHeight="1">
      <c r="A181" s="9">
        <v>447</v>
      </c>
      <c r="B181" s="8" t="s">
        <v>875</v>
      </c>
      <c r="C181" s="8" t="s">
        <v>876</v>
      </c>
      <c r="D181" s="16" t="s">
        <v>877</v>
      </c>
      <c r="E181" s="15">
        <v>1</v>
      </c>
      <c r="F181" s="9">
        <v>1</v>
      </c>
      <c r="G181" s="14" t="s">
        <v>60</v>
      </c>
      <c r="H181" s="14" t="s">
        <v>60</v>
      </c>
      <c r="I181" s="14" t="s">
        <v>61</v>
      </c>
      <c r="J181" s="9" t="s">
        <v>878</v>
      </c>
      <c r="K181" s="9">
        <v>2012</v>
      </c>
      <c r="L181" s="11">
        <v>0</v>
      </c>
      <c r="M181" s="20">
        <v>4</v>
      </c>
      <c r="N181" s="8"/>
      <c r="Q181" s="9">
        <v>1</v>
      </c>
      <c r="R181" s="9">
        <v>0</v>
      </c>
      <c r="S181" s="10">
        <v>1</v>
      </c>
      <c r="T181" s="21">
        <v>2</v>
      </c>
      <c r="U181" s="11">
        <v>0</v>
      </c>
      <c r="V181" s="9">
        <v>0</v>
      </c>
      <c r="W181" s="10">
        <v>0</v>
      </c>
      <c r="X181" s="111">
        <v>1</v>
      </c>
      <c r="Y181" s="9">
        <v>1</v>
      </c>
      <c r="Z181" s="10">
        <v>0</v>
      </c>
      <c r="AA181" s="11">
        <v>0</v>
      </c>
      <c r="AB181" s="9">
        <v>0</v>
      </c>
      <c r="AC181" s="10">
        <v>1</v>
      </c>
      <c r="AD181" s="30">
        <f t="shared" si="4"/>
        <v>4</v>
      </c>
      <c r="AE181" s="21" t="str">
        <f t="shared" si="5"/>
        <v>LOW</v>
      </c>
    </row>
    <row r="182" spans="1:32" ht="12.75" customHeight="1">
      <c r="A182" s="9">
        <v>448</v>
      </c>
      <c r="B182" s="8" t="s">
        <v>879</v>
      </c>
      <c r="C182" s="8" t="s">
        <v>213</v>
      </c>
      <c r="D182" s="8" t="s">
        <v>880</v>
      </c>
      <c r="E182" s="15">
        <v>1</v>
      </c>
      <c r="F182" s="9">
        <v>1</v>
      </c>
      <c r="G182" s="9" t="s">
        <v>60</v>
      </c>
      <c r="H182" s="9" t="s">
        <v>215</v>
      </c>
      <c r="I182" s="9">
        <v>3</v>
      </c>
      <c r="J182" s="8"/>
      <c r="K182" s="9"/>
      <c r="L182" s="11">
        <v>0</v>
      </c>
      <c r="M182" s="9">
        <v>3</v>
      </c>
      <c r="N182" s="8"/>
      <c r="Q182" s="9">
        <v>1</v>
      </c>
      <c r="R182" s="9">
        <v>0</v>
      </c>
      <c r="S182" s="10">
        <v>1</v>
      </c>
      <c r="T182" s="21">
        <v>2</v>
      </c>
      <c r="U182" s="11">
        <v>0</v>
      </c>
      <c r="V182" s="9">
        <v>0</v>
      </c>
      <c r="W182" s="10">
        <v>0</v>
      </c>
      <c r="X182" s="111">
        <v>1</v>
      </c>
      <c r="Y182" s="9">
        <v>1</v>
      </c>
      <c r="Z182" s="10">
        <v>1</v>
      </c>
      <c r="AA182" s="11">
        <v>0</v>
      </c>
      <c r="AB182" s="9">
        <v>0</v>
      </c>
      <c r="AC182" s="10">
        <v>1</v>
      </c>
      <c r="AD182" s="30">
        <f t="shared" si="4"/>
        <v>5</v>
      </c>
      <c r="AE182" s="21" t="str">
        <f t="shared" si="5"/>
        <v>MEDIUM</v>
      </c>
    </row>
    <row r="183" spans="1:32" ht="12.75" customHeight="1">
      <c r="A183" s="9">
        <v>449</v>
      </c>
      <c r="B183" s="8" t="s">
        <v>881</v>
      </c>
      <c r="C183" s="8" t="s">
        <v>220</v>
      </c>
      <c r="D183" s="16" t="s">
        <v>882</v>
      </c>
      <c r="E183" s="15">
        <v>1</v>
      </c>
      <c r="F183" s="9">
        <v>1</v>
      </c>
      <c r="G183" s="14" t="s">
        <v>60</v>
      </c>
      <c r="H183" s="14" t="s">
        <v>60</v>
      </c>
      <c r="I183" s="14" t="s">
        <v>61</v>
      </c>
      <c r="J183" s="9"/>
      <c r="K183" s="9" t="s">
        <v>617</v>
      </c>
      <c r="L183" s="11">
        <v>0</v>
      </c>
      <c r="M183" s="20">
        <v>4</v>
      </c>
      <c r="N183" s="8"/>
      <c r="Q183" s="9">
        <v>0</v>
      </c>
      <c r="R183" s="9">
        <v>0</v>
      </c>
      <c r="S183" s="10">
        <v>1</v>
      </c>
      <c r="T183" s="21">
        <v>2</v>
      </c>
      <c r="U183" s="11">
        <v>0</v>
      </c>
      <c r="V183" s="9">
        <v>0</v>
      </c>
      <c r="W183" s="10">
        <v>0</v>
      </c>
      <c r="X183" s="111">
        <v>1</v>
      </c>
      <c r="Y183" s="9">
        <v>1</v>
      </c>
      <c r="Z183" s="10">
        <v>1</v>
      </c>
      <c r="AA183" s="11">
        <v>0</v>
      </c>
      <c r="AB183" s="9">
        <v>0</v>
      </c>
      <c r="AC183" s="10">
        <v>1</v>
      </c>
      <c r="AD183" s="30">
        <f t="shared" si="4"/>
        <v>4</v>
      </c>
      <c r="AE183" s="21" t="str">
        <f t="shared" si="5"/>
        <v>LOW</v>
      </c>
    </row>
    <row r="184" spans="1:32" ht="12.75" customHeight="1">
      <c r="A184" s="9">
        <v>452</v>
      </c>
      <c r="B184" s="8" t="s">
        <v>883</v>
      </c>
      <c r="C184" s="8" t="s">
        <v>884</v>
      </c>
      <c r="D184" s="24" t="s">
        <v>885</v>
      </c>
      <c r="E184" s="15">
        <v>1</v>
      </c>
      <c r="F184" s="9">
        <v>1</v>
      </c>
      <c r="G184" s="14" t="s">
        <v>60</v>
      </c>
      <c r="H184" s="14" t="s">
        <v>215</v>
      </c>
      <c r="I184" s="14" t="s">
        <v>61</v>
      </c>
      <c r="J184" s="9"/>
      <c r="K184" s="9" t="s">
        <v>886</v>
      </c>
      <c r="L184" s="11">
        <v>0</v>
      </c>
      <c r="M184" s="20">
        <v>3</v>
      </c>
      <c r="N184" s="8"/>
      <c r="Q184" s="9">
        <v>1</v>
      </c>
      <c r="R184" s="9">
        <v>0</v>
      </c>
      <c r="S184" s="10">
        <v>1</v>
      </c>
      <c r="T184" s="21">
        <v>2</v>
      </c>
      <c r="U184" s="11">
        <v>0</v>
      </c>
      <c r="V184" s="9">
        <v>0</v>
      </c>
      <c r="W184" s="10">
        <v>0</v>
      </c>
      <c r="X184" s="111">
        <v>1</v>
      </c>
      <c r="Y184" s="9">
        <v>1</v>
      </c>
      <c r="Z184" s="10">
        <v>1</v>
      </c>
      <c r="AA184" s="11">
        <v>0</v>
      </c>
      <c r="AB184" s="9">
        <v>0</v>
      </c>
      <c r="AC184" s="10">
        <v>1</v>
      </c>
      <c r="AD184" s="30">
        <f t="shared" si="4"/>
        <v>5</v>
      </c>
      <c r="AE184" s="21" t="str">
        <f t="shared" si="5"/>
        <v>MEDIUM</v>
      </c>
    </row>
    <row r="185" spans="1:32" ht="12.75" customHeight="1">
      <c r="A185" s="9">
        <v>453</v>
      </c>
      <c r="B185" s="8" t="s">
        <v>887</v>
      </c>
      <c r="C185" s="8" t="s">
        <v>213</v>
      </c>
      <c r="D185" s="16" t="s">
        <v>888</v>
      </c>
      <c r="E185" s="15">
        <v>1</v>
      </c>
      <c r="F185" s="9">
        <v>1</v>
      </c>
      <c r="G185" s="14" t="s">
        <v>60</v>
      </c>
      <c r="H185" s="14" t="s">
        <v>60</v>
      </c>
      <c r="I185" s="14" t="s">
        <v>61</v>
      </c>
      <c r="J185" s="9"/>
      <c r="K185" s="9" t="s">
        <v>889</v>
      </c>
      <c r="L185" s="11">
        <v>0</v>
      </c>
      <c r="M185" s="20">
        <v>4</v>
      </c>
      <c r="N185" s="8"/>
      <c r="Q185" s="9">
        <v>1</v>
      </c>
      <c r="R185" s="9">
        <v>0</v>
      </c>
      <c r="S185" s="10">
        <v>1</v>
      </c>
      <c r="T185" s="21">
        <v>2</v>
      </c>
      <c r="U185" s="11">
        <v>0</v>
      </c>
      <c r="V185" s="9">
        <v>0</v>
      </c>
      <c r="W185" s="10">
        <v>0</v>
      </c>
      <c r="X185" s="111">
        <v>1</v>
      </c>
      <c r="Y185" s="9">
        <v>1</v>
      </c>
      <c r="Z185" s="10">
        <v>1</v>
      </c>
      <c r="AA185" s="11">
        <v>0</v>
      </c>
      <c r="AB185" s="9">
        <v>0</v>
      </c>
      <c r="AC185" s="10">
        <v>1</v>
      </c>
      <c r="AD185" s="30">
        <f t="shared" si="4"/>
        <v>5</v>
      </c>
      <c r="AE185" s="21" t="str">
        <f t="shared" si="5"/>
        <v>MEDIUM</v>
      </c>
    </row>
    <row r="186" spans="1:32" ht="13.15">
      <c r="A186" s="9">
        <v>464</v>
      </c>
      <c r="B186" s="8" t="s">
        <v>890</v>
      </c>
      <c r="C186" s="8" t="s">
        <v>891</v>
      </c>
      <c r="D186" s="8" t="s">
        <v>892</v>
      </c>
      <c r="E186" s="15">
        <v>1</v>
      </c>
      <c r="F186" s="9"/>
      <c r="G186" s="14" t="s">
        <v>60</v>
      </c>
      <c r="H186" s="14" t="s">
        <v>60</v>
      </c>
      <c r="I186" s="14" t="s">
        <v>61</v>
      </c>
      <c r="J186" s="9"/>
      <c r="K186" s="9"/>
      <c r="L186" s="11">
        <v>1</v>
      </c>
      <c r="M186" s="20">
        <v>1</v>
      </c>
      <c r="N186" s="8" t="s">
        <v>893</v>
      </c>
      <c r="O186" s="9">
        <v>14</v>
      </c>
      <c r="P186" s="10">
        <v>20</v>
      </c>
      <c r="Q186" s="9">
        <v>1</v>
      </c>
      <c r="R186" s="9">
        <v>1</v>
      </c>
      <c r="S186" s="10">
        <v>1</v>
      </c>
      <c r="T186" s="21">
        <v>2</v>
      </c>
      <c r="U186" s="11">
        <v>0</v>
      </c>
      <c r="V186" s="9">
        <v>0</v>
      </c>
      <c r="W186" s="10">
        <v>0</v>
      </c>
      <c r="X186" s="111">
        <v>1</v>
      </c>
      <c r="Y186" s="9">
        <v>1</v>
      </c>
      <c r="Z186" s="10">
        <v>1</v>
      </c>
      <c r="AA186" s="11">
        <v>0</v>
      </c>
      <c r="AB186" s="9">
        <v>0</v>
      </c>
      <c r="AC186" s="10">
        <v>1</v>
      </c>
      <c r="AD186" s="30">
        <f t="shared" si="4"/>
        <v>7</v>
      </c>
      <c r="AE186" s="21" t="str">
        <f t="shared" si="5"/>
        <v>MEDIUM</v>
      </c>
    </row>
    <row r="187" spans="1:32" ht="13.15">
      <c r="A187" s="9">
        <v>469</v>
      </c>
      <c r="B187" s="8" t="s">
        <v>894</v>
      </c>
      <c r="C187" s="8" t="s">
        <v>895</v>
      </c>
      <c r="D187" s="8" t="s">
        <v>896</v>
      </c>
      <c r="E187" s="15">
        <v>1</v>
      </c>
      <c r="F187" s="9">
        <v>1</v>
      </c>
      <c r="G187" s="14" t="s">
        <v>60</v>
      </c>
      <c r="H187" s="14" t="s">
        <v>60</v>
      </c>
      <c r="I187" s="14" t="s">
        <v>61</v>
      </c>
      <c r="J187" s="9"/>
      <c r="K187" s="9" t="s">
        <v>897</v>
      </c>
      <c r="L187" s="11">
        <v>1</v>
      </c>
      <c r="M187" s="20">
        <v>1</v>
      </c>
      <c r="N187" s="8" t="s">
        <v>898</v>
      </c>
      <c r="O187" s="9">
        <v>19</v>
      </c>
      <c r="P187" s="10">
        <v>45</v>
      </c>
      <c r="Q187" s="9">
        <v>1</v>
      </c>
      <c r="R187" s="9">
        <v>1</v>
      </c>
      <c r="S187" s="10">
        <v>1</v>
      </c>
      <c r="T187" s="21">
        <v>2</v>
      </c>
      <c r="U187" s="11">
        <v>0</v>
      </c>
      <c r="V187" s="9">
        <v>0</v>
      </c>
      <c r="W187" s="10">
        <v>0</v>
      </c>
      <c r="X187" s="111">
        <v>1</v>
      </c>
      <c r="Y187" s="9">
        <v>1</v>
      </c>
      <c r="Z187" s="10">
        <v>1</v>
      </c>
      <c r="AA187" s="11">
        <v>1</v>
      </c>
      <c r="AB187" s="9">
        <v>0</v>
      </c>
      <c r="AC187" s="10">
        <v>1</v>
      </c>
      <c r="AD187" s="30">
        <f t="shared" si="4"/>
        <v>8</v>
      </c>
      <c r="AE187" s="21" t="str">
        <f t="shared" si="5"/>
        <v>HIGH</v>
      </c>
    </row>
    <row r="188" spans="1:32" ht="12.75" customHeight="1">
      <c r="A188" s="9">
        <v>477</v>
      </c>
      <c r="B188" s="8" t="s">
        <v>899</v>
      </c>
      <c r="C188" s="8" t="s">
        <v>900</v>
      </c>
      <c r="D188" s="8" t="s">
        <v>901</v>
      </c>
      <c r="E188" s="15">
        <v>1</v>
      </c>
      <c r="F188" s="9">
        <v>1</v>
      </c>
      <c r="G188" s="14" t="s">
        <v>902</v>
      </c>
      <c r="H188" s="14" t="s">
        <v>60</v>
      </c>
      <c r="I188" s="14" t="s">
        <v>61</v>
      </c>
      <c r="J188" s="9" t="s">
        <v>701</v>
      </c>
      <c r="K188" s="9">
        <v>2000</v>
      </c>
      <c r="L188" s="11">
        <v>1</v>
      </c>
      <c r="M188" s="20">
        <v>1</v>
      </c>
      <c r="N188" s="8" t="s">
        <v>903</v>
      </c>
      <c r="O188" s="9">
        <v>37</v>
      </c>
      <c r="P188" s="10">
        <v>62</v>
      </c>
      <c r="Q188" s="9">
        <v>1</v>
      </c>
      <c r="R188" s="9">
        <v>1</v>
      </c>
      <c r="S188" s="10">
        <v>1</v>
      </c>
      <c r="T188" s="21">
        <v>2</v>
      </c>
      <c r="U188" s="11">
        <v>0</v>
      </c>
      <c r="V188" s="9">
        <v>0</v>
      </c>
      <c r="W188" s="10">
        <v>0</v>
      </c>
      <c r="X188" s="111">
        <v>1</v>
      </c>
      <c r="Y188" s="9">
        <v>1</v>
      </c>
      <c r="Z188" s="10">
        <v>1</v>
      </c>
      <c r="AA188" s="11">
        <v>0</v>
      </c>
      <c r="AB188" s="9">
        <v>0</v>
      </c>
      <c r="AC188" s="10">
        <v>1</v>
      </c>
      <c r="AD188" s="30">
        <f t="shared" si="4"/>
        <v>7</v>
      </c>
      <c r="AE188" s="21" t="str">
        <f t="shared" si="5"/>
        <v>MEDIUM</v>
      </c>
    </row>
    <row r="189" spans="1:32" ht="13.15">
      <c r="A189" s="9">
        <v>478</v>
      </c>
      <c r="B189" s="8" t="s">
        <v>904</v>
      </c>
      <c r="C189" s="8" t="s">
        <v>614</v>
      </c>
      <c r="D189" s="8" t="s">
        <v>905</v>
      </c>
      <c r="E189" s="15">
        <v>1</v>
      </c>
      <c r="F189" s="9">
        <v>3</v>
      </c>
      <c r="G189" s="14" t="s">
        <v>60</v>
      </c>
      <c r="H189" s="14" t="s">
        <v>60</v>
      </c>
      <c r="I189" s="14" t="s">
        <v>61</v>
      </c>
      <c r="J189" s="9" t="s">
        <v>906</v>
      </c>
      <c r="K189" s="9" t="s">
        <v>617</v>
      </c>
      <c r="L189" s="11">
        <v>1</v>
      </c>
      <c r="M189" s="20">
        <v>1</v>
      </c>
      <c r="N189" s="8" t="s">
        <v>907</v>
      </c>
      <c r="O189" s="9">
        <v>38</v>
      </c>
      <c r="P189" s="10">
        <v>55</v>
      </c>
      <c r="Q189" s="9">
        <v>1</v>
      </c>
      <c r="R189" s="9">
        <v>1</v>
      </c>
      <c r="S189" s="10">
        <v>1</v>
      </c>
      <c r="T189" s="21">
        <v>2</v>
      </c>
      <c r="U189" s="11">
        <v>0</v>
      </c>
      <c r="V189" s="9">
        <v>0</v>
      </c>
      <c r="W189" s="10">
        <v>0</v>
      </c>
      <c r="X189" s="111">
        <v>1</v>
      </c>
      <c r="Y189" s="9">
        <v>1</v>
      </c>
      <c r="Z189" s="10">
        <v>1</v>
      </c>
      <c r="AA189" s="11">
        <v>0</v>
      </c>
      <c r="AB189" s="9">
        <v>1</v>
      </c>
      <c r="AC189" s="10">
        <v>1</v>
      </c>
      <c r="AD189" s="30">
        <f t="shared" si="4"/>
        <v>8</v>
      </c>
      <c r="AE189" s="21" t="str">
        <f t="shared" si="5"/>
        <v>HIGH</v>
      </c>
    </row>
    <row r="190" spans="1:32" ht="12.75" customHeight="1">
      <c r="A190" s="9">
        <v>483</v>
      </c>
      <c r="B190" s="8" t="s">
        <v>908</v>
      </c>
      <c r="C190" s="8" t="s">
        <v>895</v>
      </c>
      <c r="D190" s="8" t="s">
        <v>909</v>
      </c>
      <c r="E190" s="15">
        <v>1</v>
      </c>
      <c r="F190" s="9">
        <v>1</v>
      </c>
      <c r="G190" s="14" t="s">
        <v>60</v>
      </c>
      <c r="H190" s="14" t="s">
        <v>60</v>
      </c>
      <c r="I190" s="14" t="s">
        <v>61</v>
      </c>
      <c r="J190" s="9"/>
      <c r="K190" s="9" t="s">
        <v>910</v>
      </c>
      <c r="L190" s="11">
        <v>1</v>
      </c>
      <c r="M190" s="20">
        <v>1</v>
      </c>
      <c r="N190" s="8" t="s">
        <v>157</v>
      </c>
      <c r="O190" s="9">
        <v>28</v>
      </c>
      <c r="P190" s="10">
        <v>39</v>
      </c>
      <c r="Q190" s="9">
        <v>1</v>
      </c>
      <c r="R190" s="9">
        <v>1</v>
      </c>
      <c r="S190" s="10">
        <v>1</v>
      </c>
      <c r="T190" s="21">
        <v>2</v>
      </c>
      <c r="U190" s="11">
        <v>0</v>
      </c>
      <c r="V190" s="9">
        <v>0</v>
      </c>
      <c r="W190" s="10">
        <v>0</v>
      </c>
      <c r="X190" s="111">
        <v>1</v>
      </c>
      <c r="Y190" s="9">
        <v>1</v>
      </c>
      <c r="Z190" s="10">
        <v>0</v>
      </c>
      <c r="AA190" s="11">
        <v>0</v>
      </c>
      <c r="AB190" s="9">
        <v>0</v>
      </c>
      <c r="AC190" s="10">
        <v>1</v>
      </c>
      <c r="AD190" s="30">
        <f t="shared" si="4"/>
        <v>6</v>
      </c>
      <c r="AE190" s="21" t="str">
        <f t="shared" si="5"/>
        <v>MEDIUM</v>
      </c>
    </row>
    <row r="191" spans="1:32" ht="12.75" customHeight="1">
      <c r="A191" s="9">
        <v>484</v>
      </c>
      <c r="B191" s="8" t="s">
        <v>911</v>
      </c>
      <c r="C191" s="8" t="s">
        <v>912</v>
      </c>
      <c r="D191" s="8" t="s">
        <v>913</v>
      </c>
      <c r="E191" s="15">
        <v>1</v>
      </c>
      <c r="F191" s="9">
        <v>1</v>
      </c>
      <c r="G191" s="14" t="s">
        <v>60</v>
      </c>
      <c r="H191" s="14" t="s">
        <v>60</v>
      </c>
      <c r="I191" s="14" t="s">
        <v>61</v>
      </c>
      <c r="J191" s="9"/>
      <c r="K191" s="9"/>
      <c r="L191" s="11">
        <v>1</v>
      </c>
      <c r="M191" s="20">
        <v>1</v>
      </c>
      <c r="N191" s="8" t="s">
        <v>855</v>
      </c>
      <c r="O191" s="9">
        <v>43</v>
      </c>
      <c r="P191" s="10">
        <v>58</v>
      </c>
      <c r="Q191" s="9">
        <v>1</v>
      </c>
      <c r="R191" s="9">
        <v>1</v>
      </c>
      <c r="S191" s="10">
        <v>1</v>
      </c>
      <c r="T191" s="21">
        <v>2</v>
      </c>
      <c r="U191" s="11">
        <v>0</v>
      </c>
      <c r="V191" s="9">
        <v>0</v>
      </c>
      <c r="W191" s="10">
        <v>0</v>
      </c>
      <c r="X191" s="111">
        <v>1</v>
      </c>
      <c r="Y191" s="9">
        <v>1</v>
      </c>
      <c r="Z191" s="10">
        <v>0</v>
      </c>
      <c r="AA191" s="11">
        <v>0</v>
      </c>
      <c r="AB191" s="9">
        <v>0</v>
      </c>
      <c r="AC191" s="10">
        <v>1</v>
      </c>
      <c r="AD191" s="30">
        <f t="shared" si="4"/>
        <v>6</v>
      </c>
      <c r="AE191" s="21" t="str">
        <f t="shared" si="5"/>
        <v>MEDIUM</v>
      </c>
    </row>
    <row r="192" spans="1:32" ht="13.15">
      <c r="A192" s="9">
        <v>492</v>
      </c>
      <c r="B192" s="8" t="s">
        <v>914</v>
      </c>
      <c r="C192" s="8" t="s">
        <v>915</v>
      </c>
      <c r="D192" s="8" t="s">
        <v>916</v>
      </c>
      <c r="E192" s="15">
        <v>1</v>
      </c>
      <c r="F192" s="9">
        <v>1</v>
      </c>
      <c r="G192" s="14" t="s">
        <v>60</v>
      </c>
      <c r="H192" s="14" t="s">
        <v>60</v>
      </c>
      <c r="I192" s="14" t="s">
        <v>61</v>
      </c>
      <c r="J192" s="9"/>
      <c r="K192" s="9">
        <v>2015</v>
      </c>
      <c r="L192" s="11">
        <v>1</v>
      </c>
      <c r="M192" s="20">
        <v>1</v>
      </c>
      <c r="N192" s="8" t="s">
        <v>917</v>
      </c>
      <c r="O192" s="9">
        <v>61</v>
      </c>
      <c r="P192" s="10">
        <v>80</v>
      </c>
      <c r="Q192" s="9">
        <v>1</v>
      </c>
      <c r="R192" s="9">
        <v>1</v>
      </c>
      <c r="S192" s="10">
        <v>1</v>
      </c>
      <c r="T192" s="21">
        <v>2</v>
      </c>
      <c r="U192" s="11">
        <v>0</v>
      </c>
      <c r="V192" s="9">
        <v>0</v>
      </c>
      <c r="W192" s="10">
        <v>0</v>
      </c>
      <c r="X192" s="111">
        <v>1</v>
      </c>
      <c r="Y192" s="9">
        <v>1</v>
      </c>
      <c r="Z192" s="10">
        <v>1</v>
      </c>
      <c r="AA192" s="11">
        <v>0</v>
      </c>
      <c r="AB192" s="9">
        <v>0</v>
      </c>
      <c r="AC192" s="10">
        <v>1</v>
      </c>
      <c r="AD192" s="30">
        <f t="shared" si="4"/>
        <v>7</v>
      </c>
      <c r="AE192" s="21" t="str">
        <f t="shared" si="5"/>
        <v>MEDIUM</v>
      </c>
    </row>
    <row r="193" spans="1:32" s="70" customFormat="1" ht="12.75" customHeight="1">
      <c r="A193" s="9">
        <v>493</v>
      </c>
      <c r="B193" s="8" t="s">
        <v>918</v>
      </c>
      <c r="C193" s="13" t="s">
        <v>919</v>
      </c>
      <c r="D193" s="8" t="s">
        <v>920</v>
      </c>
      <c r="E193" s="15">
        <v>1</v>
      </c>
      <c r="F193" s="9">
        <v>1</v>
      </c>
      <c r="G193" s="9">
        <v>1</v>
      </c>
      <c r="H193" s="9" t="s">
        <v>351</v>
      </c>
      <c r="I193" s="9">
        <v>2</v>
      </c>
      <c r="J193" s="8" t="s">
        <v>921</v>
      </c>
      <c r="K193" s="8" t="s">
        <v>922</v>
      </c>
      <c r="L193" s="11">
        <v>1</v>
      </c>
      <c r="M193" s="9">
        <v>1</v>
      </c>
      <c r="N193" s="8" t="s">
        <v>923</v>
      </c>
      <c r="O193" s="9">
        <v>25</v>
      </c>
      <c r="P193" s="10">
        <v>38</v>
      </c>
      <c r="Q193" s="9">
        <v>1</v>
      </c>
      <c r="R193" s="9">
        <v>1</v>
      </c>
      <c r="S193" s="10">
        <v>1</v>
      </c>
      <c r="T193" s="21">
        <v>2</v>
      </c>
      <c r="U193" s="11">
        <v>0</v>
      </c>
      <c r="V193" s="9">
        <v>0</v>
      </c>
      <c r="W193" s="10">
        <v>0</v>
      </c>
      <c r="X193" s="111">
        <v>1</v>
      </c>
      <c r="Y193" s="9">
        <v>1</v>
      </c>
      <c r="Z193" s="10">
        <v>1</v>
      </c>
      <c r="AA193" s="11">
        <v>0</v>
      </c>
      <c r="AB193" s="9">
        <v>1</v>
      </c>
      <c r="AC193" s="10">
        <v>1</v>
      </c>
      <c r="AD193" s="30">
        <f t="shared" si="4"/>
        <v>8</v>
      </c>
      <c r="AE193" s="21" t="str">
        <f t="shared" si="5"/>
        <v>HIGH</v>
      </c>
      <c r="AF193" s="92"/>
    </row>
    <row r="194" spans="1:32" ht="13.15">
      <c r="A194" s="9">
        <v>494</v>
      </c>
      <c r="B194" s="8" t="s">
        <v>924</v>
      </c>
      <c r="C194" s="8" t="s">
        <v>925</v>
      </c>
      <c r="D194" s="13" t="s">
        <v>926</v>
      </c>
      <c r="E194" s="15">
        <v>1</v>
      </c>
      <c r="F194" s="9">
        <v>1</v>
      </c>
      <c r="G194" s="14" t="s">
        <v>60</v>
      </c>
      <c r="H194" s="14" t="s">
        <v>67</v>
      </c>
      <c r="I194" s="14" t="s">
        <v>61</v>
      </c>
      <c r="J194" s="9" t="s">
        <v>927</v>
      </c>
      <c r="K194" s="9" t="s">
        <v>928</v>
      </c>
      <c r="L194" s="11">
        <v>1</v>
      </c>
      <c r="M194" s="20">
        <v>1</v>
      </c>
      <c r="N194" s="8" t="s">
        <v>929</v>
      </c>
      <c r="O194" s="9">
        <v>41</v>
      </c>
      <c r="P194" s="10">
        <v>57</v>
      </c>
      <c r="Q194" s="9">
        <v>1</v>
      </c>
      <c r="R194" s="9">
        <v>1</v>
      </c>
      <c r="S194" s="10">
        <v>1</v>
      </c>
      <c r="T194" s="21">
        <v>2</v>
      </c>
      <c r="U194" s="11">
        <v>0</v>
      </c>
      <c r="V194" s="9">
        <v>0</v>
      </c>
      <c r="W194" s="10">
        <v>0</v>
      </c>
      <c r="X194" s="111">
        <v>1</v>
      </c>
      <c r="Y194" s="9">
        <v>1</v>
      </c>
      <c r="Z194" s="10">
        <v>1</v>
      </c>
      <c r="AA194" s="11">
        <v>0</v>
      </c>
      <c r="AB194" s="9">
        <v>1</v>
      </c>
      <c r="AC194" s="10">
        <v>1</v>
      </c>
      <c r="AD194" s="30">
        <f t="shared" si="4"/>
        <v>8</v>
      </c>
      <c r="AE194" s="21" t="str">
        <f t="shared" si="5"/>
        <v>HIGH</v>
      </c>
    </row>
    <row r="195" spans="1:32" ht="12.75" customHeight="1">
      <c r="A195" s="9">
        <v>497</v>
      </c>
      <c r="B195" s="8" t="s">
        <v>930</v>
      </c>
      <c r="C195" s="8" t="s">
        <v>931</v>
      </c>
      <c r="D195" s="8" t="s">
        <v>932</v>
      </c>
      <c r="E195" s="15">
        <v>1</v>
      </c>
      <c r="F195" s="9">
        <v>1</v>
      </c>
      <c r="G195" s="14" t="s">
        <v>99</v>
      </c>
      <c r="H195" s="14" t="s">
        <v>60</v>
      </c>
      <c r="I195" s="14" t="s">
        <v>61</v>
      </c>
      <c r="J195" s="9" t="s">
        <v>933</v>
      </c>
      <c r="K195" s="9" t="s">
        <v>617</v>
      </c>
      <c r="L195" s="11">
        <v>1</v>
      </c>
      <c r="M195" s="20">
        <v>1</v>
      </c>
      <c r="N195" s="8" t="s">
        <v>934</v>
      </c>
      <c r="O195" s="9" t="s">
        <v>114</v>
      </c>
      <c r="P195" s="10" t="s">
        <v>114</v>
      </c>
      <c r="Q195" s="9">
        <v>0</v>
      </c>
      <c r="R195" s="9">
        <v>1</v>
      </c>
      <c r="S195" s="10">
        <v>1</v>
      </c>
      <c r="T195" s="21">
        <v>2</v>
      </c>
      <c r="U195" s="11">
        <v>0</v>
      </c>
      <c r="V195" s="9">
        <v>0</v>
      </c>
      <c r="W195" s="10">
        <v>0</v>
      </c>
      <c r="X195" s="111">
        <v>1</v>
      </c>
      <c r="Y195" s="9">
        <v>1</v>
      </c>
      <c r="Z195" s="10">
        <v>0</v>
      </c>
      <c r="AA195" s="11">
        <v>0</v>
      </c>
      <c r="AB195" s="9">
        <v>0</v>
      </c>
      <c r="AC195" s="10">
        <v>1</v>
      </c>
      <c r="AD195" s="30">
        <f t="shared" si="4"/>
        <v>5</v>
      </c>
      <c r="AE195" s="21" t="str">
        <f t="shared" si="5"/>
        <v>MEDIUM</v>
      </c>
    </row>
    <row r="196" spans="1:32" ht="12.75" customHeight="1">
      <c r="A196" s="9">
        <v>498</v>
      </c>
      <c r="B196" s="63" t="s">
        <v>935</v>
      </c>
      <c r="C196" s="8" t="s">
        <v>936</v>
      </c>
      <c r="D196" s="8" t="s">
        <v>937</v>
      </c>
      <c r="E196" s="15">
        <v>1</v>
      </c>
      <c r="F196" s="9">
        <v>1</v>
      </c>
      <c r="G196" s="14" t="s">
        <v>938</v>
      </c>
      <c r="H196" s="14" t="s">
        <v>60</v>
      </c>
      <c r="I196" s="14" t="s">
        <v>61</v>
      </c>
      <c r="J196" s="9" t="s">
        <v>939</v>
      </c>
      <c r="K196" s="9" t="s">
        <v>940</v>
      </c>
      <c r="L196" s="11">
        <v>1</v>
      </c>
      <c r="M196" s="20">
        <v>1</v>
      </c>
      <c r="N196" s="8" t="s">
        <v>347</v>
      </c>
      <c r="O196" s="9">
        <v>93</v>
      </c>
      <c r="P196" s="10">
        <v>131</v>
      </c>
      <c r="Q196" s="9">
        <v>1</v>
      </c>
      <c r="R196" s="9">
        <v>1</v>
      </c>
      <c r="S196" s="10">
        <v>1</v>
      </c>
      <c r="T196" s="21">
        <v>2</v>
      </c>
      <c r="U196" s="11">
        <v>0</v>
      </c>
      <c r="V196" s="9">
        <v>0</v>
      </c>
      <c r="W196" s="10">
        <v>0</v>
      </c>
      <c r="X196" s="111">
        <v>1</v>
      </c>
      <c r="Y196" s="9">
        <v>1</v>
      </c>
      <c r="Z196" s="10">
        <v>0</v>
      </c>
      <c r="AA196" s="11">
        <v>0</v>
      </c>
      <c r="AB196" s="9">
        <v>1</v>
      </c>
      <c r="AC196" s="10">
        <v>1</v>
      </c>
      <c r="AD196" s="30">
        <f t="shared" ref="AD196:AD255" si="6">IF(T196=1,SUM(L196,Q196,R196,S196,AA196,AB196,AC196,U196,V196,W196),IF(T196=2,SUM(L196,Q196,R196,X196,Y196,Z196,AA196,AB196,AC196),"N/A"))</f>
        <v>7</v>
      </c>
      <c r="AE196" s="21" t="str">
        <f t="shared" ref="AE196:AE255" si="7">IF(AD196&gt;=8,"HIGH",(IF(AND(AD196&lt;8,AD196&gt;=5),"MEDIUM",(IF(AD196&lt;=4,"LOW",(IF(AD196="N/A","N/A")))))))</f>
        <v>MEDIUM</v>
      </c>
    </row>
    <row r="197" spans="1:32" ht="12.75" customHeight="1">
      <c r="A197" s="9">
        <v>501</v>
      </c>
      <c r="B197" s="8" t="s">
        <v>941</v>
      </c>
      <c r="C197" s="8" t="s">
        <v>942</v>
      </c>
      <c r="D197" s="8" t="s">
        <v>943</v>
      </c>
      <c r="E197" s="15">
        <v>1</v>
      </c>
      <c r="F197" s="9">
        <v>1</v>
      </c>
      <c r="G197" s="14" t="s">
        <v>60</v>
      </c>
      <c r="H197" s="14" t="s">
        <v>60</v>
      </c>
      <c r="I197" s="14" t="s">
        <v>61</v>
      </c>
      <c r="J197" s="9"/>
      <c r="K197" s="9" t="s">
        <v>944</v>
      </c>
      <c r="L197" s="11">
        <v>1</v>
      </c>
      <c r="M197" s="20">
        <v>1</v>
      </c>
      <c r="N197" s="8" t="s">
        <v>347</v>
      </c>
      <c r="O197" s="9">
        <v>93</v>
      </c>
      <c r="P197" s="10">
        <v>131</v>
      </c>
      <c r="Q197" s="9">
        <v>1</v>
      </c>
      <c r="R197" s="9">
        <v>1</v>
      </c>
      <c r="S197" s="10">
        <v>1</v>
      </c>
      <c r="T197" s="21">
        <v>2</v>
      </c>
      <c r="U197" s="11">
        <v>0</v>
      </c>
      <c r="V197" s="9">
        <v>0</v>
      </c>
      <c r="W197" s="10">
        <v>0</v>
      </c>
      <c r="X197" s="111">
        <v>1</v>
      </c>
      <c r="Y197" s="9">
        <v>1</v>
      </c>
      <c r="Z197" s="10">
        <v>1</v>
      </c>
      <c r="AA197" s="11">
        <v>0</v>
      </c>
      <c r="AB197" s="9">
        <v>0</v>
      </c>
      <c r="AC197" s="10">
        <v>1</v>
      </c>
      <c r="AD197" s="30">
        <f t="shared" si="6"/>
        <v>7</v>
      </c>
      <c r="AE197" s="21" t="str">
        <f t="shared" si="7"/>
        <v>MEDIUM</v>
      </c>
    </row>
    <row r="198" spans="1:32" ht="12.75" customHeight="1">
      <c r="A198" s="9">
        <v>509</v>
      </c>
      <c r="B198" s="8" t="s">
        <v>945</v>
      </c>
      <c r="C198" s="8" t="s">
        <v>946</v>
      </c>
      <c r="D198" s="16" t="s">
        <v>947</v>
      </c>
      <c r="E198" s="15">
        <v>1</v>
      </c>
      <c r="F198" s="9">
        <v>1</v>
      </c>
      <c r="G198" s="14" t="s">
        <v>60</v>
      </c>
      <c r="H198" s="14" t="s">
        <v>67</v>
      </c>
      <c r="I198" s="14" t="s">
        <v>61</v>
      </c>
      <c r="J198" s="9" t="s">
        <v>948</v>
      </c>
      <c r="K198" s="18">
        <v>43624</v>
      </c>
      <c r="L198" s="11">
        <v>0</v>
      </c>
      <c r="M198" s="20">
        <v>2</v>
      </c>
      <c r="N198" s="8"/>
      <c r="Q198" s="9">
        <v>0</v>
      </c>
      <c r="R198" s="9">
        <v>1</v>
      </c>
      <c r="S198" s="10">
        <v>1</v>
      </c>
      <c r="T198" s="21">
        <v>2</v>
      </c>
      <c r="U198" s="11">
        <v>0</v>
      </c>
      <c r="V198" s="9">
        <v>0</v>
      </c>
      <c r="W198" s="10">
        <v>0</v>
      </c>
      <c r="X198" s="111">
        <v>1</v>
      </c>
      <c r="Y198" s="9">
        <v>1</v>
      </c>
      <c r="Z198" s="10">
        <v>1</v>
      </c>
      <c r="AA198" s="11">
        <v>0</v>
      </c>
      <c r="AB198" s="9">
        <v>0</v>
      </c>
      <c r="AC198" s="10">
        <v>1</v>
      </c>
      <c r="AD198" s="30">
        <f t="shared" si="6"/>
        <v>5</v>
      </c>
      <c r="AE198" s="21" t="str">
        <f t="shared" si="7"/>
        <v>MEDIUM</v>
      </c>
    </row>
    <row r="199" spans="1:32" ht="12.75" customHeight="1">
      <c r="A199" s="9">
        <v>510</v>
      </c>
      <c r="B199" s="8" t="s">
        <v>949</v>
      </c>
      <c r="C199" s="8" t="s">
        <v>213</v>
      </c>
      <c r="D199" s="8" t="s">
        <v>950</v>
      </c>
      <c r="E199" s="15">
        <v>1</v>
      </c>
      <c r="F199" s="9">
        <v>1</v>
      </c>
      <c r="G199" s="9" t="s">
        <v>60</v>
      </c>
      <c r="H199" s="9" t="s">
        <v>215</v>
      </c>
      <c r="I199" s="9">
        <v>3</v>
      </c>
      <c r="J199" s="8"/>
      <c r="K199" s="9">
        <v>2016</v>
      </c>
      <c r="L199" s="11">
        <v>0</v>
      </c>
      <c r="M199" s="9">
        <v>3</v>
      </c>
      <c r="N199" s="8"/>
      <c r="Q199" s="9">
        <v>1</v>
      </c>
      <c r="R199" s="9">
        <v>0</v>
      </c>
      <c r="S199" s="10">
        <v>1</v>
      </c>
      <c r="T199" s="21">
        <v>2</v>
      </c>
      <c r="U199" s="11">
        <v>0</v>
      </c>
      <c r="V199" s="9">
        <v>0</v>
      </c>
      <c r="W199" s="10">
        <v>0</v>
      </c>
      <c r="X199" s="111">
        <v>1</v>
      </c>
      <c r="Y199" s="9">
        <v>1</v>
      </c>
      <c r="Z199" s="10">
        <v>1</v>
      </c>
      <c r="AA199" s="11">
        <v>0</v>
      </c>
      <c r="AB199" s="9">
        <v>0</v>
      </c>
      <c r="AC199" s="10">
        <v>1</v>
      </c>
      <c r="AD199" s="30">
        <f t="shared" si="6"/>
        <v>5</v>
      </c>
      <c r="AE199" s="21" t="str">
        <f t="shared" si="7"/>
        <v>MEDIUM</v>
      </c>
    </row>
    <row r="200" spans="1:32" ht="12.75" customHeight="1">
      <c r="A200" s="9">
        <v>511</v>
      </c>
      <c r="B200" s="8" t="s">
        <v>951</v>
      </c>
      <c r="C200" s="8" t="s">
        <v>213</v>
      </c>
      <c r="D200" s="8" t="s">
        <v>952</v>
      </c>
      <c r="E200" s="15">
        <v>1</v>
      </c>
      <c r="F200" s="9">
        <v>1</v>
      </c>
      <c r="G200" s="9" t="s">
        <v>60</v>
      </c>
      <c r="H200" s="9" t="s">
        <v>215</v>
      </c>
      <c r="I200" s="9">
        <v>3</v>
      </c>
      <c r="J200" s="8"/>
      <c r="K200" s="9" t="s">
        <v>953</v>
      </c>
      <c r="L200" s="11">
        <v>0</v>
      </c>
      <c r="M200" s="9">
        <v>3</v>
      </c>
      <c r="N200" s="8"/>
      <c r="Q200" s="9">
        <v>1</v>
      </c>
      <c r="R200" s="9">
        <v>0</v>
      </c>
      <c r="S200" s="10">
        <v>1</v>
      </c>
      <c r="T200" s="21">
        <v>2</v>
      </c>
      <c r="U200" s="11">
        <v>0</v>
      </c>
      <c r="V200" s="9">
        <v>0</v>
      </c>
      <c r="W200" s="10">
        <v>0</v>
      </c>
      <c r="X200" s="111">
        <v>1</v>
      </c>
      <c r="Y200" s="9">
        <v>1</v>
      </c>
      <c r="Z200" s="10">
        <v>1</v>
      </c>
      <c r="AA200" s="11">
        <v>0</v>
      </c>
      <c r="AB200" s="9">
        <v>0</v>
      </c>
      <c r="AC200" s="10">
        <v>1</v>
      </c>
      <c r="AD200" s="30">
        <f t="shared" si="6"/>
        <v>5</v>
      </c>
      <c r="AE200" s="21" t="str">
        <f t="shared" si="7"/>
        <v>MEDIUM</v>
      </c>
    </row>
    <row r="201" spans="1:32" ht="12.75" customHeight="1">
      <c r="A201" s="9">
        <v>512</v>
      </c>
      <c r="B201" s="8" t="s">
        <v>954</v>
      </c>
      <c r="C201" s="8" t="s">
        <v>955</v>
      </c>
      <c r="D201" s="16" t="s">
        <v>956</v>
      </c>
      <c r="E201" s="15">
        <v>1</v>
      </c>
      <c r="F201" s="9">
        <v>1</v>
      </c>
      <c r="G201" s="14" t="s">
        <v>60</v>
      </c>
      <c r="H201" s="14" t="s">
        <v>60</v>
      </c>
      <c r="I201" s="14" t="s">
        <v>61</v>
      </c>
      <c r="J201" s="9"/>
      <c r="K201" s="9" t="s">
        <v>957</v>
      </c>
      <c r="L201" s="11">
        <v>0</v>
      </c>
      <c r="M201" s="20">
        <v>4</v>
      </c>
      <c r="N201" s="8"/>
      <c r="Q201" s="9">
        <v>1</v>
      </c>
      <c r="R201" s="9">
        <v>0</v>
      </c>
      <c r="S201" s="10">
        <v>1</v>
      </c>
      <c r="T201" s="21">
        <v>2</v>
      </c>
      <c r="U201" s="11">
        <v>0</v>
      </c>
      <c r="V201" s="9">
        <v>0</v>
      </c>
      <c r="W201" s="10">
        <v>0</v>
      </c>
      <c r="X201" s="111">
        <v>1</v>
      </c>
      <c r="Y201" s="9">
        <v>0</v>
      </c>
      <c r="Z201" s="10">
        <v>1</v>
      </c>
      <c r="AA201" s="11">
        <v>0</v>
      </c>
      <c r="AB201" s="9">
        <v>0</v>
      </c>
      <c r="AC201" s="10">
        <v>1</v>
      </c>
      <c r="AD201" s="30">
        <f t="shared" si="6"/>
        <v>4</v>
      </c>
      <c r="AE201" s="21" t="str">
        <f t="shared" si="7"/>
        <v>LOW</v>
      </c>
    </row>
    <row r="202" spans="1:32" ht="12.75" customHeight="1">
      <c r="A202" s="9">
        <v>513</v>
      </c>
      <c r="B202" s="8" t="s">
        <v>958</v>
      </c>
      <c r="C202" s="8" t="s">
        <v>220</v>
      </c>
      <c r="D202" s="16" t="s">
        <v>959</v>
      </c>
      <c r="E202" s="15">
        <v>1</v>
      </c>
      <c r="F202" s="9">
        <v>1</v>
      </c>
      <c r="G202" s="14" t="s">
        <v>60</v>
      </c>
      <c r="H202" s="14" t="s">
        <v>60</v>
      </c>
      <c r="I202" s="14" t="s">
        <v>61</v>
      </c>
      <c r="J202" s="9"/>
      <c r="K202" s="9" t="s">
        <v>705</v>
      </c>
      <c r="L202" s="11">
        <v>0</v>
      </c>
      <c r="M202" s="20">
        <v>4</v>
      </c>
      <c r="N202" s="8"/>
      <c r="Q202" s="9">
        <v>1</v>
      </c>
      <c r="R202" s="9">
        <v>0</v>
      </c>
      <c r="S202" s="10">
        <v>1</v>
      </c>
      <c r="T202" s="21">
        <v>2</v>
      </c>
      <c r="U202" s="11">
        <v>0</v>
      </c>
      <c r="V202" s="9">
        <v>0</v>
      </c>
      <c r="W202" s="10">
        <v>0</v>
      </c>
      <c r="X202" s="111">
        <v>1</v>
      </c>
      <c r="Y202" s="9">
        <v>1</v>
      </c>
      <c r="Z202" s="10">
        <v>1</v>
      </c>
      <c r="AA202" s="11">
        <v>0</v>
      </c>
      <c r="AB202" s="9">
        <v>0</v>
      </c>
      <c r="AC202" s="10">
        <v>1</v>
      </c>
      <c r="AD202" s="30">
        <f t="shared" si="6"/>
        <v>5</v>
      </c>
      <c r="AE202" s="21" t="str">
        <f t="shared" si="7"/>
        <v>MEDIUM</v>
      </c>
      <c r="AF202" s="98" t="s">
        <v>960</v>
      </c>
    </row>
    <row r="203" spans="1:32" ht="12.75" customHeight="1">
      <c r="A203" s="9">
        <v>514</v>
      </c>
      <c r="B203" s="8" t="s">
        <v>961</v>
      </c>
      <c r="C203" s="8" t="s">
        <v>962</v>
      </c>
      <c r="D203" s="16" t="s">
        <v>963</v>
      </c>
      <c r="E203" s="15">
        <v>1</v>
      </c>
      <c r="F203" s="9">
        <v>1</v>
      </c>
      <c r="G203" s="14" t="s">
        <v>60</v>
      </c>
      <c r="H203" s="14" t="s">
        <v>60</v>
      </c>
      <c r="I203" s="14" t="s">
        <v>61</v>
      </c>
      <c r="J203" s="9"/>
      <c r="K203" s="9"/>
      <c r="L203" s="11">
        <v>0</v>
      </c>
      <c r="M203" s="20">
        <v>3</v>
      </c>
      <c r="N203" s="8"/>
      <c r="Q203" s="9">
        <v>1</v>
      </c>
      <c r="R203" s="9">
        <v>0</v>
      </c>
      <c r="S203" s="10">
        <v>1</v>
      </c>
      <c r="T203" s="21">
        <v>2</v>
      </c>
      <c r="U203" s="11">
        <v>0</v>
      </c>
      <c r="V203" s="9">
        <v>0</v>
      </c>
      <c r="W203" s="10">
        <v>0</v>
      </c>
      <c r="X203" s="111">
        <v>1</v>
      </c>
      <c r="Y203" s="9">
        <v>1</v>
      </c>
      <c r="Z203" s="10">
        <v>1</v>
      </c>
      <c r="AA203" s="11">
        <v>0</v>
      </c>
      <c r="AB203" s="9">
        <v>0</v>
      </c>
      <c r="AC203" s="10">
        <v>1</v>
      </c>
      <c r="AD203" s="30">
        <f t="shared" si="6"/>
        <v>5</v>
      </c>
      <c r="AE203" s="21" t="str">
        <f t="shared" si="7"/>
        <v>MEDIUM</v>
      </c>
    </row>
    <row r="204" spans="1:32" ht="13.15">
      <c r="A204" s="9">
        <v>517</v>
      </c>
      <c r="B204" s="8" t="s">
        <v>964</v>
      </c>
      <c r="C204" s="8" t="s">
        <v>965</v>
      </c>
      <c r="D204" s="17" t="s">
        <v>966</v>
      </c>
      <c r="E204" s="15">
        <v>1</v>
      </c>
      <c r="F204" s="9">
        <v>1</v>
      </c>
      <c r="G204" s="14" t="s">
        <v>60</v>
      </c>
      <c r="H204" s="14" t="s">
        <v>215</v>
      </c>
      <c r="I204" s="14" t="s">
        <v>61</v>
      </c>
      <c r="J204" s="9"/>
      <c r="K204" s="9"/>
      <c r="L204" s="11">
        <v>0</v>
      </c>
      <c r="M204" s="20">
        <v>1</v>
      </c>
      <c r="N204" s="8" t="s">
        <v>967</v>
      </c>
      <c r="O204" s="9">
        <v>9</v>
      </c>
      <c r="P204" s="10">
        <v>11</v>
      </c>
      <c r="Q204" s="9">
        <v>1</v>
      </c>
      <c r="R204" s="9">
        <v>0</v>
      </c>
      <c r="S204" s="10">
        <v>1</v>
      </c>
      <c r="T204" s="21">
        <v>2</v>
      </c>
      <c r="U204" s="11">
        <v>0</v>
      </c>
      <c r="V204" s="9">
        <v>0</v>
      </c>
      <c r="W204" s="10">
        <v>0</v>
      </c>
      <c r="X204" s="111">
        <v>1</v>
      </c>
      <c r="Y204" s="9">
        <v>1</v>
      </c>
      <c r="Z204" s="10">
        <v>0</v>
      </c>
      <c r="AA204" s="11">
        <v>0</v>
      </c>
      <c r="AB204" s="9">
        <v>0</v>
      </c>
      <c r="AC204" s="10">
        <v>1</v>
      </c>
      <c r="AD204" s="30">
        <f t="shared" si="6"/>
        <v>4</v>
      </c>
      <c r="AE204" s="21" t="str">
        <f t="shared" si="7"/>
        <v>LOW</v>
      </c>
    </row>
    <row r="205" spans="1:32" ht="13.15">
      <c r="A205" s="9">
        <v>525</v>
      </c>
      <c r="B205" s="8" t="s">
        <v>968</v>
      </c>
      <c r="C205" s="8" t="s">
        <v>969</v>
      </c>
      <c r="D205" s="8" t="s">
        <v>970</v>
      </c>
      <c r="E205" s="15">
        <v>1</v>
      </c>
      <c r="F205" s="9">
        <v>1</v>
      </c>
      <c r="G205" s="14" t="s">
        <v>60</v>
      </c>
      <c r="H205" s="14" t="s">
        <v>60</v>
      </c>
      <c r="I205" s="14" t="s">
        <v>61</v>
      </c>
      <c r="J205" s="9"/>
      <c r="K205" s="9" t="s">
        <v>971</v>
      </c>
      <c r="L205" s="11">
        <v>1</v>
      </c>
      <c r="M205" s="20">
        <v>1</v>
      </c>
      <c r="N205" s="8" t="s">
        <v>729</v>
      </c>
      <c r="O205" s="9">
        <v>34</v>
      </c>
      <c r="P205" s="10">
        <v>46</v>
      </c>
      <c r="Q205" s="9">
        <v>1</v>
      </c>
      <c r="R205" s="9">
        <v>1</v>
      </c>
      <c r="S205" s="10">
        <v>1</v>
      </c>
      <c r="T205" s="21">
        <v>2</v>
      </c>
      <c r="U205" s="11">
        <v>0</v>
      </c>
      <c r="V205" s="9">
        <v>0</v>
      </c>
      <c r="W205" s="10">
        <v>0</v>
      </c>
      <c r="X205" s="111">
        <v>1</v>
      </c>
      <c r="Y205" s="9">
        <v>1</v>
      </c>
      <c r="Z205" s="10">
        <v>1</v>
      </c>
      <c r="AA205" s="11">
        <v>0</v>
      </c>
      <c r="AB205" s="9">
        <v>0</v>
      </c>
      <c r="AC205" s="10">
        <v>1</v>
      </c>
      <c r="AD205" s="30">
        <f t="shared" si="6"/>
        <v>7</v>
      </c>
      <c r="AE205" s="21" t="str">
        <f t="shared" si="7"/>
        <v>MEDIUM</v>
      </c>
    </row>
    <row r="206" spans="1:32" ht="15.75" customHeight="1">
      <c r="A206" s="9">
        <v>535</v>
      </c>
      <c r="B206" s="8" t="s">
        <v>972</v>
      </c>
      <c r="C206" s="8" t="s">
        <v>973</v>
      </c>
      <c r="D206" s="8" t="s">
        <v>974</v>
      </c>
      <c r="E206" s="15">
        <v>1</v>
      </c>
      <c r="F206" s="9">
        <v>3</v>
      </c>
      <c r="G206" s="14" t="s">
        <v>60</v>
      </c>
      <c r="H206" s="14" t="s">
        <v>975</v>
      </c>
      <c r="I206" s="14" t="s">
        <v>61</v>
      </c>
      <c r="J206" s="9" t="s">
        <v>976</v>
      </c>
      <c r="K206" s="9" t="s">
        <v>617</v>
      </c>
      <c r="L206" s="11">
        <v>1</v>
      </c>
      <c r="M206" s="20">
        <v>1</v>
      </c>
      <c r="N206" s="8" t="s">
        <v>977</v>
      </c>
      <c r="O206" s="9">
        <v>28</v>
      </c>
      <c r="P206" s="10">
        <v>45</v>
      </c>
      <c r="Q206" s="9">
        <v>1</v>
      </c>
      <c r="R206" s="9">
        <v>1</v>
      </c>
      <c r="S206" s="10">
        <v>1</v>
      </c>
      <c r="T206" s="21">
        <v>2</v>
      </c>
      <c r="U206" s="11">
        <v>0</v>
      </c>
      <c r="V206" s="9">
        <v>0</v>
      </c>
      <c r="W206" s="10">
        <v>0</v>
      </c>
      <c r="X206" s="111">
        <v>1</v>
      </c>
      <c r="Y206" s="9">
        <v>1</v>
      </c>
      <c r="Z206" s="10">
        <v>0</v>
      </c>
      <c r="AA206" s="11">
        <v>0</v>
      </c>
      <c r="AB206" s="9">
        <v>1</v>
      </c>
      <c r="AC206" s="10">
        <v>1</v>
      </c>
      <c r="AD206" s="30">
        <f t="shared" si="6"/>
        <v>7</v>
      </c>
      <c r="AE206" s="21" t="str">
        <f t="shared" si="7"/>
        <v>MEDIUM</v>
      </c>
    </row>
    <row r="207" spans="1:32" ht="15.75" customHeight="1">
      <c r="A207" s="9">
        <v>538</v>
      </c>
      <c r="B207" s="8" t="s">
        <v>978</v>
      </c>
      <c r="C207" s="8" t="s">
        <v>979</v>
      </c>
      <c r="D207" s="8" t="s">
        <v>980</v>
      </c>
      <c r="E207" s="15">
        <v>1</v>
      </c>
      <c r="F207" s="9"/>
      <c r="G207" s="14" t="s">
        <v>60</v>
      </c>
      <c r="H207" s="14"/>
      <c r="I207" s="14" t="s">
        <v>61</v>
      </c>
      <c r="J207" s="9"/>
      <c r="K207" s="9"/>
      <c r="L207" s="11">
        <v>1</v>
      </c>
      <c r="M207" s="20">
        <v>1</v>
      </c>
      <c r="N207" s="8" t="s">
        <v>834</v>
      </c>
      <c r="O207" s="9">
        <v>28</v>
      </c>
      <c r="P207" s="10">
        <v>39</v>
      </c>
      <c r="Q207" s="9">
        <v>1</v>
      </c>
      <c r="R207" s="9">
        <v>1</v>
      </c>
      <c r="S207" s="10">
        <v>1</v>
      </c>
      <c r="T207" s="21">
        <v>2</v>
      </c>
      <c r="U207" s="11">
        <v>0</v>
      </c>
      <c r="V207" s="9">
        <v>0</v>
      </c>
      <c r="W207" s="10">
        <v>0</v>
      </c>
      <c r="X207" s="111">
        <v>1</v>
      </c>
      <c r="Y207" s="9">
        <v>1</v>
      </c>
      <c r="Z207" s="10">
        <v>1</v>
      </c>
      <c r="AA207" s="11">
        <v>0</v>
      </c>
      <c r="AB207" s="9">
        <v>0</v>
      </c>
      <c r="AC207" s="10">
        <v>1</v>
      </c>
      <c r="AD207" s="30">
        <f t="shared" si="6"/>
        <v>7</v>
      </c>
      <c r="AE207" s="21" t="str">
        <f t="shared" si="7"/>
        <v>MEDIUM</v>
      </c>
      <c r="AF207" s="96" t="s">
        <v>981</v>
      </c>
    </row>
    <row r="208" spans="1:32" ht="15.75" customHeight="1">
      <c r="A208" s="9">
        <v>545</v>
      </c>
      <c r="B208" s="8" t="s">
        <v>982</v>
      </c>
      <c r="C208" s="8" t="s">
        <v>983</v>
      </c>
      <c r="D208" s="8" t="s">
        <v>984</v>
      </c>
      <c r="E208" s="15">
        <v>1</v>
      </c>
      <c r="F208" s="9">
        <v>1</v>
      </c>
      <c r="G208" s="14" t="s">
        <v>60</v>
      </c>
      <c r="H208" s="14" t="s">
        <v>60</v>
      </c>
      <c r="I208" s="14" t="s">
        <v>61</v>
      </c>
      <c r="J208" s="9"/>
      <c r="K208" s="9" t="s">
        <v>985</v>
      </c>
      <c r="L208" s="11">
        <v>1</v>
      </c>
      <c r="M208" s="20">
        <v>1</v>
      </c>
      <c r="N208" s="8" t="s">
        <v>157</v>
      </c>
      <c r="O208" s="9">
        <v>28</v>
      </c>
      <c r="P208" s="10">
        <v>39</v>
      </c>
      <c r="Q208" s="9">
        <v>1</v>
      </c>
      <c r="R208" s="9">
        <v>1</v>
      </c>
      <c r="S208" s="10">
        <v>1</v>
      </c>
      <c r="T208" s="21">
        <v>2</v>
      </c>
      <c r="U208" s="11">
        <v>0</v>
      </c>
      <c r="V208" s="9">
        <v>0</v>
      </c>
      <c r="W208" s="10">
        <v>0</v>
      </c>
      <c r="X208" s="111">
        <v>1</v>
      </c>
      <c r="Y208" s="9">
        <v>1</v>
      </c>
      <c r="Z208" s="10">
        <v>0</v>
      </c>
      <c r="AA208" s="11">
        <v>0</v>
      </c>
      <c r="AB208" s="9">
        <v>0</v>
      </c>
      <c r="AC208" s="10">
        <v>1</v>
      </c>
      <c r="AD208" s="30">
        <f t="shared" si="6"/>
        <v>6</v>
      </c>
      <c r="AE208" s="21" t="str">
        <f t="shared" si="7"/>
        <v>MEDIUM</v>
      </c>
    </row>
    <row r="209" spans="1:32" s="46" customFormat="1" ht="15.75" customHeight="1">
      <c r="A209" s="9">
        <v>546</v>
      </c>
      <c r="B209" s="8" t="s">
        <v>986</v>
      </c>
      <c r="C209" s="8" t="s">
        <v>987</v>
      </c>
      <c r="D209" s="8" t="s">
        <v>988</v>
      </c>
      <c r="E209" s="15">
        <v>1</v>
      </c>
      <c r="F209" s="9">
        <v>1</v>
      </c>
      <c r="G209" s="14" t="s">
        <v>60</v>
      </c>
      <c r="H209" s="14" t="s">
        <v>60</v>
      </c>
      <c r="I209" s="14" t="s">
        <v>61</v>
      </c>
      <c r="J209" s="9"/>
      <c r="K209" s="9">
        <v>2010</v>
      </c>
      <c r="L209" s="11">
        <v>1</v>
      </c>
      <c r="M209" s="20">
        <v>1</v>
      </c>
      <c r="N209" s="8" t="s">
        <v>157</v>
      </c>
      <c r="O209" s="9">
        <v>28</v>
      </c>
      <c r="P209" s="10">
        <v>39</v>
      </c>
      <c r="Q209" s="9">
        <v>1</v>
      </c>
      <c r="R209" s="9">
        <v>1</v>
      </c>
      <c r="S209" s="10">
        <v>1</v>
      </c>
      <c r="T209" s="21">
        <v>2</v>
      </c>
      <c r="U209" s="11">
        <v>0</v>
      </c>
      <c r="V209" s="9">
        <v>0</v>
      </c>
      <c r="W209" s="10">
        <v>0</v>
      </c>
      <c r="X209" s="111">
        <v>1</v>
      </c>
      <c r="Y209" s="9">
        <v>1</v>
      </c>
      <c r="Z209" s="10">
        <v>1</v>
      </c>
      <c r="AA209" s="11">
        <v>0</v>
      </c>
      <c r="AB209" s="9">
        <v>0</v>
      </c>
      <c r="AC209" s="10">
        <v>1</v>
      </c>
      <c r="AD209" s="30">
        <f t="shared" si="6"/>
        <v>7</v>
      </c>
      <c r="AE209" s="21" t="str">
        <f t="shared" si="7"/>
        <v>MEDIUM</v>
      </c>
      <c r="AF209" s="92"/>
    </row>
    <row r="210" spans="1:32" s="46" customFormat="1" ht="15.75" customHeight="1">
      <c r="A210" s="9">
        <v>547</v>
      </c>
      <c r="B210" s="8" t="s">
        <v>989</v>
      </c>
      <c r="C210" s="8" t="s">
        <v>990</v>
      </c>
      <c r="D210" s="8" t="s">
        <v>991</v>
      </c>
      <c r="E210" s="15">
        <v>1</v>
      </c>
      <c r="F210" s="9"/>
      <c r="G210" s="14" t="s">
        <v>60</v>
      </c>
      <c r="H210" s="14"/>
      <c r="I210" s="14" t="s">
        <v>61</v>
      </c>
      <c r="J210" s="9"/>
      <c r="K210" s="9"/>
      <c r="L210" s="11">
        <v>1</v>
      </c>
      <c r="M210" s="20">
        <v>1</v>
      </c>
      <c r="N210" s="8" t="s">
        <v>157</v>
      </c>
      <c r="O210" s="9">
        <v>28</v>
      </c>
      <c r="P210" s="10">
        <v>39</v>
      </c>
      <c r="Q210" s="9">
        <v>1</v>
      </c>
      <c r="R210" s="9">
        <v>1</v>
      </c>
      <c r="S210" s="10">
        <v>1</v>
      </c>
      <c r="T210" s="21">
        <v>2</v>
      </c>
      <c r="U210" s="11">
        <v>0</v>
      </c>
      <c r="V210" s="9">
        <v>0</v>
      </c>
      <c r="W210" s="10">
        <v>0</v>
      </c>
      <c r="X210" s="111">
        <v>1</v>
      </c>
      <c r="Y210" s="9">
        <v>1</v>
      </c>
      <c r="Z210" s="10">
        <v>1</v>
      </c>
      <c r="AA210" s="11">
        <v>0</v>
      </c>
      <c r="AB210" s="9">
        <v>0</v>
      </c>
      <c r="AC210" s="10">
        <v>1</v>
      </c>
      <c r="AD210" s="30">
        <f t="shared" si="6"/>
        <v>7</v>
      </c>
      <c r="AE210" s="21" t="str">
        <f t="shared" si="7"/>
        <v>MEDIUM</v>
      </c>
      <c r="AF210" s="92"/>
    </row>
    <row r="211" spans="1:32" s="46" customFormat="1" ht="15.75" customHeight="1">
      <c r="A211" s="9">
        <v>548</v>
      </c>
      <c r="B211" s="8" t="s">
        <v>992</v>
      </c>
      <c r="C211" s="8" t="s">
        <v>993</v>
      </c>
      <c r="D211" s="8" t="s">
        <v>994</v>
      </c>
      <c r="E211" s="15">
        <v>1</v>
      </c>
      <c r="F211" s="9">
        <v>1</v>
      </c>
      <c r="G211" s="14" t="s">
        <v>60</v>
      </c>
      <c r="H211" s="14" t="s">
        <v>60</v>
      </c>
      <c r="I211" s="14" t="s">
        <v>61</v>
      </c>
      <c r="J211" s="9" t="s">
        <v>995</v>
      </c>
      <c r="K211" s="9" t="s">
        <v>996</v>
      </c>
      <c r="L211" s="11">
        <v>1</v>
      </c>
      <c r="M211" s="20">
        <v>1</v>
      </c>
      <c r="N211" s="8" t="s">
        <v>997</v>
      </c>
      <c r="O211" s="9">
        <v>37</v>
      </c>
      <c r="P211" s="10">
        <v>53</v>
      </c>
      <c r="Q211" s="9">
        <v>1</v>
      </c>
      <c r="R211" s="9">
        <v>1</v>
      </c>
      <c r="S211" s="10">
        <v>1</v>
      </c>
      <c r="T211" s="21">
        <v>2</v>
      </c>
      <c r="U211" s="11">
        <v>0</v>
      </c>
      <c r="V211" s="9">
        <v>0</v>
      </c>
      <c r="W211" s="10">
        <v>0</v>
      </c>
      <c r="X211" s="111">
        <v>1</v>
      </c>
      <c r="Y211" s="9">
        <v>1</v>
      </c>
      <c r="Z211" s="10">
        <v>1</v>
      </c>
      <c r="AA211" s="11">
        <v>0</v>
      </c>
      <c r="AB211" s="9">
        <v>0</v>
      </c>
      <c r="AC211" s="10">
        <v>1</v>
      </c>
      <c r="AD211" s="30">
        <f t="shared" si="6"/>
        <v>7</v>
      </c>
      <c r="AE211" s="21" t="str">
        <f t="shared" si="7"/>
        <v>MEDIUM</v>
      </c>
      <c r="AF211" s="92"/>
    </row>
    <row r="212" spans="1:32" s="46" customFormat="1" ht="15.75" customHeight="1">
      <c r="A212" s="9">
        <v>552</v>
      </c>
      <c r="B212" s="8" t="s">
        <v>998</v>
      </c>
      <c r="C212" s="8" t="s">
        <v>999</v>
      </c>
      <c r="D212" s="8" t="s">
        <v>1000</v>
      </c>
      <c r="E212" s="15">
        <v>1</v>
      </c>
      <c r="F212" s="9">
        <v>1</v>
      </c>
      <c r="G212" s="14" t="s">
        <v>60</v>
      </c>
      <c r="H212" s="14" t="s">
        <v>60</v>
      </c>
      <c r="I212" s="14" t="s">
        <v>61</v>
      </c>
      <c r="J212" s="9"/>
      <c r="K212" s="9"/>
      <c r="L212" s="11">
        <v>1</v>
      </c>
      <c r="M212" s="20">
        <v>1</v>
      </c>
      <c r="N212" s="8" t="s">
        <v>272</v>
      </c>
      <c r="O212" s="9">
        <v>23</v>
      </c>
      <c r="P212" s="10">
        <v>39</v>
      </c>
      <c r="Q212" s="9">
        <v>1</v>
      </c>
      <c r="R212" s="9">
        <v>1</v>
      </c>
      <c r="S212" s="10">
        <v>1</v>
      </c>
      <c r="T212" s="21">
        <v>2</v>
      </c>
      <c r="U212" s="11">
        <v>0</v>
      </c>
      <c r="V212" s="9">
        <v>0</v>
      </c>
      <c r="W212" s="10">
        <v>0</v>
      </c>
      <c r="X212" s="111">
        <v>1</v>
      </c>
      <c r="Y212" s="9">
        <v>1</v>
      </c>
      <c r="Z212" s="10">
        <v>0</v>
      </c>
      <c r="AA212" s="11">
        <v>0</v>
      </c>
      <c r="AB212" s="9">
        <v>1</v>
      </c>
      <c r="AC212" s="10">
        <v>1</v>
      </c>
      <c r="AD212" s="30">
        <f t="shared" si="6"/>
        <v>7</v>
      </c>
      <c r="AE212" s="21" t="str">
        <f t="shared" si="7"/>
        <v>MEDIUM</v>
      </c>
      <c r="AF212" s="92"/>
    </row>
    <row r="213" spans="1:32" s="46" customFormat="1" ht="15.75" customHeight="1">
      <c r="A213" s="9">
        <v>553</v>
      </c>
      <c r="B213" s="8" t="s">
        <v>1001</v>
      </c>
      <c r="C213" s="8" t="s">
        <v>1002</v>
      </c>
      <c r="D213" s="8" t="s">
        <v>1003</v>
      </c>
      <c r="E213" s="15">
        <v>1</v>
      </c>
      <c r="F213" s="9">
        <v>1</v>
      </c>
      <c r="G213" s="14" t="s">
        <v>60</v>
      </c>
      <c r="H213" s="14" t="s">
        <v>67</v>
      </c>
      <c r="I213" s="14" t="s">
        <v>61</v>
      </c>
      <c r="J213" s="9"/>
      <c r="K213" s="9">
        <v>2010</v>
      </c>
      <c r="L213" s="11">
        <v>1</v>
      </c>
      <c r="M213" s="20">
        <v>1</v>
      </c>
      <c r="N213" s="8" t="s">
        <v>855</v>
      </c>
      <c r="O213" s="9">
        <v>43</v>
      </c>
      <c r="P213" s="10">
        <v>58</v>
      </c>
      <c r="Q213" s="9">
        <v>1</v>
      </c>
      <c r="R213" s="9">
        <v>1</v>
      </c>
      <c r="S213" s="10">
        <v>1</v>
      </c>
      <c r="T213" s="21">
        <v>2</v>
      </c>
      <c r="U213" s="11">
        <v>0</v>
      </c>
      <c r="V213" s="9">
        <v>0</v>
      </c>
      <c r="W213" s="10">
        <v>0</v>
      </c>
      <c r="X213" s="111">
        <v>1</v>
      </c>
      <c r="Y213" s="9">
        <v>1</v>
      </c>
      <c r="Z213" s="10">
        <v>1</v>
      </c>
      <c r="AA213" s="11">
        <v>0</v>
      </c>
      <c r="AB213" s="9">
        <v>0</v>
      </c>
      <c r="AC213" s="10">
        <v>1</v>
      </c>
      <c r="AD213" s="30">
        <f t="shared" si="6"/>
        <v>7</v>
      </c>
      <c r="AE213" s="21" t="str">
        <f t="shared" si="7"/>
        <v>MEDIUM</v>
      </c>
      <c r="AF213" s="92"/>
    </row>
    <row r="214" spans="1:32" s="46" customFormat="1" ht="15.75" customHeight="1">
      <c r="A214" s="9">
        <v>555</v>
      </c>
      <c r="B214" s="8" t="s">
        <v>1004</v>
      </c>
      <c r="C214" s="8" t="s">
        <v>1005</v>
      </c>
      <c r="D214" s="8" t="s">
        <v>1006</v>
      </c>
      <c r="E214" s="15">
        <v>1</v>
      </c>
      <c r="F214" s="9">
        <v>3</v>
      </c>
      <c r="G214" s="14" t="s">
        <v>60</v>
      </c>
      <c r="H214" s="14" t="s">
        <v>60</v>
      </c>
      <c r="I214" s="14" t="s">
        <v>61</v>
      </c>
      <c r="J214" s="9" t="s">
        <v>1007</v>
      </c>
      <c r="K214" s="9">
        <v>2006</v>
      </c>
      <c r="L214" s="11">
        <v>1</v>
      </c>
      <c r="M214" s="20">
        <v>1</v>
      </c>
      <c r="N214" s="8" t="s">
        <v>167</v>
      </c>
      <c r="O214" s="9">
        <v>42</v>
      </c>
      <c r="P214" s="10">
        <v>61</v>
      </c>
      <c r="Q214" s="9">
        <v>1</v>
      </c>
      <c r="R214" s="9">
        <v>1</v>
      </c>
      <c r="S214" s="10">
        <v>1</v>
      </c>
      <c r="T214" s="21">
        <v>2</v>
      </c>
      <c r="U214" s="11">
        <v>0</v>
      </c>
      <c r="V214" s="9">
        <v>0</v>
      </c>
      <c r="W214" s="10">
        <v>0</v>
      </c>
      <c r="X214" s="111">
        <v>1</v>
      </c>
      <c r="Y214" s="9">
        <v>1</v>
      </c>
      <c r="Z214" s="10">
        <v>1</v>
      </c>
      <c r="AA214" s="11">
        <v>0</v>
      </c>
      <c r="AB214" s="9">
        <v>0</v>
      </c>
      <c r="AC214" s="10">
        <v>1</v>
      </c>
      <c r="AD214" s="30">
        <f t="shared" si="6"/>
        <v>7</v>
      </c>
      <c r="AE214" s="21" t="str">
        <f t="shared" si="7"/>
        <v>MEDIUM</v>
      </c>
      <c r="AF214" s="92"/>
    </row>
    <row r="215" spans="1:32" s="46" customFormat="1" ht="15.6" customHeight="1">
      <c r="A215" s="9">
        <v>557</v>
      </c>
      <c r="B215" s="8" t="s">
        <v>1008</v>
      </c>
      <c r="C215" s="8" t="s">
        <v>1009</v>
      </c>
      <c r="D215" s="13" t="s">
        <v>1010</v>
      </c>
      <c r="E215" s="15">
        <v>1</v>
      </c>
      <c r="F215" s="9">
        <v>1</v>
      </c>
      <c r="G215" s="14" t="s">
        <v>60</v>
      </c>
      <c r="H215" s="14" t="s">
        <v>60</v>
      </c>
      <c r="I215" s="14" t="s">
        <v>61</v>
      </c>
      <c r="J215" s="9" t="s">
        <v>1011</v>
      </c>
      <c r="K215" s="9" t="s">
        <v>1012</v>
      </c>
      <c r="L215" s="11">
        <v>1</v>
      </c>
      <c r="M215" s="20">
        <v>1</v>
      </c>
      <c r="N215" s="8" t="s">
        <v>1013</v>
      </c>
      <c r="O215" s="9">
        <v>39</v>
      </c>
      <c r="P215" s="10">
        <v>50</v>
      </c>
      <c r="Q215" s="9">
        <v>1</v>
      </c>
      <c r="R215" s="9">
        <v>1</v>
      </c>
      <c r="S215" s="10">
        <v>1</v>
      </c>
      <c r="T215" s="21">
        <v>2</v>
      </c>
      <c r="U215" s="11">
        <v>0</v>
      </c>
      <c r="V215" s="9">
        <v>0</v>
      </c>
      <c r="W215" s="10">
        <v>0</v>
      </c>
      <c r="X215" s="111">
        <v>1</v>
      </c>
      <c r="Y215" s="9">
        <v>1</v>
      </c>
      <c r="Z215" s="10">
        <v>0</v>
      </c>
      <c r="AA215" s="11">
        <v>0</v>
      </c>
      <c r="AB215" s="9">
        <v>1</v>
      </c>
      <c r="AC215" s="10">
        <v>1</v>
      </c>
      <c r="AD215" s="30">
        <f t="shared" si="6"/>
        <v>7</v>
      </c>
      <c r="AE215" s="21" t="str">
        <f t="shared" si="7"/>
        <v>MEDIUM</v>
      </c>
      <c r="AF215" s="92"/>
    </row>
    <row r="216" spans="1:32" ht="15.75" customHeight="1">
      <c r="A216" s="6">
        <v>569</v>
      </c>
      <c r="B216" s="5" t="s">
        <v>1014</v>
      </c>
      <c r="C216" s="5" t="s">
        <v>1015</v>
      </c>
      <c r="D216" s="5" t="s">
        <v>1016</v>
      </c>
      <c r="E216" s="7">
        <v>1</v>
      </c>
      <c r="F216" s="6">
        <v>3</v>
      </c>
      <c r="G216" s="80" t="s">
        <v>60</v>
      </c>
      <c r="H216" s="80" t="s">
        <v>60</v>
      </c>
      <c r="I216" s="80" t="s">
        <v>61</v>
      </c>
      <c r="J216" s="6" t="s">
        <v>1017</v>
      </c>
      <c r="K216" s="6">
        <v>2013</v>
      </c>
      <c r="L216" s="11">
        <v>1</v>
      </c>
      <c r="M216" s="20">
        <v>1</v>
      </c>
      <c r="N216" s="8" t="s">
        <v>387</v>
      </c>
      <c r="O216" s="9">
        <v>20</v>
      </c>
      <c r="P216" s="10">
        <v>32</v>
      </c>
      <c r="Q216" s="9">
        <v>1</v>
      </c>
      <c r="R216" s="9">
        <v>1</v>
      </c>
      <c r="S216" s="10">
        <v>1</v>
      </c>
      <c r="T216" s="21">
        <v>2</v>
      </c>
      <c r="U216" s="11">
        <v>0</v>
      </c>
      <c r="V216" s="9">
        <v>0</v>
      </c>
      <c r="W216" s="10">
        <v>0</v>
      </c>
      <c r="X216" s="111">
        <v>1</v>
      </c>
      <c r="Y216" s="9">
        <v>1</v>
      </c>
      <c r="Z216" s="10">
        <v>1</v>
      </c>
      <c r="AA216" s="11">
        <v>0</v>
      </c>
      <c r="AB216" s="9">
        <v>0</v>
      </c>
      <c r="AC216" s="10">
        <v>1</v>
      </c>
      <c r="AD216" s="30">
        <f t="shared" si="6"/>
        <v>7</v>
      </c>
      <c r="AE216" s="21" t="str">
        <f t="shared" si="7"/>
        <v>MEDIUM</v>
      </c>
      <c r="AF216" s="98" t="s">
        <v>1018</v>
      </c>
    </row>
    <row r="217" spans="1:32" ht="15.75" customHeight="1">
      <c r="A217" s="6">
        <v>574</v>
      </c>
      <c r="B217" s="5" t="s">
        <v>1019</v>
      </c>
      <c r="C217" s="5" t="s">
        <v>955</v>
      </c>
      <c r="D217" s="77" t="s">
        <v>1020</v>
      </c>
      <c r="E217" s="7">
        <v>1</v>
      </c>
      <c r="F217" s="6">
        <v>1</v>
      </c>
      <c r="G217" s="80" t="s">
        <v>60</v>
      </c>
      <c r="H217" s="80" t="s">
        <v>67</v>
      </c>
      <c r="I217" s="80" t="s">
        <v>61</v>
      </c>
      <c r="K217" s="6">
        <v>2016</v>
      </c>
      <c r="L217" s="11">
        <v>0</v>
      </c>
      <c r="M217" s="20">
        <v>4</v>
      </c>
      <c r="N217" s="8"/>
      <c r="Q217" s="9">
        <v>1</v>
      </c>
      <c r="R217" s="9">
        <v>0</v>
      </c>
      <c r="S217" s="10">
        <v>1</v>
      </c>
      <c r="T217" s="21">
        <v>2</v>
      </c>
      <c r="U217" s="11">
        <v>0</v>
      </c>
      <c r="V217" s="9">
        <v>0</v>
      </c>
      <c r="W217" s="10">
        <v>0</v>
      </c>
      <c r="X217" s="111">
        <v>1</v>
      </c>
      <c r="Y217" s="9">
        <v>1</v>
      </c>
      <c r="Z217" s="10">
        <v>1</v>
      </c>
      <c r="AA217" s="11">
        <v>0</v>
      </c>
      <c r="AB217" s="9">
        <v>0</v>
      </c>
      <c r="AC217" s="10">
        <v>1</v>
      </c>
      <c r="AD217" s="30">
        <f t="shared" si="6"/>
        <v>5</v>
      </c>
      <c r="AE217" s="21" t="str">
        <f t="shared" si="7"/>
        <v>MEDIUM</v>
      </c>
    </row>
    <row r="218" spans="1:32" ht="15.75" customHeight="1">
      <c r="A218" s="6">
        <v>575</v>
      </c>
      <c r="B218" s="5" t="s">
        <v>1021</v>
      </c>
      <c r="C218" s="5" t="s">
        <v>955</v>
      </c>
      <c r="D218" s="77" t="s">
        <v>1022</v>
      </c>
      <c r="E218" s="7">
        <v>1</v>
      </c>
      <c r="F218" s="6">
        <v>1</v>
      </c>
      <c r="G218" s="80" t="s">
        <v>60</v>
      </c>
      <c r="H218" s="80" t="s">
        <v>60</v>
      </c>
      <c r="I218" s="80" t="s">
        <v>61</v>
      </c>
      <c r="K218" s="6">
        <v>2014</v>
      </c>
      <c r="L218" s="11">
        <v>0</v>
      </c>
      <c r="M218" s="20">
        <v>4</v>
      </c>
      <c r="N218" s="8"/>
      <c r="Q218" s="9">
        <v>1</v>
      </c>
      <c r="R218" s="9">
        <v>0</v>
      </c>
      <c r="S218" s="10">
        <v>1</v>
      </c>
      <c r="T218" s="21">
        <v>2</v>
      </c>
      <c r="U218" s="11">
        <v>0</v>
      </c>
      <c r="V218" s="9">
        <v>0</v>
      </c>
      <c r="W218" s="10">
        <v>0</v>
      </c>
      <c r="X218" s="111">
        <v>1</v>
      </c>
      <c r="Y218" s="9">
        <v>1</v>
      </c>
      <c r="Z218" s="10">
        <v>1</v>
      </c>
      <c r="AA218" s="11">
        <v>0</v>
      </c>
      <c r="AB218" s="9">
        <v>0</v>
      </c>
      <c r="AC218" s="10">
        <v>1</v>
      </c>
      <c r="AD218" s="30">
        <f t="shared" si="6"/>
        <v>5</v>
      </c>
      <c r="AE218" s="21" t="str">
        <f t="shared" si="7"/>
        <v>MEDIUM</v>
      </c>
    </row>
    <row r="219" spans="1:32" ht="15.75" customHeight="1">
      <c r="A219" s="6">
        <v>576</v>
      </c>
      <c r="B219" s="5" t="s">
        <v>1023</v>
      </c>
      <c r="C219" s="5" t="s">
        <v>955</v>
      </c>
      <c r="D219" s="77" t="s">
        <v>1024</v>
      </c>
      <c r="E219" s="7">
        <v>1</v>
      </c>
      <c r="F219" s="6">
        <v>1</v>
      </c>
      <c r="G219" s="80" t="s">
        <v>60</v>
      </c>
      <c r="H219" s="80" t="s">
        <v>60</v>
      </c>
      <c r="I219" s="80" t="s">
        <v>61</v>
      </c>
      <c r="J219" s="6" t="s">
        <v>1025</v>
      </c>
      <c r="K219" s="6">
        <v>2015</v>
      </c>
      <c r="L219" s="11">
        <v>0</v>
      </c>
      <c r="M219" s="20">
        <v>4</v>
      </c>
      <c r="N219" s="8"/>
      <c r="Q219" s="9">
        <v>1</v>
      </c>
      <c r="R219" s="9">
        <v>0</v>
      </c>
      <c r="S219" s="10">
        <v>1</v>
      </c>
      <c r="T219" s="21">
        <v>2</v>
      </c>
      <c r="U219" s="11">
        <v>0</v>
      </c>
      <c r="V219" s="9">
        <v>0</v>
      </c>
      <c r="W219" s="10">
        <v>0</v>
      </c>
      <c r="X219" s="111">
        <v>1</v>
      </c>
      <c r="Y219" s="9">
        <v>1</v>
      </c>
      <c r="Z219" s="10">
        <v>1</v>
      </c>
      <c r="AA219" s="11">
        <v>0</v>
      </c>
      <c r="AB219" s="9">
        <v>0</v>
      </c>
      <c r="AC219" s="10">
        <v>1</v>
      </c>
      <c r="AD219" s="30">
        <f t="shared" si="6"/>
        <v>5</v>
      </c>
      <c r="AE219" s="21" t="str">
        <f t="shared" si="7"/>
        <v>MEDIUM</v>
      </c>
      <c r="AF219" s="96" t="s">
        <v>981</v>
      </c>
    </row>
    <row r="220" spans="1:32" ht="15.75" customHeight="1">
      <c r="A220" s="6">
        <v>577</v>
      </c>
      <c r="B220" s="5" t="s">
        <v>1026</v>
      </c>
      <c r="C220" s="5" t="s">
        <v>955</v>
      </c>
      <c r="D220" s="77" t="s">
        <v>1027</v>
      </c>
      <c r="E220" s="7">
        <v>1</v>
      </c>
      <c r="F220" s="6">
        <v>1</v>
      </c>
      <c r="G220" s="80" t="s">
        <v>60</v>
      </c>
      <c r="H220" s="80" t="s">
        <v>60</v>
      </c>
      <c r="I220" s="80" t="s">
        <v>61</v>
      </c>
      <c r="K220" s="6">
        <v>2015</v>
      </c>
      <c r="L220" s="11">
        <v>0</v>
      </c>
      <c r="M220" s="20">
        <v>4</v>
      </c>
      <c r="N220" s="8"/>
      <c r="Q220" s="9">
        <v>1</v>
      </c>
      <c r="R220" s="9">
        <v>0</v>
      </c>
      <c r="S220" s="10">
        <v>1</v>
      </c>
      <c r="T220" s="21">
        <v>2</v>
      </c>
      <c r="U220" s="11">
        <v>0</v>
      </c>
      <c r="V220" s="9">
        <v>0</v>
      </c>
      <c r="W220" s="10">
        <v>0</v>
      </c>
      <c r="X220" s="111">
        <v>1</v>
      </c>
      <c r="Y220" s="9">
        <v>1</v>
      </c>
      <c r="Z220" s="10">
        <v>0</v>
      </c>
      <c r="AA220" s="11">
        <v>0</v>
      </c>
      <c r="AB220" s="9">
        <v>0</v>
      </c>
      <c r="AC220" s="10">
        <v>1</v>
      </c>
      <c r="AD220" s="30">
        <f t="shared" si="6"/>
        <v>4</v>
      </c>
      <c r="AE220" s="21" t="str">
        <f t="shared" si="7"/>
        <v>LOW</v>
      </c>
      <c r="AF220" s="96" t="s">
        <v>981</v>
      </c>
    </row>
    <row r="221" spans="1:32" ht="15.75" customHeight="1">
      <c r="A221" s="6">
        <v>578</v>
      </c>
      <c r="B221" s="5" t="s">
        <v>1028</v>
      </c>
      <c r="C221" s="5" t="s">
        <v>955</v>
      </c>
      <c r="D221" s="77" t="s">
        <v>1029</v>
      </c>
      <c r="E221" s="7">
        <v>1</v>
      </c>
      <c r="F221" s="6">
        <v>1</v>
      </c>
      <c r="G221" s="80" t="s">
        <v>60</v>
      </c>
      <c r="H221" s="80" t="s">
        <v>60</v>
      </c>
      <c r="I221" s="80" t="s">
        <v>61</v>
      </c>
      <c r="L221" s="11">
        <v>0</v>
      </c>
      <c r="M221" s="20">
        <v>4</v>
      </c>
      <c r="N221" s="8"/>
      <c r="Q221" s="9">
        <v>1</v>
      </c>
      <c r="R221" s="9">
        <v>0</v>
      </c>
      <c r="S221" s="10">
        <v>1</v>
      </c>
      <c r="T221" s="21">
        <v>2</v>
      </c>
      <c r="U221" s="11">
        <v>0</v>
      </c>
      <c r="V221" s="9">
        <v>0</v>
      </c>
      <c r="W221" s="10">
        <v>0</v>
      </c>
      <c r="X221" s="111">
        <v>1</v>
      </c>
      <c r="Y221" s="9">
        <v>0</v>
      </c>
      <c r="Z221" s="10">
        <v>0</v>
      </c>
      <c r="AA221" s="11">
        <v>0</v>
      </c>
      <c r="AB221" s="9">
        <v>0</v>
      </c>
      <c r="AC221" s="10">
        <v>1</v>
      </c>
      <c r="AD221" s="30">
        <f t="shared" si="6"/>
        <v>3</v>
      </c>
      <c r="AE221" s="21" t="str">
        <f t="shared" si="7"/>
        <v>LOW</v>
      </c>
    </row>
    <row r="222" spans="1:32" ht="15.75" customHeight="1">
      <c r="A222" s="6">
        <v>579</v>
      </c>
      <c r="B222" s="5" t="s">
        <v>1030</v>
      </c>
      <c r="C222" s="5" t="s">
        <v>1031</v>
      </c>
      <c r="D222" s="77" t="s">
        <v>1032</v>
      </c>
      <c r="E222" s="7">
        <v>1</v>
      </c>
      <c r="F222" s="6">
        <v>1</v>
      </c>
      <c r="G222" s="80" t="s">
        <v>60</v>
      </c>
      <c r="H222" s="80"/>
      <c r="I222" s="80" t="s">
        <v>61</v>
      </c>
      <c r="K222" s="6">
        <v>2016</v>
      </c>
      <c r="L222" s="11">
        <v>0</v>
      </c>
      <c r="M222" s="20">
        <v>3</v>
      </c>
      <c r="N222" s="8"/>
      <c r="Q222" s="9">
        <v>1</v>
      </c>
      <c r="R222" s="9">
        <v>1</v>
      </c>
      <c r="S222" s="10">
        <v>0</v>
      </c>
      <c r="T222" s="21">
        <v>2</v>
      </c>
      <c r="U222" s="11">
        <v>0</v>
      </c>
      <c r="V222" s="9">
        <v>0</v>
      </c>
      <c r="W222" s="10">
        <v>0</v>
      </c>
      <c r="X222" s="111">
        <v>0</v>
      </c>
      <c r="Y222" s="9">
        <v>0</v>
      </c>
      <c r="Z222" s="10">
        <v>0</v>
      </c>
      <c r="AA222" s="11">
        <v>0</v>
      </c>
      <c r="AB222" s="9">
        <v>0</v>
      </c>
      <c r="AC222" s="10">
        <v>1</v>
      </c>
      <c r="AD222" s="30">
        <f t="shared" si="6"/>
        <v>3</v>
      </c>
      <c r="AE222" s="21" t="str">
        <f t="shared" si="7"/>
        <v>LOW</v>
      </c>
    </row>
    <row r="223" spans="1:32" ht="15.75" customHeight="1">
      <c r="A223" s="6">
        <v>581</v>
      </c>
      <c r="B223" s="5" t="s">
        <v>1033</v>
      </c>
      <c r="C223" s="5" t="s">
        <v>220</v>
      </c>
      <c r="D223" s="77" t="s">
        <v>1034</v>
      </c>
      <c r="E223" s="7">
        <v>1</v>
      </c>
      <c r="F223" s="6">
        <v>1</v>
      </c>
      <c r="G223" s="80" t="s">
        <v>60</v>
      </c>
      <c r="H223" s="80" t="s">
        <v>67</v>
      </c>
      <c r="I223" s="80" t="s">
        <v>61</v>
      </c>
      <c r="K223" s="6">
        <v>2015</v>
      </c>
      <c r="L223" s="11">
        <v>0</v>
      </c>
      <c r="M223" s="20">
        <v>3</v>
      </c>
      <c r="N223" s="8"/>
      <c r="Q223" s="9">
        <v>1</v>
      </c>
      <c r="R223" s="9">
        <v>0</v>
      </c>
      <c r="S223" s="10">
        <v>1</v>
      </c>
      <c r="T223" s="21">
        <v>2</v>
      </c>
      <c r="U223" s="11">
        <v>0</v>
      </c>
      <c r="V223" s="9">
        <v>0</v>
      </c>
      <c r="W223" s="10">
        <v>0</v>
      </c>
      <c r="X223" s="111">
        <v>1</v>
      </c>
      <c r="Y223" s="9">
        <v>1</v>
      </c>
      <c r="Z223" s="10">
        <v>1</v>
      </c>
      <c r="AA223" s="11">
        <v>0</v>
      </c>
      <c r="AB223" s="9">
        <v>0</v>
      </c>
      <c r="AC223" s="10">
        <v>1</v>
      </c>
      <c r="AD223" s="30">
        <f t="shared" si="6"/>
        <v>5</v>
      </c>
      <c r="AE223" s="21" t="str">
        <f t="shared" si="7"/>
        <v>MEDIUM</v>
      </c>
    </row>
    <row r="224" spans="1:32" ht="15.75" customHeight="1">
      <c r="A224" s="6">
        <v>582</v>
      </c>
      <c r="B224" s="5" t="s">
        <v>1035</v>
      </c>
      <c r="C224" s="5" t="s">
        <v>955</v>
      </c>
      <c r="D224" s="77" t="s">
        <v>1036</v>
      </c>
      <c r="E224" s="7">
        <v>1</v>
      </c>
      <c r="F224" s="6">
        <v>1</v>
      </c>
      <c r="G224" s="80" t="s">
        <v>60</v>
      </c>
      <c r="H224" s="80" t="s">
        <v>60</v>
      </c>
      <c r="I224" s="80" t="s">
        <v>61</v>
      </c>
      <c r="K224" s="6" t="s">
        <v>1037</v>
      </c>
      <c r="L224" s="11">
        <v>0</v>
      </c>
      <c r="M224" s="20">
        <v>4</v>
      </c>
      <c r="N224" s="8"/>
      <c r="Q224" s="9">
        <v>1</v>
      </c>
      <c r="R224" s="9">
        <v>0</v>
      </c>
      <c r="S224" s="10">
        <v>1</v>
      </c>
      <c r="T224" s="21">
        <v>2</v>
      </c>
      <c r="U224" s="11">
        <v>0</v>
      </c>
      <c r="V224" s="9">
        <v>0</v>
      </c>
      <c r="W224" s="10">
        <v>0</v>
      </c>
      <c r="X224" s="111">
        <v>1</v>
      </c>
      <c r="Y224" s="9">
        <v>0</v>
      </c>
      <c r="Z224" s="10">
        <v>0</v>
      </c>
      <c r="AA224" s="11">
        <v>0</v>
      </c>
      <c r="AB224" s="9">
        <v>0</v>
      </c>
      <c r="AC224" s="10">
        <v>1</v>
      </c>
      <c r="AD224" s="30">
        <f t="shared" si="6"/>
        <v>3</v>
      </c>
      <c r="AE224" s="21" t="str">
        <f t="shared" si="7"/>
        <v>LOW</v>
      </c>
    </row>
    <row r="225" spans="1:32" ht="15.75" customHeight="1">
      <c r="A225" s="6">
        <v>589</v>
      </c>
      <c r="B225" s="5" t="s">
        <v>1038</v>
      </c>
      <c r="C225" s="5" t="s">
        <v>1039</v>
      </c>
      <c r="D225" s="77" t="s">
        <v>1040</v>
      </c>
      <c r="E225" s="7">
        <v>1</v>
      </c>
      <c r="F225" s="6">
        <v>1</v>
      </c>
      <c r="G225" s="80" t="s">
        <v>60</v>
      </c>
      <c r="H225" s="80" t="s">
        <v>67</v>
      </c>
      <c r="I225" s="80" t="s">
        <v>61</v>
      </c>
      <c r="J225" s="6" t="s">
        <v>1041</v>
      </c>
      <c r="K225" s="6">
        <v>2016</v>
      </c>
      <c r="L225" s="11">
        <v>1</v>
      </c>
      <c r="M225" s="20">
        <v>1</v>
      </c>
      <c r="N225" s="8" t="s">
        <v>1042</v>
      </c>
      <c r="O225" s="9">
        <v>17</v>
      </c>
      <c r="P225" s="10">
        <v>23</v>
      </c>
      <c r="Q225" s="9">
        <v>1</v>
      </c>
      <c r="R225" s="9">
        <v>1</v>
      </c>
      <c r="S225" s="10">
        <v>1</v>
      </c>
      <c r="T225" s="21">
        <v>2</v>
      </c>
      <c r="U225" s="11">
        <v>0</v>
      </c>
      <c r="V225" s="9">
        <v>0</v>
      </c>
      <c r="W225" s="10">
        <v>0</v>
      </c>
      <c r="X225" s="111">
        <v>1</v>
      </c>
      <c r="Y225" s="9">
        <v>1</v>
      </c>
      <c r="Z225" s="10">
        <v>1</v>
      </c>
      <c r="AA225" s="11">
        <v>0</v>
      </c>
      <c r="AB225" s="9">
        <v>0</v>
      </c>
      <c r="AC225" s="10">
        <v>1</v>
      </c>
      <c r="AD225" s="30">
        <f t="shared" si="6"/>
        <v>7</v>
      </c>
      <c r="AE225" s="21" t="str">
        <f t="shared" si="7"/>
        <v>MEDIUM</v>
      </c>
    </row>
    <row r="226" spans="1:32" ht="15.75" customHeight="1">
      <c r="A226" s="6">
        <v>592</v>
      </c>
      <c r="B226" s="5" t="s">
        <v>1043</v>
      </c>
      <c r="C226" s="75" t="s">
        <v>1044</v>
      </c>
      <c r="D226" s="5" t="s">
        <v>1045</v>
      </c>
      <c r="E226" s="7">
        <v>1</v>
      </c>
      <c r="F226" s="6">
        <v>1</v>
      </c>
      <c r="G226" s="6">
        <v>1</v>
      </c>
      <c r="H226" s="6" t="s">
        <v>351</v>
      </c>
      <c r="I226" s="6">
        <v>2</v>
      </c>
      <c r="J226" s="5" t="s">
        <v>1046</v>
      </c>
      <c r="K226" s="5" t="s">
        <v>1047</v>
      </c>
      <c r="L226" s="11">
        <v>1</v>
      </c>
      <c r="M226" s="9">
        <v>1</v>
      </c>
      <c r="N226" s="8" t="s">
        <v>436</v>
      </c>
      <c r="O226" s="9">
        <v>26</v>
      </c>
      <c r="P226" s="10">
        <v>37</v>
      </c>
      <c r="Q226" s="9">
        <v>1</v>
      </c>
      <c r="R226" s="9">
        <v>1</v>
      </c>
      <c r="S226" s="10">
        <v>1</v>
      </c>
      <c r="T226" s="21">
        <v>2</v>
      </c>
      <c r="U226" s="11">
        <v>0</v>
      </c>
      <c r="V226" s="9">
        <v>0</v>
      </c>
      <c r="W226" s="10">
        <v>0</v>
      </c>
      <c r="X226" s="111">
        <v>1</v>
      </c>
      <c r="Y226" s="9">
        <v>1</v>
      </c>
      <c r="Z226" s="10">
        <v>1</v>
      </c>
      <c r="AA226" s="11">
        <v>0</v>
      </c>
      <c r="AB226" s="9">
        <v>0</v>
      </c>
      <c r="AC226" s="10">
        <v>1</v>
      </c>
      <c r="AD226" s="30">
        <f t="shared" si="6"/>
        <v>7</v>
      </c>
      <c r="AE226" s="21" t="str">
        <f t="shared" si="7"/>
        <v>MEDIUM</v>
      </c>
    </row>
    <row r="227" spans="1:32" ht="15.75" customHeight="1">
      <c r="A227" s="73">
        <v>594</v>
      </c>
      <c r="B227" s="46" t="s">
        <v>1048</v>
      </c>
      <c r="C227" s="74" t="s">
        <v>915</v>
      </c>
      <c r="D227" s="46" t="s">
        <v>1049</v>
      </c>
      <c r="E227" s="79">
        <v>1</v>
      </c>
      <c r="F227" s="73">
        <v>1</v>
      </c>
      <c r="G227" s="73">
        <v>1</v>
      </c>
      <c r="H227" s="73">
        <v>1</v>
      </c>
      <c r="I227" s="73">
        <v>2</v>
      </c>
      <c r="J227" s="46" t="s">
        <v>1050</v>
      </c>
      <c r="K227" s="46">
        <v>2015</v>
      </c>
      <c r="L227" s="42">
        <v>1</v>
      </c>
      <c r="M227" s="38">
        <v>1</v>
      </c>
      <c r="N227" s="39" t="s">
        <v>1051</v>
      </c>
      <c r="O227" s="38">
        <v>22</v>
      </c>
      <c r="P227" s="44">
        <v>38</v>
      </c>
      <c r="Q227" s="38">
        <v>0</v>
      </c>
      <c r="R227" s="38">
        <v>1</v>
      </c>
      <c r="S227" s="44">
        <v>1</v>
      </c>
      <c r="T227" s="45">
        <v>2</v>
      </c>
      <c r="U227" s="42">
        <v>0</v>
      </c>
      <c r="V227" s="38">
        <v>0</v>
      </c>
      <c r="W227" s="44">
        <v>0</v>
      </c>
      <c r="X227" s="111">
        <v>1</v>
      </c>
      <c r="Y227" s="38">
        <v>1</v>
      </c>
      <c r="Z227" s="44">
        <v>0</v>
      </c>
      <c r="AA227" s="42">
        <v>0</v>
      </c>
      <c r="AB227" s="38">
        <v>1</v>
      </c>
      <c r="AC227" s="44">
        <v>1</v>
      </c>
      <c r="AD227" s="30">
        <f t="shared" si="6"/>
        <v>6</v>
      </c>
      <c r="AE227" s="21" t="str">
        <f t="shared" si="7"/>
        <v>MEDIUM</v>
      </c>
      <c r="AF227" s="94"/>
    </row>
    <row r="228" spans="1:32" ht="15.75" customHeight="1">
      <c r="A228" s="6">
        <v>595</v>
      </c>
      <c r="B228" s="5" t="s">
        <v>1052</v>
      </c>
      <c r="C228" s="5" t="s">
        <v>1053</v>
      </c>
      <c r="D228" s="5" t="s">
        <v>1054</v>
      </c>
      <c r="E228" s="7">
        <v>1</v>
      </c>
      <c r="F228" s="6">
        <v>1</v>
      </c>
      <c r="G228" s="80" t="s">
        <v>1055</v>
      </c>
      <c r="H228" s="80" t="s">
        <v>60</v>
      </c>
      <c r="I228" s="80" t="s">
        <v>61</v>
      </c>
      <c r="J228" s="6" t="s">
        <v>1056</v>
      </c>
      <c r="K228" s="6">
        <v>2012</v>
      </c>
      <c r="L228" s="11">
        <v>1</v>
      </c>
      <c r="M228" s="20">
        <v>1</v>
      </c>
      <c r="N228" s="8" t="s">
        <v>1057</v>
      </c>
      <c r="O228" s="9" t="s">
        <v>114</v>
      </c>
      <c r="P228" s="10" t="s">
        <v>114</v>
      </c>
      <c r="Q228" s="9">
        <v>0</v>
      </c>
      <c r="R228" s="9">
        <v>1</v>
      </c>
      <c r="S228" s="10">
        <v>1</v>
      </c>
      <c r="T228" s="21">
        <v>2</v>
      </c>
      <c r="U228" s="11">
        <v>0</v>
      </c>
      <c r="V228" s="9">
        <v>0</v>
      </c>
      <c r="W228" s="10">
        <v>0</v>
      </c>
      <c r="X228" s="111">
        <v>1</v>
      </c>
      <c r="Y228" s="9">
        <v>1</v>
      </c>
      <c r="Z228" s="10">
        <v>1</v>
      </c>
      <c r="AA228" s="11">
        <v>0</v>
      </c>
      <c r="AB228" s="9">
        <v>0</v>
      </c>
      <c r="AC228" s="10">
        <v>1</v>
      </c>
      <c r="AD228" s="30">
        <f t="shared" si="6"/>
        <v>6</v>
      </c>
      <c r="AE228" s="21" t="str">
        <f t="shared" si="7"/>
        <v>MEDIUM</v>
      </c>
    </row>
    <row r="229" spans="1:32" ht="15.75" customHeight="1">
      <c r="A229" s="73">
        <v>598</v>
      </c>
      <c r="B229" s="46" t="s">
        <v>1058</v>
      </c>
      <c r="C229" s="74" t="s">
        <v>1059</v>
      </c>
      <c r="D229" s="46" t="s">
        <v>1060</v>
      </c>
      <c r="E229" s="79">
        <v>1</v>
      </c>
      <c r="F229" s="73">
        <v>1</v>
      </c>
      <c r="G229" s="73">
        <v>1</v>
      </c>
      <c r="H229" s="73" t="s">
        <v>351</v>
      </c>
      <c r="I229" s="73">
        <v>2</v>
      </c>
      <c r="J229" s="46" t="s">
        <v>1061</v>
      </c>
      <c r="K229" s="73"/>
      <c r="L229" s="42">
        <v>1</v>
      </c>
      <c r="M229" s="38">
        <v>1</v>
      </c>
      <c r="N229" s="39" t="s">
        <v>167</v>
      </c>
      <c r="O229" s="9">
        <v>42</v>
      </c>
      <c r="P229" s="10">
        <v>61</v>
      </c>
      <c r="Q229" s="38">
        <v>0</v>
      </c>
      <c r="R229" s="38">
        <v>1</v>
      </c>
      <c r="S229" s="44">
        <v>1</v>
      </c>
      <c r="T229" s="45">
        <v>2</v>
      </c>
      <c r="U229" s="42">
        <v>0</v>
      </c>
      <c r="V229" s="38">
        <v>0</v>
      </c>
      <c r="W229" s="44">
        <v>0</v>
      </c>
      <c r="X229" s="111">
        <v>1</v>
      </c>
      <c r="Y229" s="38">
        <v>1</v>
      </c>
      <c r="Z229" s="44">
        <v>0</v>
      </c>
      <c r="AA229" s="42">
        <v>0</v>
      </c>
      <c r="AB229" s="38">
        <v>1</v>
      </c>
      <c r="AC229" s="44">
        <v>1</v>
      </c>
      <c r="AD229" s="30">
        <f t="shared" si="6"/>
        <v>6</v>
      </c>
      <c r="AE229" s="21" t="str">
        <f t="shared" si="7"/>
        <v>MEDIUM</v>
      </c>
      <c r="AF229" s="94"/>
    </row>
    <row r="230" spans="1:32" ht="15.75" customHeight="1">
      <c r="A230" s="73">
        <v>599</v>
      </c>
      <c r="B230" s="46" t="s">
        <v>1062</v>
      </c>
      <c r="C230" s="74" t="s">
        <v>1063</v>
      </c>
      <c r="D230" s="46" t="s">
        <v>1064</v>
      </c>
      <c r="E230" s="79">
        <v>1</v>
      </c>
      <c r="F230" s="73">
        <v>1</v>
      </c>
      <c r="G230" s="73">
        <v>1</v>
      </c>
      <c r="H230" s="73">
        <v>1</v>
      </c>
      <c r="I230" s="73">
        <v>2</v>
      </c>
      <c r="J230" s="46" t="s">
        <v>1065</v>
      </c>
      <c r="K230" s="46">
        <v>2010</v>
      </c>
      <c r="L230" s="42">
        <v>1</v>
      </c>
      <c r="M230" s="38">
        <v>1</v>
      </c>
      <c r="N230" s="39" t="s">
        <v>167</v>
      </c>
      <c r="O230" s="9">
        <v>42</v>
      </c>
      <c r="P230" s="10">
        <v>61</v>
      </c>
      <c r="Q230" s="38">
        <v>1</v>
      </c>
      <c r="R230" s="38">
        <v>1</v>
      </c>
      <c r="S230" s="44">
        <v>1</v>
      </c>
      <c r="T230" s="45">
        <v>2</v>
      </c>
      <c r="U230" s="42">
        <v>0</v>
      </c>
      <c r="V230" s="38">
        <v>0</v>
      </c>
      <c r="W230" s="44">
        <v>0</v>
      </c>
      <c r="X230" s="111">
        <v>1</v>
      </c>
      <c r="Y230" s="38">
        <v>1</v>
      </c>
      <c r="Z230" s="44">
        <v>1</v>
      </c>
      <c r="AA230" s="42">
        <v>0</v>
      </c>
      <c r="AB230" s="38">
        <v>1</v>
      </c>
      <c r="AC230" s="44">
        <v>1</v>
      </c>
      <c r="AD230" s="30">
        <f t="shared" si="6"/>
        <v>8</v>
      </c>
      <c r="AE230" s="21" t="str">
        <f t="shared" si="7"/>
        <v>HIGH</v>
      </c>
      <c r="AF230" s="94"/>
    </row>
    <row r="231" spans="1:32" ht="15.75" customHeight="1">
      <c r="A231" s="6">
        <v>601</v>
      </c>
      <c r="B231" s="5" t="s">
        <v>1066</v>
      </c>
      <c r="C231" s="5" t="s">
        <v>1067</v>
      </c>
      <c r="D231" s="5" t="s">
        <v>1068</v>
      </c>
      <c r="E231" s="7">
        <v>1</v>
      </c>
      <c r="F231" s="6">
        <v>1</v>
      </c>
      <c r="G231" s="80" t="s">
        <v>60</v>
      </c>
      <c r="H231" s="80" t="s">
        <v>60</v>
      </c>
      <c r="I231" s="80" t="s">
        <v>61</v>
      </c>
      <c r="K231" s="6" t="s">
        <v>1069</v>
      </c>
      <c r="L231" s="11">
        <v>1</v>
      </c>
      <c r="M231" s="20">
        <v>1</v>
      </c>
      <c r="N231" s="8" t="s">
        <v>167</v>
      </c>
      <c r="O231" s="9">
        <v>42</v>
      </c>
      <c r="P231" s="10">
        <v>61</v>
      </c>
      <c r="Q231" s="9">
        <v>1</v>
      </c>
      <c r="R231" s="9">
        <v>1</v>
      </c>
      <c r="S231" s="10">
        <v>1</v>
      </c>
      <c r="T231" s="21">
        <v>2</v>
      </c>
      <c r="U231" s="11">
        <v>0</v>
      </c>
      <c r="V231" s="9">
        <v>0</v>
      </c>
      <c r="W231" s="10">
        <v>0</v>
      </c>
      <c r="X231" s="111">
        <v>1</v>
      </c>
      <c r="Y231" s="9">
        <v>1</v>
      </c>
      <c r="Z231" s="10">
        <v>1</v>
      </c>
      <c r="AA231" s="11">
        <v>0</v>
      </c>
      <c r="AB231" s="9">
        <v>1</v>
      </c>
      <c r="AC231" s="10">
        <v>1</v>
      </c>
      <c r="AD231" s="30">
        <f t="shared" si="6"/>
        <v>8</v>
      </c>
      <c r="AE231" s="21" t="str">
        <f t="shared" si="7"/>
        <v>HIGH</v>
      </c>
    </row>
    <row r="232" spans="1:32" ht="15.75" customHeight="1">
      <c r="A232" s="6">
        <v>604</v>
      </c>
      <c r="B232" s="5" t="s">
        <v>1070</v>
      </c>
      <c r="C232" s="5" t="s">
        <v>1071</v>
      </c>
      <c r="D232" s="5" t="s">
        <v>1072</v>
      </c>
      <c r="E232" s="7">
        <v>1</v>
      </c>
      <c r="F232" s="6">
        <v>1</v>
      </c>
      <c r="G232" s="80" t="s">
        <v>60</v>
      </c>
      <c r="H232" s="80" t="s">
        <v>67</v>
      </c>
      <c r="I232" s="80" t="s">
        <v>61</v>
      </c>
      <c r="J232" s="6" t="s">
        <v>1073</v>
      </c>
      <c r="K232" s="6" t="s">
        <v>1074</v>
      </c>
      <c r="L232" s="11">
        <v>1</v>
      </c>
      <c r="M232" s="20">
        <v>1</v>
      </c>
      <c r="N232" s="8" t="s">
        <v>657</v>
      </c>
      <c r="O232" s="9">
        <v>35</v>
      </c>
      <c r="P232" s="10">
        <v>54</v>
      </c>
      <c r="Q232" s="9">
        <v>1</v>
      </c>
      <c r="R232" s="9">
        <v>1</v>
      </c>
      <c r="S232" s="10">
        <v>1</v>
      </c>
      <c r="T232" s="21">
        <v>2</v>
      </c>
      <c r="U232" s="11">
        <v>0</v>
      </c>
      <c r="V232" s="9">
        <v>0</v>
      </c>
      <c r="W232" s="10">
        <v>0</v>
      </c>
      <c r="X232" s="111">
        <v>1</v>
      </c>
      <c r="Y232" s="9">
        <v>1</v>
      </c>
      <c r="Z232" s="10">
        <v>1</v>
      </c>
      <c r="AA232" s="11">
        <v>0</v>
      </c>
      <c r="AB232" s="9">
        <v>0</v>
      </c>
      <c r="AC232" s="10">
        <v>1</v>
      </c>
      <c r="AD232" s="30">
        <f t="shared" si="6"/>
        <v>7</v>
      </c>
      <c r="AE232" s="21" t="str">
        <f t="shared" si="7"/>
        <v>MEDIUM</v>
      </c>
    </row>
    <row r="233" spans="1:32" ht="15.75" customHeight="1">
      <c r="A233" s="6">
        <v>611</v>
      </c>
      <c r="B233" s="5" t="s">
        <v>1075</v>
      </c>
      <c r="C233" s="5" t="s">
        <v>1076</v>
      </c>
      <c r="D233" s="77" t="s">
        <v>1077</v>
      </c>
      <c r="E233" s="7">
        <v>1</v>
      </c>
      <c r="F233" s="6">
        <v>1</v>
      </c>
      <c r="G233" s="80" t="s">
        <v>60</v>
      </c>
      <c r="H233" s="80" t="s">
        <v>60</v>
      </c>
      <c r="I233" s="80" t="s">
        <v>61</v>
      </c>
      <c r="K233" s="6" t="s">
        <v>1078</v>
      </c>
      <c r="L233" s="11">
        <v>0</v>
      </c>
      <c r="M233" s="20">
        <v>3</v>
      </c>
      <c r="N233" s="8"/>
      <c r="Q233" s="9">
        <v>1</v>
      </c>
      <c r="R233" s="9">
        <v>1</v>
      </c>
      <c r="S233" s="10">
        <v>1</v>
      </c>
      <c r="T233" s="21">
        <v>2</v>
      </c>
      <c r="U233" s="11">
        <v>0</v>
      </c>
      <c r="V233" s="9">
        <v>0</v>
      </c>
      <c r="W233" s="10">
        <v>0</v>
      </c>
      <c r="X233" s="111">
        <v>1</v>
      </c>
      <c r="Y233" s="9">
        <v>0</v>
      </c>
      <c r="Z233" s="10">
        <v>1</v>
      </c>
      <c r="AA233" s="11">
        <v>0</v>
      </c>
      <c r="AB233" s="9">
        <v>0</v>
      </c>
      <c r="AC233" s="10">
        <v>1</v>
      </c>
      <c r="AD233" s="30">
        <f t="shared" si="6"/>
        <v>5</v>
      </c>
      <c r="AE233" s="21" t="str">
        <f t="shared" si="7"/>
        <v>MEDIUM</v>
      </c>
      <c r="AF233" s="96" t="s">
        <v>981</v>
      </c>
    </row>
    <row r="234" spans="1:32" ht="15.75" customHeight="1">
      <c r="A234" s="6">
        <v>172</v>
      </c>
      <c r="B234" s="5" t="s">
        <v>1079</v>
      </c>
      <c r="C234" s="75" t="s">
        <v>213</v>
      </c>
      <c r="E234" s="7">
        <v>1</v>
      </c>
      <c r="F234" s="6">
        <v>1</v>
      </c>
      <c r="G234" s="6">
        <v>1</v>
      </c>
      <c r="H234" s="6" t="s">
        <v>215</v>
      </c>
      <c r="I234" s="6">
        <v>2</v>
      </c>
      <c r="J234" s="5"/>
      <c r="K234" s="6">
        <v>2011</v>
      </c>
      <c r="L234" s="11">
        <v>0</v>
      </c>
      <c r="M234" s="9">
        <v>3</v>
      </c>
      <c r="N234" s="8"/>
      <c r="Q234" s="9">
        <v>1</v>
      </c>
      <c r="R234" s="9">
        <v>0</v>
      </c>
      <c r="S234" s="10">
        <v>1</v>
      </c>
      <c r="T234" s="21">
        <v>2</v>
      </c>
      <c r="U234" s="11">
        <v>0</v>
      </c>
      <c r="V234" s="9">
        <v>0</v>
      </c>
      <c r="W234" s="10">
        <v>0</v>
      </c>
      <c r="X234" s="111">
        <v>1</v>
      </c>
      <c r="Y234" s="9">
        <v>1</v>
      </c>
      <c r="Z234" s="10">
        <v>1</v>
      </c>
      <c r="AA234" s="11">
        <v>0</v>
      </c>
      <c r="AB234" s="9">
        <v>0</v>
      </c>
      <c r="AC234" s="10">
        <v>1</v>
      </c>
      <c r="AD234" s="30">
        <f t="shared" si="6"/>
        <v>5</v>
      </c>
      <c r="AE234" s="21" t="str">
        <f t="shared" si="7"/>
        <v>MEDIUM</v>
      </c>
    </row>
    <row r="235" spans="1:32" ht="15.75" customHeight="1">
      <c r="A235" s="6">
        <v>233</v>
      </c>
      <c r="B235" s="5" t="s">
        <v>1080</v>
      </c>
      <c r="C235" s="75" t="s">
        <v>1081</v>
      </c>
      <c r="E235" s="7">
        <v>1</v>
      </c>
      <c r="F235" s="6">
        <v>1</v>
      </c>
      <c r="G235" s="6">
        <v>1</v>
      </c>
      <c r="H235" s="6">
        <v>1</v>
      </c>
      <c r="I235" s="6">
        <v>2</v>
      </c>
      <c r="J235" s="5"/>
      <c r="L235" s="11">
        <v>0</v>
      </c>
      <c r="M235" s="9">
        <v>4</v>
      </c>
      <c r="N235" s="8"/>
      <c r="Q235" s="9">
        <v>0</v>
      </c>
      <c r="R235" s="9">
        <v>1</v>
      </c>
      <c r="S235" s="10">
        <v>1</v>
      </c>
      <c r="T235" s="21">
        <v>2</v>
      </c>
      <c r="U235" s="11">
        <v>0</v>
      </c>
      <c r="V235" s="9">
        <v>0</v>
      </c>
      <c r="W235" s="10">
        <v>0</v>
      </c>
      <c r="X235" s="111">
        <v>0</v>
      </c>
      <c r="Y235" s="9">
        <v>0</v>
      </c>
      <c r="Z235" s="10">
        <v>1</v>
      </c>
      <c r="AA235" s="11">
        <v>0</v>
      </c>
      <c r="AB235" s="9">
        <v>1</v>
      </c>
      <c r="AC235" s="10">
        <v>1</v>
      </c>
      <c r="AD235" s="30">
        <f t="shared" si="6"/>
        <v>4</v>
      </c>
      <c r="AE235" s="21" t="str">
        <f t="shared" si="7"/>
        <v>LOW</v>
      </c>
      <c r="AF235" s="93" t="s">
        <v>1082</v>
      </c>
    </row>
    <row r="236" spans="1:32" ht="15.75" customHeight="1">
      <c r="A236" s="6">
        <v>364</v>
      </c>
      <c r="B236" s="5" t="s">
        <v>1083</v>
      </c>
      <c r="C236" s="75" t="s">
        <v>955</v>
      </c>
      <c r="E236" s="7">
        <v>3</v>
      </c>
      <c r="F236" s="6">
        <v>3</v>
      </c>
      <c r="G236" s="6">
        <v>11</v>
      </c>
      <c r="I236" s="6">
        <v>2</v>
      </c>
      <c r="J236" s="5"/>
      <c r="K236" s="6">
        <v>2015</v>
      </c>
      <c r="L236" s="11">
        <v>0</v>
      </c>
      <c r="M236" s="9">
        <v>5</v>
      </c>
      <c r="N236" s="8"/>
      <c r="Q236" s="9">
        <v>1</v>
      </c>
      <c r="R236" s="9">
        <v>0</v>
      </c>
      <c r="S236" s="10">
        <v>1</v>
      </c>
      <c r="T236" s="21">
        <v>1</v>
      </c>
      <c r="U236" s="11">
        <v>0</v>
      </c>
      <c r="V236" s="9">
        <v>0</v>
      </c>
      <c r="W236" s="10">
        <v>0</v>
      </c>
      <c r="X236" s="111">
        <v>0</v>
      </c>
      <c r="Y236" s="9">
        <v>0</v>
      </c>
      <c r="Z236" s="10">
        <v>0</v>
      </c>
      <c r="AA236" s="11">
        <v>0</v>
      </c>
      <c r="AB236" s="9">
        <v>0</v>
      </c>
      <c r="AC236" s="10">
        <v>1</v>
      </c>
      <c r="AD236" s="30">
        <f t="shared" si="6"/>
        <v>3</v>
      </c>
      <c r="AE236" s="21" t="str">
        <f t="shared" si="7"/>
        <v>LOW</v>
      </c>
      <c r="AF236" s="93" t="s">
        <v>1084</v>
      </c>
    </row>
    <row r="237" spans="1:32" ht="15.75" customHeight="1">
      <c r="A237" s="6">
        <v>397</v>
      </c>
      <c r="B237" s="5" t="s">
        <v>1085</v>
      </c>
      <c r="C237" s="75" t="s">
        <v>1086</v>
      </c>
      <c r="E237" s="7">
        <v>1</v>
      </c>
      <c r="F237" s="6">
        <v>1</v>
      </c>
      <c r="G237" s="6">
        <v>14</v>
      </c>
      <c r="H237" s="6" t="s">
        <v>67</v>
      </c>
      <c r="I237" s="6">
        <v>1</v>
      </c>
      <c r="J237" s="5"/>
      <c r="K237" s="6">
        <v>2007</v>
      </c>
      <c r="L237" s="11">
        <v>1</v>
      </c>
      <c r="M237" s="9">
        <v>1</v>
      </c>
      <c r="N237" s="8" t="s">
        <v>1087</v>
      </c>
      <c r="O237" s="9">
        <v>23</v>
      </c>
      <c r="P237" s="10">
        <v>41</v>
      </c>
      <c r="Q237" s="9">
        <v>1</v>
      </c>
      <c r="R237" s="9">
        <v>1</v>
      </c>
      <c r="S237" s="10">
        <v>1</v>
      </c>
      <c r="T237" s="21">
        <v>2</v>
      </c>
      <c r="U237" s="11">
        <v>0</v>
      </c>
      <c r="V237" s="9">
        <v>0</v>
      </c>
      <c r="W237" s="10">
        <v>0</v>
      </c>
      <c r="X237" s="111">
        <v>1</v>
      </c>
      <c r="Y237" s="9">
        <v>1</v>
      </c>
      <c r="Z237" s="10">
        <v>0</v>
      </c>
      <c r="AA237" s="11">
        <v>0</v>
      </c>
      <c r="AB237" s="9">
        <v>0</v>
      </c>
      <c r="AC237" s="10">
        <v>1</v>
      </c>
      <c r="AD237" s="30">
        <f t="shared" si="6"/>
        <v>6</v>
      </c>
      <c r="AE237" s="21" t="str">
        <f t="shared" si="7"/>
        <v>MEDIUM</v>
      </c>
      <c r="AF237" s="93" t="s">
        <v>1088</v>
      </c>
    </row>
    <row r="238" spans="1:32" ht="15.75" customHeight="1">
      <c r="A238" s="6">
        <v>571</v>
      </c>
      <c r="B238" s="5" t="s">
        <v>1089</v>
      </c>
      <c r="C238" s="75" t="s">
        <v>955</v>
      </c>
      <c r="E238" s="7">
        <v>1</v>
      </c>
      <c r="F238" s="6">
        <v>1</v>
      </c>
      <c r="G238" s="6">
        <v>1</v>
      </c>
      <c r="H238" s="6">
        <v>1</v>
      </c>
      <c r="I238" s="6">
        <v>2</v>
      </c>
      <c r="J238" s="5"/>
      <c r="K238" s="6">
        <v>2016</v>
      </c>
      <c r="L238" s="11">
        <v>0</v>
      </c>
      <c r="M238" s="9">
        <v>4</v>
      </c>
      <c r="N238" s="8"/>
      <c r="Q238" s="9">
        <v>1</v>
      </c>
      <c r="R238" s="9">
        <v>0</v>
      </c>
      <c r="S238" s="10">
        <v>1</v>
      </c>
      <c r="T238" s="21">
        <v>1</v>
      </c>
      <c r="U238" s="11">
        <v>1</v>
      </c>
      <c r="V238" s="9">
        <v>0</v>
      </c>
      <c r="W238" s="10">
        <v>0</v>
      </c>
      <c r="X238" s="111">
        <v>0</v>
      </c>
      <c r="Y238" s="9">
        <v>0</v>
      </c>
      <c r="Z238" s="10">
        <v>0</v>
      </c>
      <c r="AA238" s="11">
        <v>0</v>
      </c>
      <c r="AB238" s="9">
        <v>1</v>
      </c>
      <c r="AC238" s="10">
        <v>1</v>
      </c>
      <c r="AD238" s="30">
        <f t="shared" si="6"/>
        <v>5</v>
      </c>
      <c r="AE238" s="21" t="str">
        <f t="shared" si="7"/>
        <v>MEDIUM</v>
      </c>
      <c r="AF238" s="93"/>
    </row>
    <row r="239" spans="1:32" ht="15.75" customHeight="1">
      <c r="A239" s="6">
        <v>573</v>
      </c>
      <c r="B239" s="5" t="s">
        <v>1090</v>
      </c>
      <c r="C239" s="75" t="s">
        <v>1091</v>
      </c>
      <c r="E239" s="7">
        <v>1</v>
      </c>
      <c r="F239" s="6">
        <v>3</v>
      </c>
      <c r="G239" s="6">
        <v>11</v>
      </c>
      <c r="H239" s="6">
        <v>1</v>
      </c>
      <c r="I239" s="6">
        <v>2</v>
      </c>
      <c r="J239" s="5" t="s">
        <v>1092</v>
      </c>
      <c r="K239" s="6" t="s">
        <v>1093</v>
      </c>
      <c r="L239" s="11">
        <v>0</v>
      </c>
      <c r="M239" s="9">
        <v>5</v>
      </c>
      <c r="N239" s="8"/>
      <c r="Q239" s="9">
        <v>1</v>
      </c>
      <c r="R239" s="9">
        <v>0</v>
      </c>
      <c r="S239" s="10">
        <v>1</v>
      </c>
      <c r="T239" s="21">
        <v>1</v>
      </c>
      <c r="U239" s="11">
        <v>1</v>
      </c>
      <c r="V239" s="9">
        <v>1</v>
      </c>
      <c r="W239" s="10">
        <v>0</v>
      </c>
      <c r="X239" s="111">
        <v>0</v>
      </c>
      <c r="Y239" s="9">
        <v>0</v>
      </c>
      <c r="Z239" s="10">
        <v>0</v>
      </c>
      <c r="AA239" s="11">
        <v>0</v>
      </c>
      <c r="AB239" s="9">
        <v>0</v>
      </c>
      <c r="AC239" s="10">
        <v>1</v>
      </c>
      <c r="AD239" s="30">
        <f t="shared" si="6"/>
        <v>5</v>
      </c>
      <c r="AE239" s="21" t="str">
        <f t="shared" si="7"/>
        <v>MEDIUM</v>
      </c>
      <c r="AF239" s="93" t="s">
        <v>1094</v>
      </c>
    </row>
    <row r="240" spans="1:32" ht="15.75" customHeight="1">
      <c r="A240" s="6">
        <v>588</v>
      </c>
      <c r="B240" s="5" t="s">
        <v>1095</v>
      </c>
      <c r="C240" s="75" t="s">
        <v>1096</v>
      </c>
      <c r="E240" s="7">
        <v>1</v>
      </c>
      <c r="F240" s="6">
        <v>1</v>
      </c>
      <c r="G240" s="6" t="s">
        <v>1097</v>
      </c>
      <c r="H240" s="6">
        <v>1</v>
      </c>
      <c r="I240" s="6">
        <v>2</v>
      </c>
      <c r="J240" s="5" t="s">
        <v>1098</v>
      </c>
      <c r="L240" s="11">
        <v>1</v>
      </c>
      <c r="M240" s="9">
        <v>1</v>
      </c>
      <c r="N240" s="8" t="s">
        <v>1099</v>
      </c>
      <c r="O240" s="9">
        <v>30</v>
      </c>
      <c r="P240" s="10">
        <v>42</v>
      </c>
      <c r="Q240" s="9">
        <v>1</v>
      </c>
      <c r="R240" s="9">
        <v>1</v>
      </c>
      <c r="S240" s="10">
        <v>1</v>
      </c>
      <c r="T240" s="21">
        <v>1</v>
      </c>
      <c r="U240" s="11">
        <v>1</v>
      </c>
      <c r="V240" s="9">
        <v>1</v>
      </c>
      <c r="W240" s="10">
        <v>1</v>
      </c>
      <c r="X240" s="111">
        <v>0</v>
      </c>
      <c r="Y240" s="9">
        <v>0</v>
      </c>
      <c r="Z240" s="10">
        <v>0</v>
      </c>
      <c r="AA240" s="11">
        <v>0</v>
      </c>
      <c r="AB240" s="9">
        <v>1</v>
      </c>
      <c r="AC240" s="10">
        <v>1</v>
      </c>
      <c r="AD240" s="30">
        <f t="shared" si="6"/>
        <v>9</v>
      </c>
      <c r="AE240" s="21" t="str">
        <f t="shared" si="7"/>
        <v>HIGH</v>
      </c>
      <c r="AF240" s="93"/>
    </row>
    <row r="241" spans="1:32" ht="15.75" customHeight="1">
      <c r="A241" s="6">
        <v>234</v>
      </c>
      <c r="B241" s="5" t="s">
        <v>1100</v>
      </c>
      <c r="C241" s="75" t="s">
        <v>1100</v>
      </c>
      <c r="E241" s="7">
        <v>1</v>
      </c>
      <c r="F241" s="6">
        <v>2</v>
      </c>
      <c r="G241" s="6">
        <v>11</v>
      </c>
      <c r="H241" s="6" t="s">
        <v>1101</v>
      </c>
      <c r="I241" s="6">
        <v>2</v>
      </c>
      <c r="J241" s="5" t="s">
        <v>1102</v>
      </c>
      <c r="K241" s="6">
        <v>2012</v>
      </c>
      <c r="L241" s="11">
        <v>0</v>
      </c>
      <c r="M241" s="9">
        <v>5</v>
      </c>
      <c r="N241" s="8"/>
      <c r="Q241" s="9">
        <v>1</v>
      </c>
      <c r="R241" s="9">
        <v>0</v>
      </c>
      <c r="S241" s="10">
        <v>1</v>
      </c>
      <c r="T241" s="21">
        <v>1</v>
      </c>
      <c r="U241" s="11">
        <v>1</v>
      </c>
      <c r="V241" s="9">
        <v>0</v>
      </c>
      <c r="W241" s="10">
        <v>0</v>
      </c>
      <c r="X241" s="111">
        <v>0</v>
      </c>
      <c r="Y241" s="9">
        <v>0</v>
      </c>
      <c r="Z241" s="10">
        <v>0</v>
      </c>
      <c r="AA241" s="11">
        <v>0</v>
      </c>
      <c r="AB241" s="9">
        <v>0</v>
      </c>
      <c r="AC241" s="10">
        <v>1</v>
      </c>
      <c r="AD241" s="30">
        <f t="shared" si="6"/>
        <v>4</v>
      </c>
      <c r="AE241" s="21" t="str">
        <f t="shared" si="7"/>
        <v>LOW</v>
      </c>
      <c r="AF241" s="93"/>
    </row>
    <row r="242" spans="1:32" ht="15.75" customHeight="1">
      <c r="A242" s="6">
        <v>256</v>
      </c>
      <c r="B242" s="5" t="s">
        <v>1103</v>
      </c>
      <c r="C242" s="75" t="s">
        <v>1104</v>
      </c>
      <c r="E242" s="7">
        <v>3</v>
      </c>
      <c r="F242" s="6">
        <v>2</v>
      </c>
      <c r="G242" s="6">
        <v>9</v>
      </c>
      <c r="H242" s="6" t="s">
        <v>1055</v>
      </c>
      <c r="I242" s="6">
        <v>2</v>
      </c>
      <c r="J242" s="5" t="s">
        <v>1105</v>
      </c>
      <c r="L242" s="11">
        <v>1</v>
      </c>
      <c r="M242" s="9">
        <v>1</v>
      </c>
      <c r="N242" s="8" t="s">
        <v>1106</v>
      </c>
      <c r="O242" s="9">
        <v>35</v>
      </c>
      <c r="P242" s="10">
        <v>51</v>
      </c>
      <c r="Q242" s="9">
        <v>1</v>
      </c>
      <c r="R242" s="9">
        <v>1</v>
      </c>
      <c r="S242" s="10">
        <v>1</v>
      </c>
      <c r="T242" s="21">
        <v>1</v>
      </c>
      <c r="U242" s="11">
        <v>0</v>
      </c>
      <c r="V242" s="9">
        <v>0</v>
      </c>
      <c r="W242" s="10">
        <v>0</v>
      </c>
      <c r="X242" s="111">
        <v>0</v>
      </c>
      <c r="Y242" s="9">
        <v>0</v>
      </c>
      <c r="Z242" s="10">
        <v>0</v>
      </c>
      <c r="AA242" s="11">
        <v>0</v>
      </c>
      <c r="AB242" s="9">
        <v>0</v>
      </c>
      <c r="AC242" s="10">
        <v>1</v>
      </c>
      <c r="AD242" s="30">
        <f t="shared" si="6"/>
        <v>5</v>
      </c>
      <c r="AE242" s="21" t="str">
        <f t="shared" si="7"/>
        <v>MEDIUM</v>
      </c>
      <c r="AF242" s="93" t="s">
        <v>1107</v>
      </c>
    </row>
    <row r="243" spans="1:32" ht="15.75" customHeight="1">
      <c r="A243" s="6">
        <v>362</v>
      </c>
      <c r="B243" s="5" t="s">
        <v>1108</v>
      </c>
      <c r="C243" s="75" t="s">
        <v>1109</v>
      </c>
      <c r="E243" s="7">
        <v>3</v>
      </c>
      <c r="F243" s="6">
        <v>2</v>
      </c>
      <c r="G243" s="6">
        <v>11</v>
      </c>
      <c r="H243" s="6" t="s">
        <v>118</v>
      </c>
      <c r="I243" s="6">
        <v>2</v>
      </c>
      <c r="J243" s="5"/>
      <c r="K243" s="6">
        <v>2016</v>
      </c>
      <c r="L243" s="11">
        <v>0</v>
      </c>
      <c r="M243" s="9">
        <v>5</v>
      </c>
      <c r="N243" s="8"/>
      <c r="Q243" s="9">
        <v>1</v>
      </c>
      <c r="R243" s="9">
        <v>0</v>
      </c>
      <c r="S243" s="10">
        <v>1</v>
      </c>
      <c r="T243" s="21">
        <v>1</v>
      </c>
      <c r="U243" s="11">
        <v>1</v>
      </c>
      <c r="V243" s="9">
        <v>0</v>
      </c>
      <c r="W243" s="10">
        <v>0</v>
      </c>
      <c r="X243" s="111">
        <v>0</v>
      </c>
      <c r="Y243" s="9">
        <v>0</v>
      </c>
      <c r="Z243" s="10">
        <v>0</v>
      </c>
      <c r="AA243" s="11">
        <v>0</v>
      </c>
      <c r="AB243" s="9">
        <v>1</v>
      </c>
      <c r="AC243" s="10">
        <v>1</v>
      </c>
      <c r="AD243" s="30">
        <f t="shared" si="6"/>
        <v>5</v>
      </c>
      <c r="AE243" s="21" t="str">
        <f t="shared" si="7"/>
        <v>MEDIUM</v>
      </c>
      <c r="AF243" s="93" t="s">
        <v>1110</v>
      </c>
    </row>
    <row r="244" spans="1:32" ht="15.75" customHeight="1">
      <c r="A244" s="6">
        <v>424</v>
      </c>
      <c r="B244" s="5" t="s">
        <v>1111</v>
      </c>
      <c r="C244" s="75" t="s">
        <v>1112</v>
      </c>
      <c r="E244" s="7">
        <v>1</v>
      </c>
      <c r="F244" s="6">
        <v>2</v>
      </c>
      <c r="G244" s="6" t="s">
        <v>1113</v>
      </c>
      <c r="H244" s="6">
        <v>1</v>
      </c>
      <c r="I244" s="6">
        <v>2</v>
      </c>
      <c r="J244" s="5" t="s">
        <v>1114</v>
      </c>
      <c r="K244" s="6" t="s">
        <v>667</v>
      </c>
      <c r="L244" s="11">
        <v>1</v>
      </c>
      <c r="M244" s="9">
        <v>1</v>
      </c>
      <c r="N244" s="8" t="s">
        <v>1115</v>
      </c>
      <c r="O244" s="9">
        <v>34</v>
      </c>
      <c r="P244" s="10">
        <v>46</v>
      </c>
      <c r="Q244" s="9">
        <v>1</v>
      </c>
      <c r="R244" s="9">
        <v>1</v>
      </c>
      <c r="S244" s="10">
        <v>1</v>
      </c>
      <c r="T244" s="21">
        <v>1</v>
      </c>
      <c r="U244" s="11">
        <v>1</v>
      </c>
      <c r="V244" s="9">
        <v>1</v>
      </c>
      <c r="W244" s="10">
        <v>0</v>
      </c>
      <c r="X244" s="111">
        <v>0</v>
      </c>
      <c r="Y244" s="9">
        <v>0</v>
      </c>
      <c r="Z244" s="10">
        <v>0</v>
      </c>
      <c r="AA244" s="11">
        <v>0</v>
      </c>
      <c r="AB244" s="9">
        <v>1</v>
      </c>
      <c r="AC244" s="10">
        <v>1</v>
      </c>
      <c r="AD244" s="30">
        <f t="shared" si="6"/>
        <v>8</v>
      </c>
      <c r="AE244" s="21" t="str">
        <f t="shared" si="7"/>
        <v>HIGH</v>
      </c>
      <c r="AF244" s="93" t="s">
        <v>1116</v>
      </c>
    </row>
    <row r="245" spans="1:32" ht="15.75" customHeight="1">
      <c r="A245" s="6">
        <v>507</v>
      </c>
      <c r="B245" s="5" t="s">
        <v>1117</v>
      </c>
      <c r="C245" s="75" t="s">
        <v>1118</v>
      </c>
      <c r="E245" s="7">
        <v>1</v>
      </c>
      <c r="F245" s="6">
        <v>2</v>
      </c>
      <c r="G245" s="6">
        <v>11</v>
      </c>
      <c r="H245" s="6">
        <v>1</v>
      </c>
      <c r="I245" s="6">
        <v>2</v>
      </c>
      <c r="J245" s="5"/>
      <c r="K245" s="6" t="s">
        <v>1119</v>
      </c>
      <c r="L245" s="11">
        <v>0</v>
      </c>
      <c r="M245" s="9">
        <v>5</v>
      </c>
      <c r="N245" s="8"/>
      <c r="Q245" s="9">
        <v>1</v>
      </c>
      <c r="R245" s="9">
        <v>0</v>
      </c>
      <c r="S245" s="10">
        <v>1</v>
      </c>
      <c r="T245" s="21">
        <v>1</v>
      </c>
      <c r="U245" s="11">
        <v>0</v>
      </c>
      <c r="V245" s="9">
        <v>0</v>
      </c>
      <c r="W245" s="10">
        <v>0</v>
      </c>
      <c r="X245" s="111">
        <v>0</v>
      </c>
      <c r="Y245" s="9">
        <v>0</v>
      </c>
      <c r="Z245" s="10">
        <v>0</v>
      </c>
      <c r="AA245" s="11">
        <v>0</v>
      </c>
      <c r="AB245" s="9">
        <v>1</v>
      </c>
      <c r="AC245" s="10">
        <v>1</v>
      </c>
      <c r="AD245" s="30">
        <f t="shared" si="6"/>
        <v>4</v>
      </c>
      <c r="AE245" s="21" t="str">
        <f t="shared" si="7"/>
        <v>LOW</v>
      </c>
      <c r="AF245" s="93" t="s">
        <v>1120</v>
      </c>
    </row>
    <row r="246" spans="1:32" ht="15.75" customHeight="1">
      <c r="A246" s="6">
        <v>562</v>
      </c>
      <c r="B246" s="5" t="s">
        <v>1121</v>
      </c>
      <c r="C246" s="75" t="s">
        <v>1122</v>
      </c>
      <c r="E246" s="7">
        <v>1</v>
      </c>
      <c r="F246" s="6">
        <v>2</v>
      </c>
      <c r="G246" s="6">
        <v>16</v>
      </c>
      <c r="I246" s="6">
        <v>2</v>
      </c>
      <c r="J246" s="5" t="s">
        <v>1123</v>
      </c>
      <c r="L246" s="11">
        <v>1</v>
      </c>
      <c r="M246" s="9">
        <v>1</v>
      </c>
      <c r="N246" s="8" t="s">
        <v>668</v>
      </c>
      <c r="O246" s="9">
        <v>58</v>
      </c>
      <c r="P246" s="10">
        <v>75</v>
      </c>
      <c r="Q246" s="9">
        <v>1</v>
      </c>
      <c r="R246" s="9">
        <v>1</v>
      </c>
      <c r="S246" s="10">
        <v>1</v>
      </c>
      <c r="T246" s="21">
        <v>1</v>
      </c>
      <c r="U246" s="11">
        <v>1</v>
      </c>
      <c r="V246" s="9">
        <v>0</v>
      </c>
      <c r="W246" s="10">
        <v>0</v>
      </c>
      <c r="X246" s="111">
        <v>0</v>
      </c>
      <c r="Y246" s="9">
        <v>0</v>
      </c>
      <c r="Z246" s="10">
        <v>0</v>
      </c>
      <c r="AA246" s="11">
        <v>0</v>
      </c>
      <c r="AB246" s="9">
        <v>1</v>
      </c>
      <c r="AC246" s="10">
        <v>1</v>
      </c>
      <c r="AD246" s="30">
        <f t="shared" si="6"/>
        <v>7</v>
      </c>
      <c r="AE246" s="21" t="str">
        <f t="shared" si="7"/>
        <v>MEDIUM</v>
      </c>
      <c r="AF246" s="93"/>
    </row>
    <row r="247" spans="1:32" ht="15.75" customHeight="1">
      <c r="A247" s="6">
        <v>609</v>
      </c>
      <c r="B247" s="5" t="s">
        <v>1124</v>
      </c>
      <c r="C247" s="75" t="s">
        <v>1125</v>
      </c>
      <c r="E247" s="7">
        <v>1</v>
      </c>
      <c r="F247" s="6">
        <v>2</v>
      </c>
      <c r="G247" s="6">
        <v>11</v>
      </c>
      <c r="H247" s="6" t="s">
        <v>440</v>
      </c>
      <c r="I247" s="6">
        <v>2</v>
      </c>
      <c r="J247" s="5"/>
      <c r="K247" s="6">
        <v>2018</v>
      </c>
      <c r="L247" s="11">
        <v>0</v>
      </c>
      <c r="M247" s="9">
        <v>5</v>
      </c>
      <c r="N247" s="8"/>
      <c r="Q247" s="9">
        <v>1</v>
      </c>
      <c r="R247" s="9">
        <v>0</v>
      </c>
      <c r="S247" s="10">
        <v>1</v>
      </c>
      <c r="T247" s="21">
        <v>1</v>
      </c>
      <c r="U247" s="11">
        <v>1</v>
      </c>
      <c r="V247" s="9">
        <v>0</v>
      </c>
      <c r="W247" s="10">
        <v>0</v>
      </c>
      <c r="X247" s="111">
        <v>0</v>
      </c>
      <c r="Y247" s="9">
        <v>0</v>
      </c>
      <c r="Z247" s="10">
        <v>0</v>
      </c>
      <c r="AA247" s="11">
        <v>0</v>
      </c>
      <c r="AB247" s="9">
        <v>0</v>
      </c>
      <c r="AC247" s="10">
        <v>1</v>
      </c>
      <c r="AD247" s="30">
        <f t="shared" si="6"/>
        <v>4</v>
      </c>
      <c r="AE247" s="21" t="str">
        <f t="shared" si="7"/>
        <v>LOW</v>
      </c>
      <c r="AF247" s="93" t="s">
        <v>1126</v>
      </c>
    </row>
    <row r="248" spans="1:32" ht="15.75" customHeight="1">
      <c r="A248" s="6">
        <v>103</v>
      </c>
      <c r="B248" s="5" t="s">
        <v>1127</v>
      </c>
      <c r="C248" s="75" t="s">
        <v>1128</v>
      </c>
      <c r="E248" s="7">
        <v>1</v>
      </c>
      <c r="F248" s="6">
        <v>1</v>
      </c>
      <c r="G248" s="6" t="s">
        <v>386</v>
      </c>
      <c r="H248" s="6">
        <v>1</v>
      </c>
      <c r="I248" s="6">
        <v>2</v>
      </c>
      <c r="J248" s="5" t="s">
        <v>1129</v>
      </c>
      <c r="K248" s="6" t="s">
        <v>1130</v>
      </c>
      <c r="L248" s="11">
        <v>1</v>
      </c>
      <c r="M248" s="9">
        <v>1</v>
      </c>
      <c r="N248" s="8" t="s">
        <v>488</v>
      </c>
      <c r="O248" s="9">
        <v>48</v>
      </c>
      <c r="P248" s="10">
        <v>82</v>
      </c>
      <c r="Q248" s="9">
        <v>1</v>
      </c>
      <c r="R248" s="9">
        <v>1</v>
      </c>
      <c r="S248" s="10">
        <v>1</v>
      </c>
      <c r="T248" s="21">
        <v>2</v>
      </c>
      <c r="U248" s="11">
        <v>0</v>
      </c>
      <c r="V248" s="9">
        <v>0</v>
      </c>
      <c r="W248" s="10">
        <v>0</v>
      </c>
      <c r="X248" s="111">
        <v>1</v>
      </c>
      <c r="Y248" s="9">
        <v>1</v>
      </c>
      <c r="Z248" s="10">
        <v>1</v>
      </c>
      <c r="AA248" s="11">
        <v>0</v>
      </c>
      <c r="AB248" s="9">
        <v>0</v>
      </c>
      <c r="AC248" s="10">
        <v>1</v>
      </c>
      <c r="AD248" s="30">
        <f t="shared" si="6"/>
        <v>7</v>
      </c>
      <c r="AE248" s="21" t="str">
        <f t="shared" si="7"/>
        <v>MEDIUM</v>
      </c>
    </row>
    <row r="249" spans="1:32" ht="15.75" customHeight="1">
      <c r="A249" s="6">
        <v>413</v>
      </c>
      <c r="B249" s="5" t="s">
        <v>1131</v>
      </c>
      <c r="C249" s="75" t="s">
        <v>1132</v>
      </c>
      <c r="E249" s="7">
        <v>1</v>
      </c>
      <c r="F249" s="6">
        <v>1</v>
      </c>
      <c r="G249" s="6">
        <v>17</v>
      </c>
      <c r="H249" s="6">
        <v>1</v>
      </c>
      <c r="I249" s="6">
        <v>2</v>
      </c>
      <c r="J249" s="5" t="s">
        <v>1133</v>
      </c>
      <c r="K249" s="6">
        <v>2011</v>
      </c>
      <c r="L249" s="11">
        <v>1</v>
      </c>
      <c r="M249" s="9">
        <v>1</v>
      </c>
      <c r="N249" s="8" t="s">
        <v>1134</v>
      </c>
      <c r="O249" s="9">
        <v>27</v>
      </c>
      <c r="P249" s="10">
        <v>41</v>
      </c>
      <c r="Q249" s="9">
        <v>1</v>
      </c>
      <c r="R249" s="9">
        <v>1</v>
      </c>
      <c r="S249" s="10">
        <v>1</v>
      </c>
      <c r="T249" s="21">
        <v>2</v>
      </c>
      <c r="U249" s="11">
        <v>0</v>
      </c>
      <c r="V249" s="9">
        <v>0</v>
      </c>
      <c r="W249" s="10">
        <v>0</v>
      </c>
      <c r="X249" s="111">
        <v>1</v>
      </c>
      <c r="Y249" s="9">
        <v>1</v>
      </c>
      <c r="Z249" s="10">
        <v>1</v>
      </c>
      <c r="AA249" s="11">
        <v>0</v>
      </c>
      <c r="AB249" s="9">
        <v>0</v>
      </c>
      <c r="AC249" s="10">
        <v>1</v>
      </c>
      <c r="AD249" s="30">
        <f t="shared" si="6"/>
        <v>7</v>
      </c>
      <c r="AE249" s="21" t="str">
        <f t="shared" si="7"/>
        <v>MEDIUM</v>
      </c>
    </row>
    <row r="250" spans="1:32" ht="15.75" customHeight="1">
      <c r="A250" s="6">
        <v>431</v>
      </c>
      <c r="B250" s="5" t="s">
        <v>1135</v>
      </c>
      <c r="C250" s="75" t="s">
        <v>1136</v>
      </c>
      <c r="E250" s="7">
        <v>1</v>
      </c>
      <c r="F250" s="6">
        <v>1</v>
      </c>
      <c r="G250" s="6">
        <v>1</v>
      </c>
      <c r="H250" s="6">
        <v>1</v>
      </c>
      <c r="I250" s="6">
        <v>2</v>
      </c>
      <c r="J250" s="5" t="s">
        <v>1137</v>
      </c>
      <c r="K250" s="6" t="s">
        <v>1138</v>
      </c>
      <c r="L250" s="11">
        <v>1</v>
      </c>
      <c r="M250" s="9">
        <v>1</v>
      </c>
      <c r="N250" s="8" t="s">
        <v>347</v>
      </c>
      <c r="O250" s="9">
        <v>93</v>
      </c>
      <c r="P250" s="10">
        <v>131</v>
      </c>
      <c r="Q250" s="9">
        <v>1</v>
      </c>
      <c r="R250" s="9">
        <v>1</v>
      </c>
      <c r="S250" s="10">
        <v>1</v>
      </c>
      <c r="T250" s="21">
        <v>2</v>
      </c>
      <c r="U250" s="11">
        <v>0</v>
      </c>
      <c r="V250" s="9">
        <v>0</v>
      </c>
      <c r="W250" s="10">
        <v>0</v>
      </c>
      <c r="X250" s="111">
        <v>1</v>
      </c>
      <c r="Y250" s="9">
        <v>1</v>
      </c>
      <c r="Z250" s="10">
        <v>1</v>
      </c>
      <c r="AA250" s="11">
        <v>0</v>
      </c>
      <c r="AB250" s="9">
        <v>1</v>
      </c>
      <c r="AC250" s="10">
        <v>1</v>
      </c>
      <c r="AD250" s="30">
        <f t="shared" si="6"/>
        <v>8</v>
      </c>
      <c r="AE250" s="21" t="str">
        <f t="shared" si="7"/>
        <v>HIGH</v>
      </c>
    </row>
    <row r="251" spans="1:32" ht="15.75" customHeight="1">
      <c r="A251" s="6">
        <v>266</v>
      </c>
      <c r="B251" s="5" t="s">
        <v>1139</v>
      </c>
      <c r="C251" s="75" t="s">
        <v>1140</v>
      </c>
      <c r="E251" s="7">
        <v>1</v>
      </c>
      <c r="F251" s="6">
        <v>1</v>
      </c>
      <c r="G251" s="6">
        <v>1</v>
      </c>
      <c r="H251" s="6">
        <v>1</v>
      </c>
      <c r="I251" s="6">
        <v>2</v>
      </c>
      <c r="J251" s="5"/>
      <c r="K251" s="6">
        <v>2008</v>
      </c>
      <c r="L251" s="11">
        <v>1</v>
      </c>
      <c r="M251" s="9">
        <v>1</v>
      </c>
      <c r="N251" s="8" t="s">
        <v>1141</v>
      </c>
      <c r="O251" s="9">
        <v>32</v>
      </c>
      <c r="P251" s="10">
        <v>44</v>
      </c>
      <c r="Q251" s="9">
        <v>1</v>
      </c>
      <c r="R251" s="9">
        <v>1</v>
      </c>
      <c r="S251" s="10">
        <v>1</v>
      </c>
      <c r="T251" s="21">
        <v>2</v>
      </c>
      <c r="U251" s="11">
        <v>0</v>
      </c>
      <c r="V251" s="9">
        <v>0</v>
      </c>
      <c r="W251" s="10">
        <v>0</v>
      </c>
      <c r="X251" s="111">
        <v>1</v>
      </c>
      <c r="Y251" s="9">
        <v>1</v>
      </c>
      <c r="Z251" s="10">
        <v>1</v>
      </c>
      <c r="AA251" s="11">
        <v>0</v>
      </c>
      <c r="AB251" s="9">
        <v>1</v>
      </c>
      <c r="AC251" s="10">
        <v>1</v>
      </c>
      <c r="AD251" s="30">
        <f t="shared" si="6"/>
        <v>8</v>
      </c>
      <c r="AE251" s="21" t="str">
        <f t="shared" si="7"/>
        <v>HIGH</v>
      </c>
    </row>
    <row r="252" spans="1:32" ht="15.75" customHeight="1">
      <c r="A252" s="6">
        <v>351</v>
      </c>
      <c r="B252" s="5" t="s">
        <v>1142</v>
      </c>
      <c r="C252" s="75" t="s">
        <v>1143</v>
      </c>
      <c r="E252" s="7">
        <v>1</v>
      </c>
      <c r="F252" s="6">
        <v>1</v>
      </c>
      <c r="G252" s="6">
        <v>1</v>
      </c>
      <c r="H252" s="6" t="s">
        <v>67</v>
      </c>
      <c r="I252" s="6">
        <v>2</v>
      </c>
      <c r="J252" s="5" t="s">
        <v>1144</v>
      </c>
      <c r="K252" s="6" t="s">
        <v>1145</v>
      </c>
      <c r="L252" s="11">
        <v>1</v>
      </c>
      <c r="M252" s="9">
        <v>1</v>
      </c>
      <c r="N252" s="8" t="s">
        <v>668</v>
      </c>
      <c r="O252" s="9">
        <v>58</v>
      </c>
      <c r="P252" s="10">
        <v>75</v>
      </c>
      <c r="Q252" s="9">
        <v>1</v>
      </c>
      <c r="R252" s="9">
        <v>1</v>
      </c>
      <c r="S252" s="10">
        <v>1</v>
      </c>
      <c r="T252" s="21">
        <v>2</v>
      </c>
      <c r="U252" s="11">
        <v>0</v>
      </c>
      <c r="V252" s="9">
        <v>0</v>
      </c>
      <c r="W252" s="10">
        <v>0</v>
      </c>
      <c r="X252" s="111">
        <v>1</v>
      </c>
      <c r="Y252" s="9">
        <v>1</v>
      </c>
      <c r="Z252" s="10">
        <v>1</v>
      </c>
      <c r="AA252" s="11">
        <v>0</v>
      </c>
      <c r="AB252" s="9">
        <v>0</v>
      </c>
      <c r="AC252" s="10">
        <v>1</v>
      </c>
      <c r="AD252" s="30">
        <f t="shared" si="6"/>
        <v>7</v>
      </c>
      <c r="AE252" s="21" t="str">
        <f t="shared" si="7"/>
        <v>MEDIUM</v>
      </c>
    </row>
    <row r="253" spans="1:32" ht="15.75" customHeight="1">
      <c r="A253" s="6">
        <v>442</v>
      </c>
      <c r="B253" s="5" t="s">
        <v>1146</v>
      </c>
      <c r="C253" s="75" t="s">
        <v>1147</v>
      </c>
      <c r="E253" s="7">
        <v>1</v>
      </c>
      <c r="F253" s="6">
        <v>1</v>
      </c>
      <c r="G253" s="6">
        <v>1</v>
      </c>
      <c r="H253" s="6" t="s">
        <v>215</v>
      </c>
      <c r="I253" s="6">
        <v>2</v>
      </c>
      <c r="J253" s="5"/>
      <c r="K253" s="6" t="s">
        <v>1148</v>
      </c>
      <c r="L253" s="11">
        <v>0</v>
      </c>
      <c r="M253" s="9">
        <v>3</v>
      </c>
      <c r="N253" s="8"/>
      <c r="Q253" s="9">
        <v>1</v>
      </c>
      <c r="R253" s="9">
        <v>1</v>
      </c>
      <c r="S253" s="10">
        <v>1</v>
      </c>
      <c r="T253" s="21">
        <v>2</v>
      </c>
      <c r="U253" s="11">
        <v>0</v>
      </c>
      <c r="V253" s="9">
        <v>0</v>
      </c>
      <c r="W253" s="10">
        <v>0</v>
      </c>
      <c r="X253" s="111">
        <v>1</v>
      </c>
      <c r="Y253" s="9">
        <v>1</v>
      </c>
      <c r="Z253" s="10">
        <v>1</v>
      </c>
      <c r="AA253" s="11">
        <v>0</v>
      </c>
      <c r="AB253" s="9">
        <v>0</v>
      </c>
      <c r="AC253" s="10">
        <v>1</v>
      </c>
      <c r="AD253" s="30">
        <f t="shared" si="6"/>
        <v>6</v>
      </c>
      <c r="AE253" s="21" t="str">
        <f t="shared" si="7"/>
        <v>MEDIUM</v>
      </c>
    </row>
    <row r="254" spans="1:32" ht="15.75" customHeight="1">
      <c r="A254" s="6">
        <v>54</v>
      </c>
      <c r="B254" s="5" t="s">
        <v>1149</v>
      </c>
      <c r="C254" s="75" t="s">
        <v>1150</v>
      </c>
      <c r="E254" s="7">
        <v>1</v>
      </c>
      <c r="F254" s="6">
        <v>1</v>
      </c>
      <c r="G254" s="6">
        <v>1</v>
      </c>
      <c r="H254" s="6" t="s">
        <v>67</v>
      </c>
      <c r="I254" s="6">
        <v>2</v>
      </c>
      <c r="J254" s="5"/>
      <c r="L254" s="11">
        <v>0</v>
      </c>
      <c r="M254" s="9">
        <v>3</v>
      </c>
      <c r="N254" s="8"/>
      <c r="Q254" s="9">
        <v>0</v>
      </c>
      <c r="R254" s="9">
        <v>0</v>
      </c>
      <c r="S254" s="10">
        <v>1</v>
      </c>
      <c r="T254" s="21">
        <v>2</v>
      </c>
      <c r="U254" s="11">
        <v>0</v>
      </c>
      <c r="V254" s="9">
        <v>0</v>
      </c>
      <c r="W254" s="10">
        <v>0</v>
      </c>
      <c r="X254" s="111">
        <v>1</v>
      </c>
      <c r="Y254" s="9">
        <v>1</v>
      </c>
      <c r="Z254" s="10">
        <v>1</v>
      </c>
      <c r="AA254" s="11">
        <v>0</v>
      </c>
      <c r="AB254" s="9">
        <v>0</v>
      </c>
      <c r="AC254" s="10">
        <v>1</v>
      </c>
      <c r="AD254" s="30">
        <f t="shared" si="6"/>
        <v>4</v>
      </c>
      <c r="AE254" s="21" t="str">
        <f t="shared" si="7"/>
        <v>LOW</v>
      </c>
    </row>
    <row r="255" spans="1:32" ht="15.75" customHeight="1">
      <c r="A255" s="6">
        <v>340</v>
      </c>
      <c r="B255" s="5" t="s">
        <v>1151</v>
      </c>
      <c r="C255" s="75" t="s">
        <v>1152</v>
      </c>
      <c r="E255" s="7">
        <v>1</v>
      </c>
      <c r="F255" s="6">
        <v>1</v>
      </c>
      <c r="G255" s="6">
        <v>1</v>
      </c>
      <c r="H255" s="6">
        <v>1</v>
      </c>
      <c r="I255" s="6">
        <v>2</v>
      </c>
      <c r="J255" s="5" t="s">
        <v>1153</v>
      </c>
      <c r="K255" s="6" t="s">
        <v>1154</v>
      </c>
      <c r="L255" s="11">
        <v>1</v>
      </c>
      <c r="M255" s="9">
        <v>1</v>
      </c>
      <c r="N255" s="8" t="s">
        <v>339</v>
      </c>
      <c r="O255" s="9">
        <v>27</v>
      </c>
      <c r="P255" s="10">
        <v>38</v>
      </c>
      <c r="Q255" s="9">
        <v>1</v>
      </c>
      <c r="R255" s="9">
        <v>1</v>
      </c>
      <c r="S255" s="10">
        <v>1</v>
      </c>
      <c r="T255" s="21">
        <v>2</v>
      </c>
      <c r="U255" s="11">
        <v>0</v>
      </c>
      <c r="V255" s="9">
        <v>0</v>
      </c>
      <c r="W255" s="10">
        <v>0</v>
      </c>
      <c r="X255" s="111">
        <v>1</v>
      </c>
      <c r="Y255" s="9">
        <v>1</v>
      </c>
      <c r="Z255" s="10">
        <v>1</v>
      </c>
      <c r="AA255" s="11">
        <v>0</v>
      </c>
      <c r="AB255" s="9">
        <v>1</v>
      </c>
      <c r="AC255" s="10">
        <v>1</v>
      </c>
      <c r="AD255" s="30">
        <f t="shared" si="6"/>
        <v>8</v>
      </c>
      <c r="AE255" s="21" t="str">
        <f t="shared" si="7"/>
        <v>HIGH</v>
      </c>
    </row>
    <row r="256" spans="1:32" ht="15.75" customHeight="1"/>
  </sheetData>
  <mergeCells count="9">
    <mergeCell ref="AE1:AE2"/>
    <mergeCell ref="AF1:AF2"/>
    <mergeCell ref="U1:W1"/>
    <mergeCell ref="X1:Z1"/>
    <mergeCell ref="A1:K1"/>
    <mergeCell ref="L1:P1"/>
    <mergeCell ref="Q1:S1"/>
    <mergeCell ref="AA1:AC1"/>
    <mergeCell ref="AD1:AD2"/>
  </mergeCells>
  <hyperlinks>
    <hyperlink ref="D136" r:id="rId1" xr:uid="{C60F5F77-3AE0-47D5-8E64-39CCC876B3CA}"/>
    <hyperlink ref="D179" r:id="rId2" xr:uid="{5A16323F-5376-4228-B6DD-FE6944EA3072}"/>
    <hyperlink ref="D47" r:id="rId3" xr:uid="{2A61C583-C109-4F0A-B3D3-C3E9B61371EE}"/>
    <hyperlink ref="D165" r:id="rId4" xr:uid="{0FD5A3BF-5905-4B8E-AFA3-1B2C4A96F257}"/>
    <hyperlink ref="D156" r:id="rId5" xr:uid="{FEE05096-4CFA-492F-9850-ADAF65C52388}"/>
    <hyperlink ref="D106" r:id="rId6" xr:uid="{B17DA84D-DC67-49A1-8F68-76BA6632BF60}"/>
    <hyperlink ref="D28" r:id="rId7" xr:uid="{CC1C159F-8F1D-4DB8-9167-048359D1EB06}"/>
    <hyperlink ref="D96" r:id="rId8" xr:uid="{BC27E09F-E0C3-47C3-99DA-922659637C44}"/>
    <hyperlink ref="D46" r:id="rId9" xr:uid="{A0BB20D2-156D-4638-929D-B6DFF5E363E2}"/>
    <hyperlink ref="D45" r:id="rId10" xr:uid="{1EBDE1FC-2CDF-4C70-9428-D6921E4CC2FD}"/>
    <hyperlink ref="D39" r:id="rId11" xr:uid="{FBE385EF-F868-4820-9232-26B360DBA793}"/>
    <hyperlink ref="D123" r:id="rId12" xr:uid="{23C9E438-9CD8-4725-A622-EA32A31EDE34}"/>
    <hyperlink ref="D198" r:id="rId13" xr:uid="{B93EB680-BF56-4850-8356-A610F14FA260}"/>
    <hyperlink ref="D225" r:id="rId14" xr:uid="{C9CBB7DF-BEB6-40F1-B3B6-28E54B230CF9}"/>
    <hyperlink ref="D180" r:id="rId15" xr:uid="{7564C38F-012C-4BDD-9AEE-3F254DE07D6B}"/>
    <hyperlink ref="D217" r:id="rId16" xr:uid="{0270B70A-3F31-4CD3-9CA7-CE021A7BCC68}"/>
    <hyperlink ref="D218" r:id="rId17" xr:uid="{7B0F1E34-CACB-491C-89CE-B034DE2FFFD8}"/>
    <hyperlink ref="D6" r:id="rId18" xr:uid="{C537DADA-B84A-4C6C-A610-ECCCF8A22A46}"/>
    <hyperlink ref="D233" r:id="rId19" xr:uid="{D03B383F-E305-4D03-A7F9-DA0FEC550C09}"/>
    <hyperlink ref="D30" r:id="rId20" xr:uid="{DEC8DB35-2F22-462F-8BE2-3B57C5C4B633}"/>
    <hyperlink ref="D5" r:id="rId21" xr:uid="{3636402A-0E4C-47DC-A4AF-C7DCF7C83613}"/>
    <hyperlink ref="D219" r:id="rId22" xr:uid="{0FA314F7-464D-4C1A-97BB-6F43FF1F546B}"/>
    <hyperlink ref="D220" r:id="rId23" xr:uid="{DDB6B20B-E2B8-417F-B15C-16CC8AF4CA8A}"/>
    <hyperlink ref="D31" r:id="rId24" xr:uid="{73EF4CB4-D691-4253-8BAB-1C8085020F28}"/>
    <hyperlink ref="D44" r:id="rId25" xr:uid="{7C382F3D-0D17-49BE-ADE0-B5E3FC131E51}"/>
    <hyperlink ref="D116" r:id="rId26" xr:uid="{010099ED-C31B-46BE-A0B8-7A332A7F3927}"/>
    <hyperlink ref="D181" r:id="rId27" xr:uid="{7143EF51-B487-430F-8438-9DDD334782C4}"/>
    <hyperlink ref="D221" r:id="rId28" xr:uid="{2EB4486B-BFAF-445A-86FA-65AC749BA720}"/>
    <hyperlink ref="D158" r:id="rId29" xr:uid="{E9EF6552-D9F0-4E38-8085-88CE83C106C6}"/>
    <hyperlink ref="D183" r:id="rId30" xr:uid="{B04ECE96-626A-4E2B-B1A3-2095D4627997}"/>
    <hyperlink ref="D85" r:id="rId31" xr:uid="{11ED5D4D-1678-4F14-99B4-16C572BB0AED}"/>
    <hyperlink ref="D201" r:id="rId32" xr:uid="{0AEE9F75-1123-4AEB-8196-FB589BB96683}"/>
    <hyperlink ref="D24" r:id="rId33" display="https://s3.amazonaws.com/academia.edu.documents/31707957/IJLE_Paper-_December_2010.pdf?response-content-disposition=inline%3B%20filename%3DHOME-BASED_CHILD_LABOUR_IN_DELHI_S_GARME.pdf&amp;X-Amz-Algorithm=AWS4-HMAC-SHA256&amp;X-Amz-Credential=AKIAIWOWYYGZ2Y53UL3A%2F20190705%2Fus-east-1%2Fs3%2Faws4_request&amp;X-Amz-Date=20190705T220105Z&amp;X-Amz-Expires=3600&amp;X-Amz-SignedHeaders=host&amp;X-Amz-Signature=1ed576ecfebd692fb744dd394f4bd87d5ccb6b44d22983d7e02124874f9e290c" xr:uid="{E4D697F4-0A31-4F71-89DD-D0D40D445DB7}"/>
    <hyperlink ref="D130" r:id="rId34" xr:uid="{1585FEBA-7D42-4AFD-B79B-29B1EE287EFB}"/>
    <hyperlink ref="D97" r:id="rId35" xr:uid="{5A86A7DE-B55D-4431-8F5A-A6F187D29885}"/>
    <hyperlink ref="D69" r:id="rId36" xr:uid="{9C2DE5A3-DCB2-4D79-9796-6D5AF6096576}"/>
    <hyperlink ref="D70" r:id="rId37" xr:uid="{27721E3A-7DB1-4E08-8E44-B3027D67293A}"/>
    <hyperlink ref="D139" r:id="rId38" xr:uid="{E4C9EF63-C78F-4B07-A619-1851CF7334D6}"/>
    <hyperlink ref="D159" r:id="rId39" xr:uid="{99AEE1BC-5D46-48F8-AC7E-D596B513E8ED}"/>
    <hyperlink ref="D71" r:id="rId40" xr:uid="{DC24EB66-EB54-459A-B3A6-5D57D760220E}"/>
    <hyperlink ref="D18" r:id="rId41" xr:uid="{C30CD380-E260-47A0-AB7D-9377E08C5E2E}"/>
    <hyperlink ref="D160" r:id="rId42" xr:uid="{626CC108-66FD-4643-833E-7C67414FBFA5}"/>
    <hyperlink ref="D72" r:id="rId43" xr:uid="{4E7147F1-C56B-42B0-BBFB-89B58502C267}"/>
    <hyperlink ref="D117" r:id="rId44" xr:uid="{9A252C39-D206-45FD-B1E4-ABC4C035BC6F}"/>
    <hyperlink ref="D202" r:id="rId45" xr:uid="{3CB43C29-F0C5-4820-8FA0-305E4A475889}"/>
    <hyperlink ref="D140" r:id="rId46" xr:uid="{704D0475-2F01-4FDD-94A5-5ACCAEE022D8}"/>
    <hyperlink ref="D42" r:id="rId47" xr:uid="{3512D784-44E9-406F-BD46-86E8868F3D7D}"/>
    <hyperlink ref="D161" r:id="rId48" xr:uid="{71AF4620-B790-4E34-9E16-8205435FB28B}"/>
    <hyperlink ref="D75" r:id="rId49" xr:uid="{F5D1DA56-0554-44FA-8A2E-D1FE252EBCAC}"/>
    <hyperlink ref="D222" r:id="rId50" xr:uid="{08D6266B-DD60-49CD-AE28-1699807F4A43}"/>
    <hyperlink ref="D126" r:id="rId51" xr:uid="{16BFFA81-5007-490E-827B-1D36974B1BD0}"/>
    <hyperlink ref="D40" r:id="rId52" xr:uid="{4283605C-4F84-4359-8B4C-B05CDE1BF016}"/>
    <hyperlink ref="D174" r:id="rId53" xr:uid="{6018F3D9-EE0F-43B7-BB3C-ADE5C8A7B3A9}"/>
    <hyperlink ref="D81" r:id="rId54" xr:uid="{61F03C26-F9AB-4C9B-A9CB-95B2ECEF4D0D}"/>
    <hyperlink ref="D14" r:id="rId55" xr:uid="{64B5511D-2731-4A50-9364-A6E8FB83A06D}"/>
    <hyperlink ref="D15" r:id="rId56" xr:uid="{086D39AF-93BD-47D8-9691-54D8238CE6EF}"/>
    <hyperlink ref="D36" r:id="rId57" xr:uid="{B9783E80-6967-4714-8F12-716687361A89}"/>
    <hyperlink ref="D83" r:id="rId58" xr:uid="{AF6756EE-367D-4420-BD85-DE93EC37B0D0}"/>
    <hyperlink ref="D118" r:id="rId59" xr:uid="{F9F81AB0-5B88-40DC-ADCD-EDE893BBC904}"/>
    <hyperlink ref="D185" r:id="rId60" xr:uid="{C4B2CAB4-9E62-4C8E-9BEE-A404CE8CA062}"/>
    <hyperlink ref="D99" r:id="rId61" xr:uid="{556E46DA-6FA8-47EA-AB35-92F77B99A5F6}"/>
    <hyperlink ref="D37" r:id="rId62" xr:uid="{11882AC5-49A6-455C-8B64-DF2FCD66A9A8}"/>
    <hyperlink ref="D100" r:id="rId63" xr:uid="{661413BD-693C-4B56-83F5-E34C9EDF5683}"/>
    <hyperlink ref="D38" r:id="rId64" xr:uid="{9C35A877-CB6C-484C-8C65-D97DFFCF9DF3}"/>
    <hyperlink ref="D223" r:id="rId65" xr:uid="{E25D7B0E-F5F0-446E-AABE-050EC73AFC13}"/>
    <hyperlink ref="D164" r:id="rId66" xr:uid="{82648769-016B-4004-8EF8-16278704AEAF}"/>
    <hyperlink ref="D76" r:id="rId67" xr:uid="{13104388-E8F8-412F-AC13-6CF571012E51}"/>
    <hyperlink ref="D119" r:id="rId68" xr:uid="{D86FB779-9020-430C-B666-51BB5D8B937D}"/>
    <hyperlink ref="D101" r:id="rId69" xr:uid="{368E1B1E-007B-4AE0-AC0D-737E2E8B9227}"/>
    <hyperlink ref="D141" r:id="rId70" xr:uid="{62BC17AE-8933-4772-8696-18F7CE6D0F71}"/>
    <hyperlink ref="D142" r:id="rId71" xr:uid="{08F9B3DD-B91C-44D0-BB6F-C14B0C3CD243}"/>
    <hyperlink ref="D77" r:id="rId72" xr:uid="{87993F68-B8F0-45A9-A77F-14EF33A02482}"/>
    <hyperlink ref="D78" r:id="rId73" xr:uid="{9102FED9-CB77-4725-A6A9-4DF75EDC241E}"/>
    <hyperlink ref="D224" r:id="rId74" xr:uid="{7B32B7FD-EF46-4393-8047-C08E21C99DFE}"/>
    <hyperlink ref="D203" r:id="rId75" xr:uid="{41E76449-4423-48D0-BBFC-0F51A8462DEC}"/>
    <hyperlink ref="D120" r:id="rId76" xr:uid="{C7672102-906F-4AA3-866A-491A9DB90847}"/>
    <hyperlink ref="D4" r:id="rId77" xr:uid="{5DFEEE01-F7C7-47F5-A6C6-D00EE47B161C}"/>
    <hyperlink ref="D144" r:id="rId78" xr:uid="{7B61A849-EFD4-4BA7-86C9-7527A21E9237}"/>
    <hyperlink ref="D59" r:id="rId79" xr:uid="{E4A4AA89-4121-4896-92DF-0C6C01914C32}"/>
    <hyperlink ref="D41" r:id="rId80" xr:uid="{D234CF5E-4610-44D3-927F-909FCB0B6AAF}"/>
    <hyperlink ref="D102" r:id="rId81" xr:uid="{CB988C11-43AE-455B-8501-90443F67328A}"/>
    <hyperlink ref="D92" r:id="rId82" xr:uid="{7F59C537-18C4-4C18-B757-1A81FD34E598}"/>
    <hyperlink ref="D204" r:id="rId83" xr:uid="{52B645C1-9E06-43DC-8965-EF969DC25DFA}"/>
    <hyperlink ref="D167" r:id="rId84" display="http://ss.ug.edu.gh/sites/ss.ug.edu.gh/files/journals/GSSJ- December 2016-Vol 13 Issue 2 %281%29.compressed.pdf" xr:uid="{2A99A94D-5464-4EF9-8736-4C04AA226E43}"/>
    <hyperlink ref="D162" r:id="rId85" xr:uid="{E3A1A420-023C-4D1D-BB38-393B9258043C}"/>
    <hyperlink ref="D115" r:id="rId86" xr:uid="{B769DBED-4F14-4537-AE45-B20966144E98}"/>
    <hyperlink ref="D25" r:id="rId87" xr:uid="{136CA06C-C335-477E-94DB-EB0FAF2CA321}"/>
    <hyperlink ref="D143" r:id="rId88" xr:uid="{DDBAED67-70DD-4361-89D8-CA221280AB6A}"/>
    <hyperlink ref="D107" r:id="rId89" xr:uid="{633E1677-E661-4B3B-B244-50BB6CCF72FB}"/>
    <hyperlink ref="D114" r:id="rId90" xr:uid="{263067EB-6AC7-4866-A536-FA427CDCFFD2}"/>
    <hyperlink ref="D149" r:id="rId91" xr:uid="{F76AA428-8EF9-4302-9062-C4D5ED98E534}"/>
    <hyperlink ref="D27" r:id="rId92" xr:uid="{32B5202A-5FCD-4007-BDC9-8EC9CA50E94D}"/>
    <hyperlink ref="D184" r:id="rId93" xr:uid="{32EA86C1-F653-4EEE-B02C-15842C5941A4}"/>
    <hyperlink ref="D34" r:id="rId94" xr:uid="{AAE41A69-036A-4A71-A5C5-1EF37B94832D}"/>
    <hyperlink ref="D35" r:id="rId95" location="v=onepage&amp;q=Rights%20and%20Wrongs%20of%20Children's%20Work&amp;f=false" xr:uid="{943C18CE-A56C-4532-8606-CD20C8F40F41}"/>
    <hyperlink ref="D48" r:id="rId96" location="page=51" xr:uid="{F99D524A-0D4A-484A-A8C4-25CDD6C61BB3}"/>
    <hyperlink ref="D73" r:id="rId97" xr:uid="{01D53033-B57B-477D-A855-218F750F8A54}"/>
    <hyperlink ref="D124" r:id="rId98" xr:uid="{A358EF1E-58CA-4AAE-90CC-C39619127F96}"/>
    <hyperlink ref="D163" r:id="rId99" xr:uid="{515953A8-E8A2-4096-970E-13068A0AC67F}"/>
    <hyperlink ref="D182" r:id="rId100" xr:uid="{6D11E7A5-4AA4-4F98-B500-B33754C5F572}"/>
    <hyperlink ref="D199" r:id="rId101" xr:uid="{CD61E5F8-0090-47E4-A84E-A810AD54E8EF}"/>
    <hyperlink ref="D200" r:id="rId102" xr:uid="{584F5A97-6B1C-4061-AE98-0C64C96FC74B}"/>
    <hyperlink ref="D32" r:id="rId103" xr:uid="{3B819619-C27F-4639-83E5-B3C93EF29377}"/>
    <hyperlink ref="D157" r:id="rId104" xr:uid="{D4FFE00D-B16D-4B37-A39C-1B543E62D73A}"/>
    <hyperlink ref="D29" r:id="rId105" xr:uid="{A3A27AF9-FFF9-4605-B306-13D26AEFDAD4}"/>
  </hyperlinks>
  <pageMargins left="0.7" right="0.7" top="0.75" bottom="0.75" header="0.3" footer="0.3"/>
  <pageSetup orientation="portrait" r:id="rId106"/>
  <legacyDrawing r:id="rId10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B28E-C0B9-47A0-BA4E-2F5206716601}">
  <dimension ref="A1:AD61"/>
  <sheetViews>
    <sheetView tabSelected="1" zoomScale="69" zoomScaleNormal="69" workbookViewId="0">
      <pane xSplit="16" ySplit="2" topLeftCell="Q24" activePane="bottomRight" state="frozen"/>
      <selection pane="bottomRight" activeCell="AD23" sqref="AD23"/>
      <selection pane="bottomLeft" activeCell="A3" sqref="A3"/>
      <selection pane="topRight" activeCell="P1" sqref="P1"/>
    </sheetView>
  </sheetViews>
  <sheetFormatPr defaultColWidth="8.85546875" defaultRowHeight="13.15"/>
  <cols>
    <col min="1" max="1" width="8.85546875" style="48"/>
    <col min="2" max="2" width="21.7109375" style="88" customWidth="1"/>
    <col min="3" max="3" width="8.85546875" style="48"/>
    <col min="4" max="4" width="11.85546875" style="48" customWidth="1"/>
    <col min="5" max="8" width="8.85546875" style="48"/>
    <col min="9" max="9" width="8.85546875" style="62"/>
    <col min="10" max="10" width="12.7109375" style="62" customWidth="1"/>
    <col min="11" max="11" width="8.85546875" style="48"/>
    <col min="12" max="12" width="8.85546875" style="90"/>
    <col min="13" max="13" width="8.85546875" style="89"/>
    <col min="14" max="14" width="13.140625" style="89" customWidth="1"/>
    <col min="15" max="16" width="8.85546875" style="91"/>
    <col min="17" max="17" width="10.42578125" style="48" customWidth="1"/>
    <col min="18" max="18" width="13.85546875" style="48" customWidth="1"/>
    <col min="19" max="19" width="12.28515625" style="48" customWidth="1"/>
    <col min="20" max="20" width="8.85546875" style="48"/>
    <col min="21" max="22" width="12.7109375" style="48" customWidth="1"/>
    <col min="23" max="23" width="13.7109375" style="48" customWidth="1"/>
    <col min="24" max="24" width="12.42578125" style="48" customWidth="1"/>
    <col min="25" max="26" width="12.28515625" style="48" customWidth="1"/>
    <col min="27" max="27" width="10.140625" style="48" customWidth="1"/>
    <col min="28" max="28" width="8.85546875" style="48"/>
    <col min="29" max="29" width="13.42578125" style="48" customWidth="1"/>
    <col min="30" max="30" width="255.85546875" style="48" bestFit="1" customWidth="1"/>
    <col min="31" max="16384" width="8.85546875" style="48"/>
  </cols>
  <sheetData>
    <row r="1" spans="1:30" s="12" customFormat="1" ht="13.9" customHeight="1">
      <c r="A1" s="124" t="s">
        <v>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7" t="s">
        <v>23</v>
      </c>
      <c r="M1" s="128"/>
      <c r="N1" s="128"/>
      <c r="O1" s="128"/>
      <c r="P1" s="129"/>
      <c r="Q1" s="136" t="s">
        <v>24</v>
      </c>
      <c r="R1" s="131"/>
      <c r="S1" s="132"/>
      <c r="T1" s="19" t="s">
        <v>25</v>
      </c>
      <c r="U1" s="118" t="s">
        <v>26</v>
      </c>
      <c r="V1" s="120"/>
      <c r="W1" s="137" t="s">
        <v>27</v>
      </c>
      <c r="X1" s="138"/>
      <c r="Y1" s="133" t="s">
        <v>28</v>
      </c>
      <c r="Z1" s="134"/>
      <c r="AA1" s="135"/>
      <c r="AB1" s="114" t="s">
        <v>29</v>
      </c>
      <c r="AC1" s="114" t="s">
        <v>30</v>
      </c>
      <c r="AD1" s="87" t="s">
        <v>31</v>
      </c>
    </row>
    <row r="2" spans="1:30" s="50" customFormat="1" ht="89.65" customHeight="1">
      <c r="A2" s="49" t="s">
        <v>32</v>
      </c>
      <c r="B2" s="61" t="s">
        <v>33</v>
      </c>
      <c r="C2" s="50" t="s">
        <v>34</v>
      </c>
      <c r="D2" s="50" t="s">
        <v>35</v>
      </c>
      <c r="E2" s="51" t="s">
        <v>36</v>
      </c>
      <c r="F2" s="52" t="s">
        <v>37</v>
      </c>
      <c r="G2" s="52" t="s">
        <v>5</v>
      </c>
      <c r="H2" s="52" t="s">
        <v>38</v>
      </c>
      <c r="I2" s="52" t="s">
        <v>4</v>
      </c>
      <c r="J2" s="49" t="s">
        <v>39</v>
      </c>
      <c r="K2" s="49" t="s">
        <v>40</v>
      </c>
      <c r="L2" s="53" t="s">
        <v>41</v>
      </c>
      <c r="M2" s="49" t="s">
        <v>42</v>
      </c>
      <c r="N2" s="49" t="s">
        <v>43</v>
      </c>
      <c r="O2" s="54" t="s">
        <v>44</v>
      </c>
      <c r="P2" s="54" t="s">
        <v>45</v>
      </c>
      <c r="Q2" s="55" t="s">
        <v>1155</v>
      </c>
      <c r="R2" s="49" t="s">
        <v>47</v>
      </c>
      <c r="S2" s="55" t="s">
        <v>48</v>
      </c>
      <c r="T2" s="57" t="s">
        <v>49</v>
      </c>
      <c r="U2" s="58" t="s">
        <v>50</v>
      </c>
      <c r="V2" s="59" t="s">
        <v>51</v>
      </c>
      <c r="W2" s="58" t="s">
        <v>1156</v>
      </c>
      <c r="X2" s="59" t="s">
        <v>51</v>
      </c>
      <c r="Y2" s="56" t="s">
        <v>54</v>
      </c>
      <c r="Z2" s="49" t="s">
        <v>55</v>
      </c>
      <c r="AA2" s="55" t="s">
        <v>56</v>
      </c>
      <c r="AB2" s="115"/>
      <c r="AC2" s="115"/>
      <c r="AD2" s="86"/>
    </row>
    <row r="3" spans="1:30" s="6" customFormat="1" ht="15.75" customHeight="1">
      <c r="A3" s="9">
        <v>6</v>
      </c>
      <c r="B3" s="13" t="s">
        <v>1157</v>
      </c>
      <c r="C3" s="9" t="s">
        <v>1158</v>
      </c>
      <c r="D3" s="9" t="s">
        <v>1159</v>
      </c>
      <c r="E3" s="48">
        <v>2</v>
      </c>
      <c r="F3" s="48">
        <v>1</v>
      </c>
      <c r="G3" s="48">
        <v>1</v>
      </c>
      <c r="H3" s="48">
        <v>2</v>
      </c>
      <c r="I3" s="62">
        <v>3</v>
      </c>
      <c r="J3" s="48" t="s">
        <v>1160</v>
      </c>
      <c r="K3" s="89" t="s">
        <v>112</v>
      </c>
      <c r="L3" s="90">
        <v>1</v>
      </c>
      <c r="M3" s="89">
        <v>1</v>
      </c>
      <c r="N3" s="89" t="s">
        <v>1161</v>
      </c>
      <c r="O3" s="9">
        <v>33</v>
      </c>
      <c r="P3" s="9">
        <v>50</v>
      </c>
      <c r="Q3" s="10">
        <v>1</v>
      </c>
      <c r="R3" s="9">
        <v>1</v>
      </c>
      <c r="S3" s="10">
        <v>1</v>
      </c>
      <c r="T3" s="21">
        <v>2</v>
      </c>
      <c r="U3" s="11">
        <v>0</v>
      </c>
      <c r="V3" s="9">
        <v>0</v>
      </c>
      <c r="W3" s="11">
        <v>0</v>
      </c>
      <c r="X3" s="9">
        <v>0</v>
      </c>
      <c r="Y3" s="11">
        <v>0</v>
      </c>
      <c r="Z3" s="9">
        <v>0</v>
      </c>
      <c r="AA3" s="10">
        <v>1</v>
      </c>
      <c r="AB3" s="30">
        <f>IF(T3=1,SUM(L3,R3,Q3,S3,U3,V3,Y3,Z3,AA3),IF(T3=2,SUM(L3,Q3,R3,S3,W3,X3,Y3,Z3,AA3),"N/A"))</f>
        <v>5</v>
      </c>
      <c r="AC3" s="21" t="str">
        <f>IF(AB3&gt;=8,"HIGH",(IF(AND(AB3&lt;8,AB3&gt;=6),"MEDIUM",(IF(AB3&lt;=5,"LOW",(IF(AB3="N/A","N/A")))))))</f>
        <v>LOW</v>
      </c>
      <c r="AD3" s="12" t="s">
        <v>1162</v>
      </c>
    </row>
    <row r="4" spans="1:30" s="6" customFormat="1">
      <c r="A4" s="9">
        <v>9</v>
      </c>
      <c r="B4" s="13" t="s">
        <v>1163</v>
      </c>
      <c r="C4" s="9" t="s">
        <v>1164</v>
      </c>
      <c r="D4" s="9" t="s">
        <v>1165</v>
      </c>
      <c r="E4" s="5">
        <v>2</v>
      </c>
      <c r="F4" s="5">
        <v>1</v>
      </c>
      <c r="G4" s="5">
        <v>1</v>
      </c>
      <c r="H4" s="5">
        <v>7</v>
      </c>
      <c r="I4" s="6">
        <v>3</v>
      </c>
      <c r="J4" s="5"/>
      <c r="K4" s="8"/>
      <c r="L4" s="78">
        <v>1</v>
      </c>
      <c r="M4" s="8">
        <v>1</v>
      </c>
      <c r="N4" s="8" t="s">
        <v>1166</v>
      </c>
      <c r="O4" s="9">
        <v>15</v>
      </c>
      <c r="P4" s="9">
        <v>21</v>
      </c>
      <c r="Q4" s="10">
        <v>1</v>
      </c>
      <c r="R4" s="9">
        <v>1</v>
      </c>
      <c r="S4" s="10">
        <v>1</v>
      </c>
      <c r="T4" s="21">
        <v>2</v>
      </c>
      <c r="U4" s="11">
        <v>0</v>
      </c>
      <c r="V4" s="9">
        <v>0</v>
      </c>
      <c r="W4" s="11">
        <v>0</v>
      </c>
      <c r="X4" s="9">
        <v>0</v>
      </c>
      <c r="Y4" s="11">
        <v>0</v>
      </c>
      <c r="Z4" s="9">
        <v>0</v>
      </c>
      <c r="AA4" s="10">
        <v>0</v>
      </c>
      <c r="AB4" s="30">
        <f t="shared" ref="AB4:AB60" si="0">IF(T4=1,SUM(L4,R4,Q4,S4,U4,V4,Y4,Z4,AA4),IF(T4=2,SUM(L4,Q4,R4,S4,W4,X4,Y4,Z4,AA4),"N/A"))</f>
        <v>4</v>
      </c>
      <c r="AC4" s="21" t="str">
        <f t="shared" ref="AC4:AC60" si="1">IF(AB4&gt;=8,"HIGH",(IF(AND(AB4&lt;8,AB4&gt;=6),"MEDIUM",(IF(AB4&lt;=5,"LOW",(IF(AB4="N/A","N/A")))))))</f>
        <v>LOW</v>
      </c>
      <c r="AD4" s="12" t="s">
        <v>1167</v>
      </c>
    </row>
    <row r="5" spans="1:30" s="6" customFormat="1">
      <c r="A5" s="9">
        <v>21</v>
      </c>
      <c r="B5" s="13" t="s">
        <v>1168</v>
      </c>
      <c r="C5" s="9" t="s">
        <v>1169</v>
      </c>
      <c r="D5" s="9" t="s">
        <v>1170</v>
      </c>
      <c r="E5" s="5">
        <v>2</v>
      </c>
      <c r="F5" s="5"/>
      <c r="G5" s="5">
        <v>1</v>
      </c>
      <c r="H5" s="5">
        <v>2</v>
      </c>
      <c r="I5" s="6">
        <v>3</v>
      </c>
      <c r="J5" s="5"/>
      <c r="K5" s="8"/>
      <c r="L5" s="78">
        <v>1</v>
      </c>
      <c r="M5" s="8">
        <v>1</v>
      </c>
      <c r="N5" s="8" t="s">
        <v>1171</v>
      </c>
      <c r="O5" s="9">
        <v>10</v>
      </c>
      <c r="P5" s="9">
        <v>18</v>
      </c>
      <c r="Q5" s="10">
        <v>1</v>
      </c>
      <c r="R5" s="9">
        <v>1</v>
      </c>
      <c r="S5" s="10">
        <v>1</v>
      </c>
      <c r="T5" s="21">
        <v>1</v>
      </c>
      <c r="U5" s="11">
        <v>0</v>
      </c>
      <c r="V5" s="9">
        <v>0</v>
      </c>
      <c r="W5" s="11">
        <v>0</v>
      </c>
      <c r="X5" s="9">
        <v>0</v>
      </c>
      <c r="Y5" s="11">
        <v>0</v>
      </c>
      <c r="Z5" s="9">
        <v>0</v>
      </c>
      <c r="AA5" s="10">
        <v>0</v>
      </c>
      <c r="AB5" s="30">
        <f t="shared" si="0"/>
        <v>4</v>
      </c>
      <c r="AC5" s="21" t="str">
        <f t="shared" si="1"/>
        <v>LOW</v>
      </c>
      <c r="AD5" s="12" t="s">
        <v>1172</v>
      </c>
    </row>
    <row r="6" spans="1:30" s="6" customFormat="1" ht="15.75" customHeight="1">
      <c r="A6" s="9">
        <v>39</v>
      </c>
      <c r="B6" s="13" t="s">
        <v>1173</v>
      </c>
      <c r="C6" s="9" t="s">
        <v>1174</v>
      </c>
      <c r="D6" s="9" t="s">
        <v>1175</v>
      </c>
      <c r="E6" s="5">
        <v>2</v>
      </c>
      <c r="F6" s="5">
        <v>1</v>
      </c>
      <c r="G6" s="5">
        <v>1</v>
      </c>
      <c r="H6" s="5">
        <v>2</v>
      </c>
      <c r="I6" s="6">
        <v>3</v>
      </c>
      <c r="J6" s="5"/>
      <c r="K6" s="8">
        <v>2006</v>
      </c>
      <c r="L6" s="78">
        <v>1</v>
      </c>
      <c r="M6" s="8">
        <v>1</v>
      </c>
      <c r="N6" s="8" t="s">
        <v>1176</v>
      </c>
      <c r="O6" s="9">
        <v>19</v>
      </c>
      <c r="P6" s="9">
        <v>26</v>
      </c>
      <c r="Q6" s="10">
        <v>1</v>
      </c>
      <c r="R6" s="9">
        <v>1</v>
      </c>
      <c r="S6" s="10">
        <v>0</v>
      </c>
      <c r="T6" s="21">
        <v>2</v>
      </c>
      <c r="U6" s="11">
        <v>0</v>
      </c>
      <c r="V6" s="9">
        <v>0</v>
      </c>
      <c r="W6" s="11">
        <v>0</v>
      </c>
      <c r="X6" s="9">
        <v>0</v>
      </c>
      <c r="Y6" s="11">
        <v>0</v>
      </c>
      <c r="Z6" s="9">
        <v>0</v>
      </c>
      <c r="AA6" s="10">
        <v>1</v>
      </c>
      <c r="AB6" s="30">
        <f t="shared" si="0"/>
        <v>4</v>
      </c>
      <c r="AC6" s="21" t="str">
        <f t="shared" si="1"/>
        <v>LOW</v>
      </c>
      <c r="AD6" s="5" t="s">
        <v>1177</v>
      </c>
    </row>
    <row r="7" spans="1:30" s="6" customFormat="1" ht="15.75" customHeight="1">
      <c r="A7" s="9">
        <v>82</v>
      </c>
      <c r="B7" s="13" t="s">
        <v>1178</v>
      </c>
      <c r="C7" s="9" t="s">
        <v>1179</v>
      </c>
      <c r="D7" s="9" t="s">
        <v>1180</v>
      </c>
      <c r="E7" s="5">
        <v>2</v>
      </c>
      <c r="F7" s="5">
        <v>1</v>
      </c>
      <c r="G7" s="5">
        <v>1</v>
      </c>
      <c r="H7" s="5">
        <v>2</v>
      </c>
      <c r="I7" s="6">
        <v>3</v>
      </c>
      <c r="J7" s="5"/>
      <c r="K7" s="8"/>
      <c r="L7" s="78">
        <v>1</v>
      </c>
      <c r="M7" s="8">
        <v>1</v>
      </c>
      <c r="N7" s="8" t="s">
        <v>1181</v>
      </c>
      <c r="O7" s="9">
        <v>287</v>
      </c>
      <c r="P7" s="9">
        <v>389</v>
      </c>
      <c r="Q7" s="10">
        <v>1</v>
      </c>
      <c r="R7" s="9">
        <v>1</v>
      </c>
      <c r="S7" s="10">
        <v>1</v>
      </c>
      <c r="T7" s="21">
        <v>2</v>
      </c>
      <c r="U7" s="11">
        <v>0</v>
      </c>
      <c r="V7" s="9">
        <v>0</v>
      </c>
      <c r="W7" s="11">
        <v>0</v>
      </c>
      <c r="X7" s="9">
        <v>1</v>
      </c>
      <c r="Y7" s="11">
        <v>0</v>
      </c>
      <c r="Z7" s="9">
        <v>0</v>
      </c>
      <c r="AA7" s="10">
        <v>1</v>
      </c>
      <c r="AB7" s="30">
        <f t="shared" si="0"/>
        <v>6</v>
      </c>
      <c r="AC7" s="21" t="str">
        <f t="shared" si="1"/>
        <v>MEDIUM</v>
      </c>
      <c r="AD7" s="5"/>
    </row>
    <row r="8" spans="1:30" s="6" customFormat="1" ht="15.75" customHeight="1">
      <c r="A8" s="9">
        <v>84</v>
      </c>
      <c r="B8" s="13" t="s">
        <v>1182</v>
      </c>
      <c r="C8" s="9" t="s">
        <v>1183</v>
      </c>
      <c r="D8" s="9" t="s">
        <v>1184</v>
      </c>
      <c r="E8" s="5">
        <v>2</v>
      </c>
      <c r="F8" s="5">
        <v>1</v>
      </c>
      <c r="G8" s="5">
        <v>1</v>
      </c>
      <c r="H8" s="5">
        <v>7</v>
      </c>
      <c r="I8" s="6">
        <v>3</v>
      </c>
      <c r="J8" s="5" t="s">
        <v>1185</v>
      </c>
      <c r="K8" s="8"/>
      <c r="L8" s="78">
        <v>1</v>
      </c>
      <c r="M8" s="8">
        <v>1</v>
      </c>
      <c r="N8" s="8" t="s">
        <v>1166</v>
      </c>
      <c r="O8" s="9">
        <v>15</v>
      </c>
      <c r="P8" s="9">
        <v>21</v>
      </c>
      <c r="Q8" s="10">
        <v>1</v>
      </c>
      <c r="R8" s="9">
        <v>1</v>
      </c>
      <c r="S8" s="10">
        <v>1</v>
      </c>
      <c r="T8" s="21">
        <v>2</v>
      </c>
      <c r="U8" s="11">
        <v>0</v>
      </c>
      <c r="V8" s="9">
        <v>0</v>
      </c>
      <c r="W8" s="11">
        <v>1</v>
      </c>
      <c r="X8" s="9">
        <v>0</v>
      </c>
      <c r="Y8" s="11">
        <v>1</v>
      </c>
      <c r="Z8" s="9">
        <v>0</v>
      </c>
      <c r="AA8" s="10">
        <v>1</v>
      </c>
      <c r="AB8" s="30">
        <f t="shared" si="0"/>
        <v>7</v>
      </c>
      <c r="AC8" s="21" t="str">
        <f t="shared" si="1"/>
        <v>MEDIUM</v>
      </c>
      <c r="AD8" s="5"/>
    </row>
    <row r="9" spans="1:30" s="6" customFormat="1" ht="15.75" customHeight="1">
      <c r="A9" s="9">
        <v>127</v>
      </c>
      <c r="B9" s="13" t="s">
        <v>1186</v>
      </c>
      <c r="C9" s="9" t="s">
        <v>1187</v>
      </c>
      <c r="D9" s="9" t="s">
        <v>1188</v>
      </c>
      <c r="E9" s="5">
        <v>2</v>
      </c>
      <c r="F9" s="5">
        <v>2</v>
      </c>
      <c r="G9" s="5">
        <v>1</v>
      </c>
      <c r="H9" s="5">
        <v>2</v>
      </c>
      <c r="I9" s="6">
        <v>3</v>
      </c>
      <c r="J9" s="5" t="s">
        <v>1189</v>
      </c>
      <c r="K9" s="8">
        <v>2010</v>
      </c>
      <c r="L9" s="78">
        <v>0</v>
      </c>
      <c r="M9" s="8">
        <v>3</v>
      </c>
      <c r="N9" s="20"/>
      <c r="O9" s="9"/>
      <c r="P9" s="9"/>
      <c r="Q9" s="10">
        <v>1</v>
      </c>
      <c r="R9" s="9">
        <v>1</v>
      </c>
      <c r="S9" s="10">
        <v>1</v>
      </c>
      <c r="T9" s="21">
        <v>1</v>
      </c>
      <c r="U9" s="11">
        <v>1</v>
      </c>
      <c r="V9" s="9">
        <v>0</v>
      </c>
      <c r="W9" s="11">
        <v>0</v>
      </c>
      <c r="X9" s="9">
        <v>0</v>
      </c>
      <c r="Y9" s="11">
        <v>0</v>
      </c>
      <c r="Z9" s="9">
        <v>0</v>
      </c>
      <c r="AA9" s="10">
        <v>1</v>
      </c>
      <c r="AB9" s="30">
        <f t="shared" si="0"/>
        <v>5</v>
      </c>
      <c r="AC9" s="21" t="str">
        <f t="shared" si="1"/>
        <v>LOW</v>
      </c>
      <c r="AD9" s="5"/>
    </row>
    <row r="10" spans="1:30" s="6" customFormat="1" ht="15.75" customHeight="1">
      <c r="A10" s="9">
        <v>128</v>
      </c>
      <c r="B10" s="13" t="s">
        <v>1190</v>
      </c>
      <c r="C10" s="9" t="s">
        <v>1191</v>
      </c>
      <c r="D10" s="9" t="s">
        <v>1192</v>
      </c>
      <c r="E10" s="5">
        <v>2</v>
      </c>
      <c r="F10" s="5">
        <v>2</v>
      </c>
      <c r="G10" s="5">
        <v>1</v>
      </c>
      <c r="H10" s="5" t="s">
        <v>1193</v>
      </c>
      <c r="I10" s="6">
        <v>3</v>
      </c>
      <c r="J10" s="5"/>
      <c r="K10" s="8"/>
      <c r="L10" s="78">
        <v>0</v>
      </c>
      <c r="M10" s="8">
        <v>3</v>
      </c>
      <c r="N10" s="20"/>
      <c r="O10" s="9"/>
      <c r="P10" s="9"/>
      <c r="Q10" s="10">
        <v>1</v>
      </c>
      <c r="R10" s="9">
        <v>1</v>
      </c>
      <c r="S10" s="10">
        <v>1</v>
      </c>
      <c r="T10" s="21">
        <v>2</v>
      </c>
      <c r="U10" s="11">
        <v>0</v>
      </c>
      <c r="V10" s="9">
        <v>0</v>
      </c>
      <c r="W10" s="11">
        <v>0</v>
      </c>
      <c r="X10" s="9">
        <v>0</v>
      </c>
      <c r="Y10" s="11">
        <v>0</v>
      </c>
      <c r="Z10" s="9">
        <v>0</v>
      </c>
      <c r="AA10" s="10">
        <v>1</v>
      </c>
      <c r="AB10" s="30">
        <f t="shared" si="0"/>
        <v>4</v>
      </c>
      <c r="AC10" s="21" t="str">
        <f t="shared" si="1"/>
        <v>LOW</v>
      </c>
      <c r="AD10" s="5" t="s">
        <v>1194</v>
      </c>
    </row>
    <row r="11" spans="1:30" s="6" customFormat="1" ht="17.649999999999999" customHeight="1">
      <c r="A11" s="9">
        <v>129</v>
      </c>
      <c r="B11" s="13" t="s">
        <v>1195</v>
      </c>
      <c r="C11" s="9" t="s">
        <v>1196</v>
      </c>
      <c r="D11" s="9" t="s">
        <v>1197</v>
      </c>
      <c r="E11" s="5">
        <v>2</v>
      </c>
      <c r="F11" s="5">
        <v>2</v>
      </c>
      <c r="G11" s="5">
        <v>1</v>
      </c>
      <c r="H11" s="5">
        <v>2</v>
      </c>
      <c r="I11" s="6">
        <v>3</v>
      </c>
      <c r="J11" s="5" t="s">
        <v>1198</v>
      </c>
      <c r="K11" s="8">
        <v>2010</v>
      </c>
      <c r="L11" s="78">
        <v>0</v>
      </c>
      <c r="M11" s="8">
        <v>3</v>
      </c>
      <c r="N11" s="20"/>
      <c r="O11" s="9"/>
      <c r="P11" s="9"/>
      <c r="Q11" s="10">
        <v>1</v>
      </c>
      <c r="R11" s="9">
        <v>1</v>
      </c>
      <c r="S11" s="10">
        <v>1</v>
      </c>
      <c r="T11" s="21">
        <v>1</v>
      </c>
      <c r="U11" s="11">
        <v>0</v>
      </c>
      <c r="V11" s="9">
        <v>0</v>
      </c>
      <c r="W11" s="11">
        <v>0</v>
      </c>
      <c r="X11" s="9">
        <v>0</v>
      </c>
      <c r="Y11" s="11">
        <v>0</v>
      </c>
      <c r="Z11" s="9">
        <v>1</v>
      </c>
      <c r="AA11" s="10">
        <v>1</v>
      </c>
      <c r="AB11" s="30">
        <f t="shared" si="0"/>
        <v>5</v>
      </c>
      <c r="AC11" s="21" t="str">
        <f t="shared" si="1"/>
        <v>LOW</v>
      </c>
      <c r="AD11" s="5"/>
    </row>
    <row r="12" spans="1:30" s="6" customFormat="1" ht="14.65" customHeight="1">
      <c r="A12" s="9">
        <v>130</v>
      </c>
      <c r="B12" s="13" t="s">
        <v>1199</v>
      </c>
      <c r="C12" s="9" t="s">
        <v>1200</v>
      </c>
      <c r="D12" s="9" t="s">
        <v>1201</v>
      </c>
      <c r="E12" s="5">
        <v>2</v>
      </c>
      <c r="F12" s="5">
        <v>2</v>
      </c>
      <c r="G12" s="5">
        <v>1</v>
      </c>
      <c r="H12" s="5">
        <v>2</v>
      </c>
      <c r="I12" s="6">
        <v>3</v>
      </c>
      <c r="J12" s="5"/>
      <c r="K12" s="8">
        <v>2010</v>
      </c>
      <c r="L12" s="78">
        <v>0</v>
      </c>
      <c r="M12" s="8">
        <v>3</v>
      </c>
      <c r="N12" s="20"/>
      <c r="O12" s="9"/>
      <c r="P12" s="9"/>
      <c r="Q12" s="10">
        <v>1</v>
      </c>
      <c r="R12" s="9">
        <v>1</v>
      </c>
      <c r="S12" s="10">
        <v>1</v>
      </c>
      <c r="T12" s="21">
        <v>2</v>
      </c>
      <c r="U12" s="11">
        <v>0</v>
      </c>
      <c r="V12" s="9">
        <v>0</v>
      </c>
      <c r="W12" s="11">
        <v>0</v>
      </c>
      <c r="X12" s="9">
        <v>0</v>
      </c>
      <c r="Y12" s="11">
        <v>0</v>
      </c>
      <c r="Z12" s="9">
        <v>1</v>
      </c>
      <c r="AA12" s="10">
        <v>1</v>
      </c>
      <c r="AB12" s="30">
        <f t="shared" si="0"/>
        <v>5</v>
      </c>
      <c r="AC12" s="21" t="str">
        <f t="shared" si="1"/>
        <v>LOW</v>
      </c>
      <c r="AD12" s="5" t="s">
        <v>1202</v>
      </c>
    </row>
    <row r="13" spans="1:30" s="6" customFormat="1" ht="15" customHeight="1">
      <c r="A13" s="9">
        <v>133</v>
      </c>
      <c r="B13" s="13" t="s">
        <v>1203</v>
      </c>
      <c r="C13" s="9" t="s">
        <v>1204</v>
      </c>
      <c r="D13" s="9" t="s">
        <v>1205</v>
      </c>
      <c r="E13" s="5">
        <v>2</v>
      </c>
      <c r="F13" s="5">
        <v>2</v>
      </c>
      <c r="G13" s="5">
        <v>1</v>
      </c>
      <c r="H13" s="5">
        <v>2</v>
      </c>
      <c r="I13" s="6">
        <v>3</v>
      </c>
      <c r="J13" s="5" t="s">
        <v>1206</v>
      </c>
      <c r="K13" s="8" t="s">
        <v>1207</v>
      </c>
      <c r="L13" s="78">
        <v>0</v>
      </c>
      <c r="M13" s="8">
        <v>1</v>
      </c>
      <c r="N13" s="8" t="s">
        <v>1208</v>
      </c>
      <c r="O13" s="9">
        <v>15</v>
      </c>
      <c r="P13" s="9">
        <v>27</v>
      </c>
      <c r="Q13" s="10">
        <v>1</v>
      </c>
      <c r="R13" s="9">
        <v>1</v>
      </c>
      <c r="S13" s="10">
        <v>1</v>
      </c>
      <c r="T13" s="21">
        <v>1</v>
      </c>
      <c r="U13" s="11">
        <v>1</v>
      </c>
      <c r="V13" s="9">
        <v>0</v>
      </c>
      <c r="W13" s="11">
        <v>0</v>
      </c>
      <c r="X13" s="9">
        <v>0</v>
      </c>
      <c r="Y13" s="11">
        <v>0</v>
      </c>
      <c r="Z13" s="9">
        <v>1</v>
      </c>
      <c r="AA13" s="10">
        <v>1</v>
      </c>
      <c r="AB13" s="30">
        <f t="shared" si="0"/>
        <v>6</v>
      </c>
      <c r="AC13" s="21" t="str">
        <f t="shared" si="1"/>
        <v>MEDIUM</v>
      </c>
      <c r="AD13" s="5"/>
    </row>
    <row r="14" spans="1:30" s="6" customFormat="1" ht="15.75" customHeight="1">
      <c r="A14" s="9">
        <v>142</v>
      </c>
      <c r="B14" s="13" t="s">
        <v>1209</v>
      </c>
      <c r="C14" s="9" t="s">
        <v>1210</v>
      </c>
      <c r="D14" s="22" t="s">
        <v>1211</v>
      </c>
      <c r="E14" s="5">
        <v>2</v>
      </c>
      <c r="F14" s="5">
        <v>2</v>
      </c>
      <c r="G14" s="5">
        <v>1</v>
      </c>
      <c r="H14" s="5">
        <v>2</v>
      </c>
      <c r="I14" s="6">
        <v>3</v>
      </c>
      <c r="J14" s="5"/>
      <c r="K14" s="8"/>
      <c r="L14" s="78">
        <v>1</v>
      </c>
      <c r="M14" s="8">
        <v>1</v>
      </c>
      <c r="N14" s="8" t="s">
        <v>1212</v>
      </c>
      <c r="O14" s="9">
        <v>23</v>
      </c>
      <c r="P14" s="9">
        <v>30</v>
      </c>
      <c r="Q14" s="10">
        <v>1</v>
      </c>
      <c r="R14" s="9">
        <v>1</v>
      </c>
      <c r="S14" s="10">
        <v>1</v>
      </c>
      <c r="T14" s="21">
        <v>1</v>
      </c>
      <c r="U14" s="11">
        <v>0</v>
      </c>
      <c r="V14" s="9">
        <v>0</v>
      </c>
      <c r="W14" s="11">
        <v>0</v>
      </c>
      <c r="X14" s="9">
        <v>0</v>
      </c>
      <c r="Y14" s="11">
        <v>0</v>
      </c>
      <c r="Z14" s="9">
        <v>0</v>
      </c>
      <c r="AA14" s="10">
        <v>1</v>
      </c>
      <c r="AB14" s="30">
        <f t="shared" si="0"/>
        <v>5</v>
      </c>
      <c r="AC14" s="21" t="str">
        <f t="shared" si="1"/>
        <v>LOW</v>
      </c>
      <c r="AD14" s="5" t="s">
        <v>1213</v>
      </c>
    </row>
    <row r="15" spans="1:30" s="6" customFormat="1" ht="15.75" customHeight="1">
      <c r="A15" s="9">
        <v>143</v>
      </c>
      <c r="B15" s="13" t="s">
        <v>1214</v>
      </c>
      <c r="C15" s="9" t="s">
        <v>1215</v>
      </c>
      <c r="D15" s="22" t="s">
        <v>1216</v>
      </c>
      <c r="E15" s="5">
        <v>2</v>
      </c>
      <c r="F15" s="5">
        <v>1</v>
      </c>
      <c r="G15" s="5">
        <v>1</v>
      </c>
      <c r="H15" s="5">
        <v>7</v>
      </c>
      <c r="I15" s="6">
        <v>3</v>
      </c>
      <c r="J15" s="5"/>
      <c r="K15" s="8">
        <v>2006</v>
      </c>
      <c r="L15" s="78">
        <v>1</v>
      </c>
      <c r="M15" s="8">
        <v>1</v>
      </c>
      <c r="N15" s="8" t="s">
        <v>1217</v>
      </c>
      <c r="O15" s="9">
        <v>30</v>
      </c>
      <c r="P15" s="9">
        <v>46</v>
      </c>
      <c r="Q15" s="10">
        <v>1</v>
      </c>
      <c r="R15" s="9">
        <v>1</v>
      </c>
      <c r="S15" s="10">
        <v>1</v>
      </c>
      <c r="T15" s="21">
        <v>2</v>
      </c>
      <c r="U15" s="11">
        <v>0</v>
      </c>
      <c r="V15" s="9">
        <v>0</v>
      </c>
      <c r="W15" s="11">
        <v>1</v>
      </c>
      <c r="X15" s="9">
        <v>1</v>
      </c>
      <c r="Y15" s="11">
        <v>0</v>
      </c>
      <c r="Z15" s="9">
        <v>0</v>
      </c>
      <c r="AA15" s="10">
        <v>1</v>
      </c>
      <c r="AB15" s="30">
        <f t="shared" si="0"/>
        <v>7</v>
      </c>
      <c r="AC15" s="21" t="str">
        <f t="shared" si="1"/>
        <v>MEDIUM</v>
      </c>
      <c r="AD15" s="5"/>
    </row>
    <row r="16" spans="1:30" s="6" customFormat="1" ht="15.75" customHeight="1">
      <c r="A16" s="9">
        <v>176</v>
      </c>
      <c r="B16" s="13" t="s">
        <v>1218</v>
      </c>
      <c r="C16" s="9" t="s">
        <v>1219</v>
      </c>
      <c r="D16" s="9" t="s">
        <v>1220</v>
      </c>
      <c r="E16" s="5">
        <v>2</v>
      </c>
      <c r="F16" s="5">
        <v>1</v>
      </c>
      <c r="G16" s="5">
        <v>1</v>
      </c>
      <c r="H16" s="5">
        <v>2</v>
      </c>
      <c r="I16" s="6">
        <v>3</v>
      </c>
      <c r="J16" s="5" t="s">
        <v>1221</v>
      </c>
      <c r="K16" s="8">
        <v>2012</v>
      </c>
      <c r="L16" s="78">
        <v>0</v>
      </c>
      <c r="M16" s="8">
        <v>3</v>
      </c>
      <c r="N16" s="8"/>
      <c r="O16" s="9"/>
      <c r="P16" s="9"/>
      <c r="Q16" s="10">
        <v>1</v>
      </c>
      <c r="R16" s="9">
        <v>1</v>
      </c>
      <c r="S16" s="10">
        <v>1</v>
      </c>
      <c r="T16" s="21">
        <v>1</v>
      </c>
      <c r="U16" s="11">
        <v>0</v>
      </c>
      <c r="V16" s="9">
        <v>0</v>
      </c>
      <c r="W16" s="11">
        <v>0</v>
      </c>
      <c r="X16" s="9">
        <v>0</v>
      </c>
      <c r="Y16" s="11" t="e">
        <f>-Z16-#REF!</f>
        <v>#REF!</v>
      </c>
      <c r="Z16" s="9">
        <v>0</v>
      </c>
      <c r="AA16" s="10">
        <v>1</v>
      </c>
      <c r="AB16" s="30" t="e">
        <f t="shared" si="0"/>
        <v>#REF!</v>
      </c>
      <c r="AC16" s="21" t="e">
        <f t="shared" si="1"/>
        <v>#REF!</v>
      </c>
      <c r="AD16" s="5" t="s">
        <v>1222</v>
      </c>
    </row>
    <row r="17" spans="1:30" s="6" customFormat="1" ht="15.75" customHeight="1">
      <c r="A17" s="9">
        <v>185</v>
      </c>
      <c r="B17" s="13" t="s">
        <v>1223</v>
      </c>
      <c r="C17" s="9" t="s">
        <v>1224</v>
      </c>
      <c r="D17" s="9" t="s">
        <v>1225</v>
      </c>
      <c r="E17" s="48">
        <v>2</v>
      </c>
      <c r="F17" s="48">
        <v>2</v>
      </c>
      <c r="G17" s="48">
        <v>1</v>
      </c>
      <c r="H17" s="48">
        <v>2</v>
      </c>
      <c r="I17" s="62">
        <v>3</v>
      </c>
      <c r="J17" s="48" t="s">
        <v>1226</v>
      </c>
      <c r="K17" s="89" t="s">
        <v>1227</v>
      </c>
      <c r="L17" s="90">
        <v>0</v>
      </c>
      <c r="M17" s="89">
        <v>3</v>
      </c>
      <c r="N17" s="89"/>
      <c r="O17" s="9"/>
      <c r="P17" s="9"/>
      <c r="Q17" s="10">
        <v>1</v>
      </c>
      <c r="R17" s="9">
        <v>1</v>
      </c>
      <c r="S17" s="10">
        <v>1</v>
      </c>
      <c r="T17" s="21">
        <v>1</v>
      </c>
      <c r="U17" s="11">
        <v>1</v>
      </c>
      <c r="V17" s="9">
        <v>0</v>
      </c>
      <c r="W17" s="11">
        <v>0</v>
      </c>
      <c r="X17" s="9">
        <v>0</v>
      </c>
      <c r="Y17" s="11">
        <v>0</v>
      </c>
      <c r="Z17" s="9">
        <v>0</v>
      </c>
      <c r="AA17" s="10">
        <v>1</v>
      </c>
      <c r="AB17" s="30">
        <f t="shared" si="0"/>
        <v>5</v>
      </c>
      <c r="AC17" s="21" t="str">
        <f t="shared" si="1"/>
        <v>LOW</v>
      </c>
      <c r="AD17" s="5" t="s">
        <v>1228</v>
      </c>
    </row>
    <row r="18" spans="1:30" s="6" customFormat="1" ht="15.75" customHeight="1">
      <c r="A18" s="9">
        <v>186</v>
      </c>
      <c r="B18" s="13" t="s">
        <v>1229</v>
      </c>
      <c r="C18" s="9" t="s">
        <v>1230</v>
      </c>
      <c r="D18" s="22" t="s">
        <v>1231</v>
      </c>
      <c r="E18" s="48">
        <v>2</v>
      </c>
      <c r="F18" s="48">
        <v>2</v>
      </c>
      <c r="G18" s="48">
        <v>1</v>
      </c>
      <c r="H18" s="48">
        <v>2</v>
      </c>
      <c r="I18" s="62">
        <v>3</v>
      </c>
      <c r="J18" s="48" t="s">
        <v>719</v>
      </c>
      <c r="K18" s="89" t="s">
        <v>1232</v>
      </c>
      <c r="L18" s="90">
        <v>0</v>
      </c>
      <c r="M18" s="89">
        <v>3</v>
      </c>
      <c r="N18" s="89"/>
      <c r="O18" s="9"/>
      <c r="P18" s="9"/>
      <c r="Q18" s="10">
        <v>1</v>
      </c>
      <c r="R18" s="9">
        <v>1</v>
      </c>
      <c r="S18" s="10">
        <v>1</v>
      </c>
      <c r="T18" s="21">
        <v>1</v>
      </c>
      <c r="U18" s="11">
        <v>0</v>
      </c>
      <c r="V18" s="9">
        <v>0</v>
      </c>
      <c r="W18" s="11">
        <v>0</v>
      </c>
      <c r="X18" s="9">
        <v>0</v>
      </c>
      <c r="Y18" s="11">
        <v>0</v>
      </c>
      <c r="Z18" s="9" t="e">
        <f>-#REF!</f>
        <v>#REF!</v>
      </c>
      <c r="AA18" s="10">
        <v>1</v>
      </c>
      <c r="AB18" s="30" t="e">
        <f t="shared" si="0"/>
        <v>#REF!</v>
      </c>
      <c r="AC18" s="21" t="e">
        <f t="shared" si="1"/>
        <v>#REF!</v>
      </c>
      <c r="AD18" s="5" t="s">
        <v>1233</v>
      </c>
    </row>
    <row r="19" spans="1:30" s="6" customFormat="1" ht="15.75" customHeight="1">
      <c r="A19" s="9">
        <v>187</v>
      </c>
      <c r="B19" s="13" t="s">
        <v>1234</v>
      </c>
      <c r="C19" s="9" t="s">
        <v>1235</v>
      </c>
      <c r="D19" s="9" t="s">
        <v>1236</v>
      </c>
      <c r="E19" s="48">
        <v>2</v>
      </c>
      <c r="F19" s="48">
        <v>2</v>
      </c>
      <c r="G19" s="48">
        <v>1</v>
      </c>
      <c r="H19" s="48">
        <v>2</v>
      </c>
      <c r="I19" s="62">
        <v>3</v>
      </c>
      <c r="J19" s="48" t="s">
        <v>1189</v>
      </c>
      <c r="K19" s="89"/>
      <c r="L19" s="90">
        <v>1</v>
      </c>
      <c r="M19" s="89">
        <v>4</v>
      </c>
      <c r="N19" s="89" t="s">
        <v>1237</v>
      </c>
      <c r="O19" s="9" t="s">
        <v>114</v>
      </c>
      <c r="P19" s="9" t="s">
        <v>114</v>
      </c>
      <c r="Q19" s="10">
        <v>1</v>
      </c>
      <c r="R19" s="9">
        <v>1</v>
      </c>
      <c r="S19" s="10">
        <v>1</v>
      </c>
      <c r="T19" s="21">
        <v>1</v>
      </c>
      <c r="U19" s="11">
        <v>0</v>
      </c>
      <c r="V19" s="9">
        <v>0</v>
      </c>
      <c r="W19" s="11">
        <v>0</v>
      </c>
      <c r="X19" s="9">
        <v>0</v>
      </c>
      <c r="Y19" s="11">
        <v>0</v>
      </c>
      <c r="Z19" s="9">
        <v>0</v>
      </c>
      <c r="AA19" s="10">
        <v>1</v>
      </c>
      <c r="AB19" s="30">
        <f t="shared" si="0"/>
        <v>5</v>
      </c>
      <c r="AC19" s="21" t="str">
        <f t="shared" si="1"/>
        <v>LOW</v>
      </c>
      <c r="AD19" s="5" t="s">
        <v>1238</v>
      </c>
    </row>
    <row r="20" spans="1:30" s="6" customFormat="1" ht="15.6" customHeight="1">
      <c r="A20" s="9">
        <v>194</v>
      </c>
      <c r="B20" s="13" t="s">
        <v>1239</v>
      </c>
      <c r="C20" s="9" t="s">
        <v>1240</v>
      </c>
      <c r="D20" s="9" t="s">
        <v>1241</v>
      </c>
      <c r="E20" s="48">
        <v>2</v>
      </c>
      <c r="F20" s="48">
        <v>2</v>
      </c>
      <c r="G20" s="48">
        <v>1</v>
      </c>
      <c r="H20" s="48">
        <v>7</v>
      </c>
      <c r="I20" s="62">
        <v>3</v>
      </c>
      <c r="J20" s="48"/>
      <c r="K20" s="89"/>
      <c r="L20" s="90">
        <v>1</v>
      </c>
      <c r="M20" s="89">
        <v>1</v>
      </c>
      <c r="N20" s="89" t="s">
        <v>1242</v>
      </c>
      <c r="O20" s="9">
        <v>27</v>
      </c>
      <c r="P20" s="9">
        <v>38</v>
      </c>
      <c r="Q20" s="10">
        <v>1</v>
      </c>
      <c r="R20" s="9">
        <v>1</v>
      </c>
      <c r="S20" s="10">
        <v>1</v>
      </c>
      <c r="T20" s="21">
        <v>1</v>
      </c>
      <c r="U20" s="11">
        <v>1</v>
      </c>
      <c r="V20" s="9">
        <v>0</v>
      </c>
      <c r="W20" s="11">
        <v>0</v>
      </c>
      <c r="X20" s="9">
        <v>0</v>
      </c>
      <c r="Y20" s="11">
        <v>0</v>
      </c>
      <c r="Z20" s="9">
        <v>1</v>
      </c>
      <c r="AA20" s="10">
        <v>1</v>
      </c>
      <c r="AB20" s="30">
        <f t="shared" si="0"/>
        <v>7</v>
      </c>
      <c r="AC20" s="21" t="str">
        <f t="shared" si="1"/>
        <v>MEDIUM</v>
      </c>
      <c r="AD20" s="5"/>
    </row>
    <row r="21" spans="1:30" s="6" customFormat="1" ht="15.75" customHeight="1">
      <c r="A21" s="9">
        <v>204</v>
      </c>
      <c r="B21" s="13" t="s">
        <v>1243</v>
      </c>
      <c r="C21" s="9" t="s">
        <v>1244</v>
      </c>
      <c r="D21" s="9" t="s">
        <v>1245</v>
      </c>
      <c r="E21" s="48">
        <v>2</v>
      </c>
      <c r="F21" s="48">
        <v>1</v>
      </c>
      <c r="G21" s="48">
        <v>1</v>
      </c>
      <c r="H21" s="48">
        <v>2</v>
      </c>
      <c r="I21" s="62">
        <v>3</v>
      </c>
      <c r="J21" s="48"/>
      <c r="K21" s="89"/>
      <c r="L21" s="90">
        <v>1</v>
      </c>
      <c r="M21" s="89">
        <v>1</v>
      </c>
      <c r="N21" s="89" t="s">
        <v>1246</v>
      </c>
      <c r="O21" s="9">
        <v>23</v>
      </c>
      <c r="P21" s="9">
        <v>39</v>
      </c>
      <c r="Q21" s="10">
        <v>1</v>
      </c>
      <c r="R21" s="9">
        <v>1</v>
      </c>
      <c r="S21" s="10">
        <v>1</v>
      </c>
      <c r="T21" s="21">
        <v>2</v>
      </c>
      <c r="U21" s="11">
        <v>0</v>
      </c>
      <c r="V21" s="9">
        <v>0</v>
      </c>
      <c r="W21" s="11">
        <v>0</v>
      </c>
      <c r="X21" s="9">
        <v>0</v>
      </c>
      <c r="Y21" s="11">
        <v>0</v>
      </c>
      <c r="Z21" s="9">
        <v>0</v>
      </c>
      <c r="AA21" s="10">
        <v>1</v>
      </c>
      <c r="AB21" s="30">
        <f t="shared" si="0"/>
        <v>5</v>
      </c>
      <c r="AC21" s="21" t="str">
        <f t="shared" si="1"/>
        <v>LOW</v>
      </c>
      <c r="AD21" s="5" t="s">
        <v>1247</v>
      </c>
    </row>
    <row r="22" spans="1:30" s="6" customFormat="1" ht="15.75" customHeight="1">
      <c r="A22" s="9">
        <v>206</v>
      </c>
      <c r="B22" s="13" t="s">
        <v>1248</v>
      </c>
      <c r="C22" s="9" t="s">
        <v>1249</v>
      </c>
      <c r="D22" s="9" t="s">
        <v>1250</v>
      </c>
      <c r="E22" s="48">
        <v>2</v>
      </c>
      <c r="F22" s="48">
        <v>2</v>
      </c>
      <c r="G22" s="48">
        <v>1</v>
      </c>
      <c r="H22" s="48">
        <v>2</v>
      </c>
      <c r="I22" s="62">
        <v>3</v>
      </c>
      <c r="J22" s="48" t="s">
        <v>1251</v>
      </c>
      <c r="K22" s="89" t="s">
        <v>202</v>
      </c>
      <c r="L22" s="90">
        <v>1</v>
      </c>
      <c r="M22" s="89">
        <v>1</v>
      </c>
      <c r="N22" s="89" t="s">
        <v>1252</v>
      </c>
      <c r="O22" s="9">
        <v>9</v>
      </c>
      <c r="P22" s="9">
        <v>11</v>
      </c>
      <c r="Q22" s="10">
        <v>1</v>
      </c>
      <c r="R22" s="9">
        <v>1</v>
      </c>
      <c r="S22" s="10">
        <v>1</v>
      </c>
      <c r="T22" s="21">
        <v>1</v>
      </c>
      <c r="U22" s="11">
        <v>0</v>
      </c>
      <c r="V22" s="9">
        <v>0</v>
      </c>
      <c r="W22" s="11">
        <v>0</v>
      </c>
      <c r="X22" s="9">
        <v>0</v>
      </c>
      <c r="Y22" s="11">
        <v>0</v>
      </c>
      <c r="Z22" s="9">
        <v>0</v>
      </c>
      <c r="AA22" s="10">
        <v>1</v>
      </c>
      <c r="AB22" s="30">
        <f t="shared" si="0"/>
        <v>5</v>
      </c>
      <c r="AC22" s="21" t="str">
        <f t="shared" si="1"/>
        <v>LOW</v>
      </c>
      <c r="AD22" s="5" t="s">
        <v>1253</v>
      </c>
    </row>
    <row r="23" spans="1:30" s="6" customFormat="1" ht="15.75" customHeight="1">
      <c r="A23" s="9">
        <v>208</v>
      </c>
      <c r="B23" s="13" t="s">
        <v>1254</v>
      </c>
      <c r="C23" s="9" t="s">
        <v>1255</v>
      </c>
      <c r="D23" s="9" t="s">
        <v>1256</v>
      </c>
      <c r="E23" s="48">
        <v>2</v>
      </c>
      <c r="F23" s="48">
        <v>2</v>
      </c>
      <c r="G23" s="48">
        <v>1</v>
      </c>
      <c r="H23" s="48">
        <v>2</v>
      </c>
      <c r="I23" s="62">
        <v>3</v>
      </c>
      <c r="J23" s="48"/>
      <c r="K23" s="89"/>
      <c r="L23" s="90">
        <v>1</v>
      </c>
      <c r="M23" s="89">
        <v>1</v>
      </c>
      <c r="N23" s="89" t="s">
        <v>1257</v>
      </c>
      <c r="O23" s="9">
        <v>42</v>
      </c>
      <c r="P23" s="9">
        <v>61</v>
      </c>
      <c r="Q23" s="10">
        <v>1</v>
      </c>
      <c r="R23" s="9">
        <v>1</v>
      </c>
      <c r="S23" s="10">
        <v>1</v>
      </c>
      <c r="T23" s="21">
        <v>1</v>
      </c>
      <c r="U23" s="11">
        <v>0</v>
      </c>
      <c r="V23" s="9">
        <v>0</v>
      </c>
      <c r="W23" s="11">
        <v>0</v>
      </c>
      <c r="X23" s="9">
        <v>0</v>
      </c>
      <c r="Y23" s="11">
        <v>0</v>
      </c>
      <c r="Z23" s="9">
        <v>0</v>
      </c>
      <c r="AA23" s="10">
        <v>1</v>
      </c>
      <c r="AB23" s="30">
        <f t="shared" si="0"/>
        <v>5</v>
      </c>
      <c r="AC23" s="21" t="str">
        <f t="shared" si="1"/>
        <v>LOW</v>
      </c>
      <c r="AD23" s="5" t="s">
        <v>1258</v>
      </c>
    </row>
    <row r="24" spans="1:30" s="6" customFormat="1" ht="15.75" customHeight="1">
      <c r="A24" s="9">
        <v>244</v>
      </c>
      <c r="B24" s="13" t="s">
        <v>1259</v>
      </c>
      <c r="C24" s="9" t="s">
        <v>1260</v>
      </c>
      <c r="D24" s="9" t="s">
        <v>1261</v>
      </c>
      <c r="E24" s="48">
        <v>2</v>
      </c>
      <c r="F24" s="48">
        <v>2</v>
      </c>
      <c r="G24" s="48">
        <v>1</v>
      </c>
      <c r="H24" s="48">
        <v>2</v>
      </c>
      <c r="I24" s="62">
        <v>3</v>
      </c>
      <c r="J24" s="48"/>
      <c r="K24" s="89">
        <v>2012</v>
      </c>
      <c r="L24" s="90">
        <v>0</v>
      </c>
      <c r="M24" s="89">
        <v>3</v>
      </c>
      <c r="N24" s="89"/>
      <c r="O24" s="9"/>
      <c r="P24" s="9"/>
      <c r="Q24" s="10">
        <v>1</v>
      </c>
      <c r="R24" s="9">
        <v>1</v>
      </c>
      <c r="S24" s="10">
        <v>1</v>
      </c>
      <c r="T24" s="21">
        <v>1</v>
      </c>
      <c r="U24" s="11">
        <v>0</v>
      </c>
      <c r="V24" s="9">
        <v>0</v>
      </c>
      <c r="W24" s="11">
        <v>0</v>
      </c>
      <c r="X24" s="9">
        <v>0</v>
      </c>
      <c r="Y24" s="11">
        <v>0</v>
      </c>
      <c r="Z24" s="9">
        <v>0</v>
      </c>
      <c r="AA24" s="10">
        <v>1</v>
      </c>
      <c r="AB24" s="30">
        <f t="shared" si="0"/>
        <v>4</v>
      </c>
      <c r="AC24" s="21" t="str">
        <f t="shared" si="1"/>
        <v>LOW</v>
      </c>
      <c r="AD24" s="5" t="s">
        <v>1262</v>
      </c>
    </row>
    <row r="25" spans="1:30" s="6" customFormat="1" ht="15.75" customHeight="1">
      <c r="A25" s="9">
        <v>246</v>
      </c>
      <c r="B25" s="13" t="s">
        <v>1263</v>
      </c>
      <c r="C25" s="9" t="s">
        <v>1264</v>
      </c>
      <c r="D25" s="22" t="s">
        <v>1265</v>
      </c>
      <c r="E25" s="48">
        <v>2</v>
      </c>
      <c r="F25" s="48">
        <v>2</v>
      </c>
      <c r="G25" s="48">
        <v>1</v>
      </c>
      <c r="H25" s="48">
        <v>2</v>
      </c>
      <c r="I25" s="62">
        <v>3</v>
      </c>
      <c r="J25" s="48" t="s">
        <v>1266</v>
      </c>
      <c r="K25" s="89">
        <v>2012</v>
      </c>
      <c r="L25" s="90">
        <v>1</v>
      </c>
      <c r="M25" s="89">
        <v>1</v>
      </c>
      <c r="N25" s="89" t="s">
        <v>1267</v>
      </c>
      <c r="O25" s="9" t="s">
        <v>114</v>
      </c>
      <c r="P25" s="9" t="s">
        <v>114</v>
      </c>
      <c r="Q25" s="10">
        <v>1</v>
      </c>
      <c r="R25" s="9">
        <v>1</v>
      </c>
      <c r="S25" s="10">
        <v>1</v>
      </c>
      <c r="T25" s="21">
        <v>1</v>
      </c>
      <c r="U25" s="11">
        <v>1</v>
      </c>
      <c r="V25" s="9">
        <v>1</v>
      </c>
      <c r="W25" s="11">
        <v>0</v>
      </c>
      <c r="X25" s="9">
        <v>0</v>
      </c>
      <c r="Y25" s="11">
        <v>0</v>
      </c>
      <c r="Z25" s="9">
        <v>0</v>
      </c>
      <c r="AA25" s="10">
        <v>1</v>
      </c>
      <c r="AB25" s="30">
        <f t="shared" si="0"/>
        <v>7</v>
      </c>
      <c r="AC25" s="21" t="str">
        <f t="shared" si="1"/>
        <v>MEDIUM</v>
      </c>
      <c r="AD25" s="5" t="s">
        <v>1268</v>
      </c>
    </row>
    <row r="26" spans="1:30" s="6" customFormat="1" ht="15.75" customHeight="1">
      <c r="A26" s="9">
        <v>271</v>
      </c>
      <c r="B26" s="13" t="s">
        <v>1269</v>
      </c>
      <c r="C26" s="9" t="s">
        <v>1270</v>
      </c>
      <c r="D26" s="22" t="s">
        <v>1271</v>
      </c>
      <c r="E26" s="48">
        <v>2</v>
      </c>
      <c r="F26" s="48">
        <v>2</v>
      </c>
      <c r="G26" s="48">
        <v>1</v>
      </c>
      <c r="H26" s="48">
        <v>2</v>
      </c>
      <c r="I26" s="62">
        <v>3</v>
      </c>
      <c r="J26" s="48" t="s">
        <v>1272</v>
      </c>
      <c r="K26" s="89">
        <v>2007</v>
      </c>
      <c r="L26" s="90">
        <v>1</v>
      </c>
      <c r="M26" s="89">
        <v>1</v>
      </c>
      <c r="N26" s="89" t="s">
        <v>1273</v>
      </c>
      <c r="O26" s="9">
        <v>25</v>
      </c>
      <c r="P26" s="9">
        <v>30</v>
      </c>
      <c r="Q26" s="10">
        <v>1</v>
      </c>
      <c r="R26" s="9">
        <v>1</v>
      </c>
      <c r="S26" s="10">
        <v>1</v>
      </c>
      <c r="T26" s="21">
        <v>1</v>
      </c>
      <c r="U26" s="11">
        <v>0</v>
      </c>
      <c r="V26" s="9">
        <v>1</v>
      </c>
      <c r="W26" s="11">
        <v>0</v>
      </c>
      <c r="X26" s="9">
        <v>0</v>
      </c>
      <c r="Y26" s="11">
        <v>0</v>
      </c>
      <c r="Z26" s="9">
        <v>0</v>
      </c>
      <c r="AA26" s="10">
        <v>1</v>
      </c>
      <c r="AB26" s="30">
        <f t="shared" si="0"/>
        <v>6</v>
      </c>
      <c r="AC26" s="21" t="str">
        <f t="shared" si="1"/>
        <v>MEDIUM</v>
      </c>
      <c r="AD26" s="5" t="s">
        <v>1274</v>
      </c>
    </row>
    <row r="27" spans="1:30" s="5" customFormat="1" ht="15.75" customHeight="1">
      <c r="A27" s="9">
        <v>287</v>
      </c>
      <c r="B27" s="13" t="s">
        <v>1275</v>
      </c>
      <c r="C27" s="8" t="s">
        <v>1276</v>
      </c>
      <c r="D27" s="16" t="s">
        <v>1277</v>
      </c>
      <c r="E27" s="48">
        <v>2</v>
      </c>
      <c r="F27" s="48">
        <v>1</v>
      </c>
      <c r="G27" s="48">
        <v>1</v>
      </c>
      <c r="H27" s="48">
        <v>2</v>
      </c>
      <c r="I27" s="62">
        <v>3</v>
      </c>
      <c r="J27" s="48" t="s">
        <v>1278</v>
      </c>
      <c r="K27" s="89">
        <v>2009</v>
      </c>
      <c r="L27" s="90">
        <v>1</v>
      </c>
      <c r="M27" s="89">
        <v>1</v>
      </c>
      <c r="N27" s="89" t="s">
        <v>1279</v>
      </c>
      <c r="O27" s="9">
        <v>40</v>
      </c>
      <c r="P27" s="9">
        <v>61</v>
      </c>
      <c r="Q27" s="10">
        <v>1</v>
      </c>
      <c r="R27" s="9">
        <v>1</v>
      </c>
      <c r="S27" s="10">
        <v>1</v>
      </c>
      <c r="T27" s="21">
        <v>1</v>
      </c>
      <c r="U27" s="11">
        <v>1</v>
      </c>
      <c r="V27" s="9">
        <v>1</v>
      </c>
      <c r="W27" s="11">
        <v>0</v>
      </c>
      <c r="X27" s="9">
        <v>0</v>
      </c>
      <c r="Y27" s="11">
        <v>0</v>
      </c>
      <c r="Z27" s="9">
        <v>1</v>
      </c>
      <c r="AA27" s="10">
        <v>1</v>
      </c>
      <c r="AB27" s="30">
        <f t="shared" si="0"/>
        <v>8</v>
      </c>
      <c r="AC27" s="21" t="str">
        <f t="shared" si="1"/>
        <v>HIGH</v>
      </c>
    </row>
    <row r="28" spans="1:30" s="5" customFormat="1" ht="15.75" customHeight="1">
      <c r="A28" s="9">
        <v>288</v>
      </c>
      <c r="B28" s="13" t="s">
        <v>1280</v>
      </c>
      <c r="C28" s="8" t="s">
        <v>1281</v>
      </c>
      <c r="D28" s="16" t="s">
        <v>1282</v>
      </c>
      <c r="E28" s="48">
        <v>2</v>
      </c>
      <c r="F28" s="48">
        <v>2</v>
      </c>
      <c r="G28" s="48">
        <v>1</v>
      </c>
      <c r="H28" s="48">
        <v>7</v>
      </c>
      <c r="I28" s="62">
        <v>3</v>
      </c>
      <c r="J28" s="48" t="s">
        <v>1283</v>
      </c>
      <c r="K28" s="89" t="s">
        <v>1284</v>
      </c>
      <c r="L28" s="90">
        <v>1</v>
      </c>
      <c r="M28" s="89">
        <v>1</v>
      </c>
      <c r="N28" s="89" t="s">
        <v>1285</v>
      </c>
      <c r="O28" s="9">
        <v>40</v>
      </c>
      <c r="P28" s="9">
        <v>61</v>
      </c>
      <c r="Q28" s="10">
        <v>1</v>
      </c>
      <c r="R28" s="9">
        <v>1</v>
      </c>
      <c r="S28" s="10">
        <v>1</v>
      </c>
      <c r="T28" s="21">
        <v>1</v>
      </c>
      <c r="U28" s="11">
        <v>0</v>
      </c>
      <c r="V28" s="9">
        <v>0</v>
      </c>
      <c r="W28" s="11">
        <v>0</v>
      </c>
      <c r="X28" s="9">
        <v>0</v>
      </c>
      <c r="Y28" s="11">
        <v>0</v>
      </c>
      <c r="Z28" s="9">
        <v>0</v>
      </c>
      <c r="AA28" s="10">
        <v>1</v>
      </c>
      <c r="AB28" s="30">
        <f t="shared" si="0"/>
        <v>5</v>
      </c>
      <c r="AC28" s="21" t="str">
        <f t="shared" si="1"/>
        <v>LOW</v>
      </c>
    </row>
    <row r="29" spans="1:30" s="5" customFormat="1" ht="15.75" customHeight="1">
      <c r="A29" s="9">
        <v>289</v>
      </c>
      <c r="B29" s="13" t="s">
        <v>1286</v>
      </c>
      <c r="C29" s="8" t="s">
        <v>1287</v>
      </c>
      <c r="D29" s="16" t="s">
        <v>1288</v>
      </c>
      <c r="E29" s="48">
        <v>2</v>
      </c>
      <c r="F29" s="48">
        <v>2</v>
      </c>
      <c r="G29" s="48">
        <v>1</v>
      </c>
      <c r="H29" s="48">
        <v>7</v>
      </c>
      <c r="I29" s="62">
        <v>3</v>
      </c>
      <c r="J29" s="48" t="s">
        <v>1289</v>
      </c>
      <c r="K29" s="89"/>
      <c r="L29" s="90">
        <v>1</v>
      </c>
      <c r="M29" s="89">
        <v>1</v>
      </c>
      <c r="N29" s="89" t="s">
        <v>1285</v>
      </c>
      <c r="O29" s="9">
        <v>40</v>
      </c>
      <c r="P29" s="9">
        <v>61</v>
      </c>
      <c r="Q29" s="10">
        <v>1</v>
      </c>
      <c r="R29" s="9">
        <v>1</v>
      </c>
      <c r="S29" s="10">
        <v>1</v>
      </c>
      <c r="T29" s="21">
        <v>2</v>
      </c>
      <c r="U29" s="11">
        <v>0</v>
      </c>
      <c r="V29" s="9">
        <v>0</v>
      </c>
      <c r="W29" s="11">
        <v>0</v>
      </c>
      <c r="X29" s="9">
        <v>0</v>
      </c>
      <c r="Y29" s="11">
        <v>0</v>
      </c>
      <c r="Z29" s="9">
        <v>0</v>
      </c>
      <c r="AA29" s="10">
        <v>1</v>
      </c>
      <c r="AB29" s="30">
        <f t="shared" si="0"/>
        <v>5</v>
      </c>
      <c r="AC29" s="21" t="str">
        <f t="shared" si="1"/>
        <v>LOW</v>
      </c>
    </row>
    <row r="30" spans="1:30" s="5" customFormat="1" ht="15.75" customHeight="1">
      <c r="A30" s="9">
        <v>304</v>
      </c>
      <c r="B30" s="13" t="s">
        <v>1290</v>
      </c>
      <c r="C30" s="8" t="s">
        <v>1291</v>
      </c>
      <c r="D30" s="16" t="s">
        <v>1292</v>
      </c>
      <c r="E30" s="48">
        <v>2</v>
      </c>
      <c r="F30" s="48">
        <v>2</v>
      </c>
      <c r="G30" s="48">
        <v>1</v>
      </c>
      <c r="H30" s="48">
        <v>2</v>
      </c>
      <c r="I30" s="62">
        <v>3</v>
      </c>
      <c r="J30" s="48" t="s">
        <v>1293</v>
      </c>
      <c r="K30" s="89"/>
      <c r="L30" s="90">
        <v>0</v>
      </c>
      <c r="M30" s="89">
        <v>5</v>
      </c>
      <c r="N30" s="89"/>
      <c r="O30" s="9"/>
      <c r="P30" s="9"/>
      <c r="Q30" s="10">
        <v>1</v>
      </c>
      <c r="R30" s="9">
        <v>1</v>
      </c>
      <c r="S30" s="10">
        <v>1</v>
      </c>
      <c r="T30" s="21">
        <v>2</v>
      </c>
      <c r="U30" s="11">
        <v>0</v>
      </c>
      <c r="V30" s="9">
        <v>0</v>
      </c>
      <c r="W30" s="11">
        <v>0</v>
      </c>
      <c r="X30" s="9">
        <v>0</v>
      </c>
      <c r="Y30" s="11">
        <v>0</v>
      </c>
      <c r="Z30" s="9">
        <v>0</v>
      </c>
      <c r="AA30" s="10">
        <v>1</v>
      </c>
      <c r="AB30" s="30">
        <f t="shared" si="0"/>
        <v>4</v>
      </c>
      <c r="AC30" s="21" t="str">
        <f t="shared" si="1"/>
        <v>LOW</v>
      </c>
      <c r="AD30" s="5" t="s">
        <v>1294</v>
      </c>
    </row>
    <row r="31" spans="1:30" s="5" customFormat="1" ht="15.75" customHeight="1">
      <c r="A31" s="9">
        <v>313</v>
      </c>
      <c r="B31" s="13" t="s">
        <v>1295</v>
      </c>
      <c r="C31" s="8" t="s">
        <v>1296</v>
      </c>
      <c r="D31" s="16" t="s">
        <v>1297</v>
      </c>
      <c r="E31" s="48">
        <v>2</v>
      </c>
      <c r="F31" s="48">
        <v>1</v>
      </c>
      <c r="G31" s="48">
        <v>1</v>
      </c>
      <c r="H31" s="48">
        <v>2</v>
      </c>
      <c r="I31" s="62">
        <v>3</v>
      </c>
      <c r="J31" s="48"/>
      <c r="K31" s="89" t="s">
        <v>1298</v>
      </c>
      <c r="L31" s="90">
        <v>1</v>
      </c>
      <c r="M31" s="89">
        <v>1</v>
      </c>
      <c r="N31" s="89" t="s">
        <v>1299</v>
      </c>
      <c r="O31" s="9">
        <v>25</v>
      </c>
      <c r="P31" s="9">
        <v>31</v>
      </c>
      <c r="Q31" s="10">
        <v>1</v>
      </c>
      <c r="R31" s="9">
        <v>0</v>
      </c>
      <c r="S31" s="10">
        <v>1</v>
      </c>
      <c r="T31" s="21">
        <v>1</v>
      </c>
      <c r="U31" s="11">
        <v>0</v>
      </c>
      <c r="V31" s="9">
        <v>0</v>
      </c>
      <c r="W31" s="11">
        <v>1</v>
      </c>
      <c r="X31" s="9">
        <v>0</v>
      </c>
      <c r="Y31" s="11">
        <v>0</v>
      </c>
      <c r="Z31" s="9">
        <v>0</v>
      </c>
      <c r="AA31" s="10">
        <v>1</v>
      </c>
      <c r="AB31" s="30">
        <f t="shared" si="0"/>
        <v>4</v>
      </c>
      <c r="AC31" s="21" t="str">
        <f t="shared" si="1"/>
        <v>LOW</v>
      </c>
      <c r="AD31" s="5" t="s">
        <v>1300</v>
      </c>
    </row>
    <row r="32" spans="1:30" s="5" customFormat="1" ht="15.75" customHeight="1">
      <c r="A32" s="9">
        <v>322</v>
      </c>
      <c r="B32" s="13" t="s">
        <v>1301</v>
      </c>
      <c r="C32" s="8" t="s">
        <v>1302</v>
      </c>
      <c r="D32" s="16" t="s">
        <v>1303</v>
      </c>
      <c r="E32" s="48">
        <v>2</v>
      </c>
      <c r="F32" s="48">
        <v>2</v>
      </c>
      <c r="G32" s="48">
        <v>1</v>
      </c>
      <c r="H32" s="48">
        <v>2</v>
      </c>
      <c r="I32" s="62">
        <v>3</v>
      </c>
      <c r="J32" s="48"/>
      <c r="K32" s="89">
        <v>2012</v>
      </c>
      <c r="L32" s="90">
        <v>1</v>
      </c>
      <c r="M32" s="89">
        <v>1</v>
      </c>
      <c r="N32" s="89" t="s">
        <v>1304</v>
      </c>
      <c r="O32" s="9">
        <v>30</v>
      </c>
      <c r="P32" s="9">
        <v>40</v>
      </c>
      <c r="Q32" s="10">
        <v>1</v>
      </c>
      <c r="R32" s="9">
        <v>1</v>
      </c>
      <c r="S32" s="10">
        <v>1</v>
      </c>
      <c r="T32" s="21">
        <v>1</v>
      </c>
      <c r="U32" s="11">
        <v>0</v>
      </c>
      <c r="V32" s="9">
        <v>0</v>
      </c>
      <c r="W32" s="11">
        <v>0</v>
      </c>
      <c r="X32" s="9">
        <v>0</v>
      </c>
      <c r="Y32" s="11">
        <v>0</v>
      </c>
      <c r="Z32" s="9">
        <v>0</v>
      </c>
      <c r="AA32" s="10">
        <v>1</v>
      </c>
      <c r="AB32" s="30">
        <f t="shared" si="0"/>
        <v>5</v>
      </c>
      <c r="AC32" s="21" t="str">
        <f t="shared" si="1"/>
        <v>LOW</v>
      </c>
      <c r="AD32" s="5" t="s">
        <v>1305</v>
      </c>
    </row>
    <row r="33" spans="1:30" s="6" customFormat="1" ht="15.75" customHeight="1">
      <c r="A33" s="9">
        <v>336</v>
      </c>
      <c r="B33" s="13" t="s">
        <v>1306</v>
      </c>
      <c r="C33" s="9" t="s">
        <v>1307</v>
      </c>
      <c r="D33" s="9" t="s">
        <v>1308</v>
      </c>
      <c r="E33" s="48">
        <v>2</v>
      </c>
      <c r="F33" s="48">
        <v>1</v>
      </c>
      <c r="G33" s="48">
        <v>1</v>
      </c>
      <c r="H33" s="48">
        <v>7</v>
      </c>
      <c r="I33" s="62">
        <v>3</v>
      </c>
      <c r="J33" s="48"/>
      <c r="K33" s="89" t="s">
        <v>1309</v>
      </c>
      <c r="L33" s="90">
        <v>1</v>
      </c>
      <c r="M33" s="89">
        <v>1</v>
      </c>
      <c r="N33" s="89" t="s">
        <v>1310</v>
      </c>
      <c r="O33" s="9">
        <v>39</v>
      </c>
      <c r="P33" s="9">
        <v>59</v>
      </c>
      <c r="Q33" s="10">
        <v>1</v>
      </c>
      <c r="R33" s="9">
        <v>1</v>
      </c>
      <c r="S33" s="10">
        <v>1</v>
      </c>
      <c r="T33" s="21">
        <v>2</v>
      </c>
      <c r="U33" s="11">
        <v>0</v>
      </c>
      <c r="V33" s="9">
        <v>0</v>
      </c>
      <c r="W33" s="11">
        <v>0</v>
      </c>
      <c r="X33" s="9">
        <v>1</v>
      </c>
      <c r="Y33" s="11">
        <v>0</v>
      </c>
      <c r="Z33" s="9">
        <v>1</v>
      </c>
      <c r="AA33" s="10">
        <v>1</v>
      </c>
      <c r="AB33" s="30">
        <f t="shared" si="0"/>
        <v>7</v>
      </c>
      <c r="AC33" s="21" t="str">
        <f t="shared" si="1"/>
        <v>MEDIUM</v>
      </c>
      <c r="AD33" s="5"/>
    </row>
    <row r="34" spans="1:30" s="6" customFormat="1" ht="15.75" customHeight="1">
      <c r="A34" s="9">
        <v>376</v>
      </c>
      <c r="B34" s="13" t="s">
        <v>1311</v>
      </c>
      <c r="C34" s="9" t="s">
        <v>1312</v>
      </c>
      <c r="D34" s="9" t="s">
        <v>1313</v>
      </c>
      <c r="E34" s="48">
        <v>2</v>
      </c>
      <c r="F34" s="48">
        <v>2</v>
      </c>
      <c r="G34" s="48">
        <v>1</v>
      </c>
      <c r="H34" s="48">
        <v>2</v>
      </c>
      <c r="I34" s="62">
        <v>3</v>
      </c>
      <c r="J34" s="48" t="s">
        <v>1314</v>
      </c>
      <c r="K34" s="89">
        <v>2014</v>
      </c>
      <c r="L34" s="90">
        <v>0</v>
      </c>
      <c r="M34" s="89">
        <v>5</v>
      </c>
      <c r="N34" s="89"/>
      <c r="O34" s="9"/>
      <c r="P34" s="9"/>
      <c r="Q34" s="10">
        <v>1</v>
      </c>
      <c r="R34" s="9">
        <v>1</v>
      </c>
      <c r="S34" s="10">
        <v>1</v>
      </c>
      <c r="T34" s="21">
        <v>1</v>
      </c>
      <c r="U34" s="11">
        <v>0</v>
      </c>
      <c r="V34" s="9">
        <v>0</v>
      </c>
      <c r="W34" s="11">
        <v>0</v>
      </c>
      <c r="X34" s="9">
        <v>0</v>
      </c>
      <c r="Y34" s="11">
        <v>0</v>
      </c>
      <c r="Z34" s="9">
        <v>0</v>
      </c>
      <c r="AA34" s="10">
        <v>1</v>
      </c>
      <c r="AB34" s="30">
        <f t="shared" si="0"/>
        <v>4</v>
      </c>
      <c r="AC34" s="21" t="str">
        <f t="shared" si="1"/>
        <v>LOW</v>
      </c>
      <c r="AD34" s="5"/>
    </row>
    <row r="35" spans="1:30" s="6" customFormat="1" ht="15.75" customHeight="1">
      <c r="A35" s="9">
        <v>380</v>
      </c>
      <c r="B35" s="13" t="s">
        <v>1315</v>
      </c>
      <c r="C35" s="9" t="s">
        <v>1316</v>
      </c>
      <c r="D35" s="9" t="s">
        <v>1317</v>
      </c>
      <c r="E35" s="48">
        <v>2</v>
      </c>
      <c r="F35" s="48">
        <v>2</v>
      </c>
      <c r="G35" s="48">
        <v>1</v>
      </c>
      <c r="H35" s="48">
        <v>2</v>
      </c>
      <c r="I35" s="62">
        <v>3</v>
      </c>
      <c r="J35" s="48" t="s">
        <v>1318</v>
      </c>
      <c r="K35" s="89" t="s">
        <v>1319</v>
      </c>
      <c r="L35" s="90">
        <v>1</v>
      </c>
      <c r="M35" s="89">
        <v>1</v>
      </c>
      <c r="N35" s="89" t="s">
        <v>1320</v>
      </c>
      <c r="O35" s="9">
        <v>17</v>
      </c>
      <c r="P35" s="9">
        <v>30</v>
      </c>
      <c r="Q35" s="10">
        <v>1</v>
      </c>
      <c r="R35" s="9">
        <v>1</v>
      </c>
      <c r="S35" s="10">
        <v>1</v>
      </c>
      <c r="T35" s="21">
        <v>2</v>
      </c>
      <c r="U35" s="11">
        <v>0</v>
      </c>
      <c r="V35" s="9">
        <v>0</v>
      </c>
      <c r="W35" s="11">
        <v>0</v>
      </c>
      <c r="X35" s="9">
        <v>0</v>
      </c>
      <c r="Y35" s="11">
        <v>0</v>
      </c>
      <c r="Z35" s="9">
        <v>0</v>
      </c>
      <c r="AA35" s="10">
        <v>1</v>
      </c>
      <c r="AB35" s="30">
        <f t="shared" si="0"/>
        <v>5</v>
      </c>
      <c r="AC35" s="21" t="str">
        <f t="shared" si="1"/>
        <v>LOW</v>
      </c>
      <c r="AD35" s="5"/>
    </row>
    <row r="36" spans="1:30" s="6" customFormat="1" ht="15.75" customHeight="1">
      <c r="A36" s="9">
        <v>385</v>
      </c>
      <c r="B36" s="13" t="s">
        <v>1321</v>
      </c>
      <c r="C36" s="9" t="s">
        <v>1322</v>
      </c>
      <c r="D36" s="9" t="s">
        <v>1323</v>
      </c>
      <c r="E36" s="48">
        <v>2</v>
      </c>
      <c r="F36" s="48">
        <v>1</v>
      </c>
      <c r="G36" s="48">
        <v>1</v>
      </c>
      <c r="H36" s="48">
        <v>7</v>
      </c>
      <c r="I36" s="62">
        <v>3</v>
      </c>
      <c r="J36" s="48" t="s">
        <v>1324</v>
      </c>
      <c r="K36" s="89">
        <v>2011</v>
      </c>
      <c r="L36" s="90">
        <v>1</v>
      </c>
      <c r="M36" s="89">
        <v>1</v>
      </c>
      <c r="N36" s="89" t="s">
        <v>1325</v>
      </c>
      <c r="O36" s="9">
        <v>20</v>
      </c>
      <c r="P36" s="9">
        <v>31</v>
      </c>
      <c r="Q36" s="10">
        <v>1</v>
      </c>
      <c r="R36" s="9">
        <v>1</v>
      </c>
      <c r="S36" s="10">
        <v>1</v>
      </c>
      <c r="T36" s="21">
        <v>2</v>
      </c>
      <c r="U36" s="11">
        <v>0</v>
      </c>
      <c r="V36" s="9">
        <v>0</v>
      </c>
      <c r="W36" s="11">
        <v>0</v>
      </c>
      <c r="X36" s="9">
        <v>1</v>
      </c>
      <c r="Y36" s="11">
        <v>0</v>
      </c>
      <c r="Z36" s="9">
        <v>1</v>
      </c>
      <c r="AA36" s="10">
        <v>1</v>
      </c>
      <c r="AB36" s="30">
        <f t="shared" si="0"/>
        <v>7</v>
      </c>
      <c r="AC36" s="21" t="str">
        <f t="shared" si="1"/>
        <v>MEDIUM</v>
      </c>
      <c r="AD36" s="5"/>
    </row>
    <row r="37" spans="1:30" s="6" customFormat="1" ht="15.75" customHeight="1">
      <c r="A37" s="9">
        <v>394</v>
      </c>
      <c r="B37" s="13" t="s">
        <v>1326</v>
      </c>
      <c r="C37" s="9" t="s">
        <v>1327</v>
      </c>
      <c r="D37" s="9" t="s">
        <v>1328</v>
      </c>
      <c r="E37" s="48">
        <v>2</v>
      </c>
      <c r="F37" s="48">
        <v>2</v>
      </c>
      <c r="G37" s="48">
        <v>1</v>
      </c>
      <c r="H37" s="48">
        <v>2</v>
      </c>
      <c r="I37" s="62">
        <v>3</v>
      </c>
      <c r="J37" s="48" t="s">
        <v>1329</v>
      </c>
      <c r="K37" s="89" t="s">
        <v>1330</v>
      </c>
      <c r="L37" s="90">
        <v>1</v>
      </c>
      <c r="M37" s="89">
        <v>1</v>
      </c>
      <c r="N37" s="89" t="s">
        <v>1331</v>
      </c>
      <c r="O37" s="9">
        <v>25</v>
      </c>
      <c r="P37" s="9">
        <v>43</v>
      </c>
      <c r="Q37" s="10">
        <v>1</v>
      </c>
      <c r="R37" s="9">
        <v>1</v>
      </c>
      <c r="S37" s="10">
        <v>1</v>
      </c>
      <c r="T37" s="21">
        <v>1</v>
      </c>
      <c r="U37" s="11">
        <v>0</v>
      </c>
      <c r="V37" s="9">
        <v>0</v>
      </c>
      <c r="W37" s="11">
        <v>0</v>
      </c>
      <c r="X37" s="9">
        <v>0</v>
      </c>
      <c r="Y37" s="11">
        <v>0</v>
      </c>
      <c r="Z37" s="9">
        <v>1</v>
      </c>
      <c r="AA37" s="10">
        <v>1</v>
      </c>
      <c r="AB37" s="30">
        <f t="shared" si="0"/>
        <v>6</v>
      </c>
      <c r="AC37" s="21" t="str">
        <f t="shared" si="1"/>
        <v>MEDIUM</v>
      </c>
      <c r="AD37" s="5" t="s">
        <v>1332</v>
      </c>
    </row>
    <row r="38" spans="1:30" s="6" customFormat="1" ht="15.75" customHeight="1">
      <c r="A38" s="9">
        <v>410</v>
      </c>
      <c r="B38" s="13" t="s">
        <v>1333</v>
      </c>
      <c r="C38" s="9" t="s">
        <v>1334</v>
      </c>
      <c r="D38" s="9" t="s">
        <v>1335</v>
      </c>
      <c r="E38" s="48">
        <v>2</v>
      </c>
      <c r="F38" s="48">
        <v>3</v>
      </c>
      <c r="G38" s="48">
        <v>1</v>
      </c>
      <c r="H38" s="48">
        <v>7</v>
      </c>
      <c r="I38" s="62">
        <v>3</v>
      </c>
      <c r="J38" s="48" t="s">
        <v>1336</v>
      </c>
      <c r="K38" s="89" t="s">
        <v>1337</v>
      </c>
      <c r="L38" s="90">
        <v>1</v>
      </c>
      <c r="M38" s="89">
        <v>1</v>
      </c>
      <c r="N38" s="89" t="s">
        <v>1338</v>
      </c>
      <c r="O38" s="9">
        <v>32</v>
      </c>
      <c r="P38" s="9">
        <v>49</v>
      </c>
      <c r="Q38" s="10">
        <v>1</v>
      </c>
      <c r="R38" s="9">
        <v>1</v>
      </c>
      <c r="S38" s="10">
        <v>1</v>
      </c>
      <c r="T38" s="21">
        <v>1</v>
      </c>
      <c r="U38" s="11">
        <v>1</v>
      </c>
      <c r="V38" s="9">
        <v>0</v>
      </c>
      <c r="W38" s="11">
        <v>1</v>
      </c>
      <c r="X38" s="9">
        <v>0</v>
      </c>
      <c r="Y38" s="11">
        <v>0</v>
      </c>
      <c r="Z38" s="9">
        <v>0</v>
      </c>
      <c r="AA38" s="10">
        <v>1</v>
      </c>
      <c r="AB38" s="30">
        <f t="shared" si="0"/>
        <v>6</v>
      </c>
      <c r="AC38" s="21" t="str">
        <f t="shared" si="1"/>
        <v>MEDIUM</v>
      </c>
      <c r="AD38" s="5"/>
    </row>
    <row r="39" spans="1:30" s="6" customFormat="1" ht="15.75" customHeight="1">
      <c r="A39" s="9">
        <v>412</v>
      </c>
      <c r="B39" s="13" t="s">
        <v>1339</v>
      </c>
      <c r="C39" s="9" t="s">
        <v>1340</v>
      </c>
      <c r="D39" s="9" t="s">
        <v>1341</v>
      </c>
      <c r="E39" s="48">
        <v>2</v>
      </c>
      <c r="F39" s="48">
        <v>2</v>
      </c>
      <c r="G39" s="48">
        <v>1</v>
      </c>
      <c r="H39" s="48">
        <v>2</v>
      </c>
      <c r="I39" s="62">
        <v>3</v>
      </c>
      <c r="J39" s="48" t="s">
        <v>1342</v>
      </c>
      <c r="K39" s="89" t="s">
        <v>667</v>
      </c>
      <c r="L39" s="90">
        <v>1</v>
      </c>
      <c r="M39" s="89">
        <v>1</v>
      </c>
      <c r="N39" s="89" t="s">
        <v>1343</v>
      </c>
      <c r="O39" s="9" t="s">
        <v>114</v>
      </c>
      <c r="P39" s="9" t="s">
        <v>114</v>
      </c>
      <c r="Q39" s="10">
        <v>1</v>
      </c>
      <c r="R39" s="9">
        <v>1</v>
      </c>
      <c r="S39" s="10">
        <v>1</v>
      </c>
      <c r="T39" s="21">
        <v>1</v>
      </c>
      <c r="U39" s="11">
        <v>0</v>
      </c>
      <c r="V39" s="9">
        <v>0</v>
      </c>
      <c r="W39" s="11">
        <v>0</v>
      </c>
      <c r="X39" s="9">
        <v>0</v>
      </c>
      <c r="Y39" s="11">
        <v>0</v>
      </c>
      <c r="Z39" s="9">
        <v>0</v>
      </c>
      <c r="AA39" s="10">
        <v>1</v>
      </c>
      <c r="AB39" s="30">
        <f t="shared" si="0"/>
        <v>5</v>
      </c>
      <c r="AC39" s="21" t="str">
        <f t="shared" si="1"/>
        <v>LOW</v>
      </c>
      <c r="AD39" s="5" t="s">
        <v>1344</v>
      </c>
    </row>
    <row r="40" spans="1:30" s="6" customFormat="1" ht="15.75" customHeight="1">
      <c r="A40" s="9">
        <v>414</v>
      </c>
      <c r="B40" s="13" t="s">
        <v>1345</v>
      </c>
      <c r="C40" s="9" t="s">
        <v>1346</v>
      </c>
      <c r="D40" s="9" t="s">
        <v>1347</v>
      </c>
      <c r="E40" s="48">
        <v>2</v>
      </c>
      <c r="F40" s="48">
        <v>1</v>
      </c>
      <c r="G40" s="48">
        <v>1</v>
      </c>
      <c r="H40" s="48">
        <v>7</v>
      </c>
      <c r="I40" s="62">
        <v>3</v>
      </c>
      <c r="J40" s="48" t="s">
        <v>1348</v>
      </c>
      <c r="K40" s="89">
        <v>2011</v>
      </c>
      <c r="L40" s="90">
        <v>1</v>
      </c>
      <c r="M40" s="89">
        <v>1</v>
      </c>
      <c r="N40" s="89" t="s">
        <v>1349</v>
      </c>
      <c r="O40" s="9">
        <v>58</v>
      </c>
      <c r="P40" s="9">
        <v>72</v>
      </c>
      <c r="Q40" s="10">
        <v>1</v>
      </c>
      <c r="R40" s="9">
        <v>1</v>
      </c>
      <c r="S40" s="10">
        <v>1</v>
      </c>
      <c r="T40" s="21">
        <v>1</v>
      </c>
      <c r="U40" s="11">
        <v>1</v>
      </c>
      <c r="V40" s="9">
        <v>1</v>
      </c>
      <c r="W40" s="11">
        <v>0</v>
      </c>
      <c r="X40" s="9">
        <v>0</v>
      </c>
      <c r="Y40" s="11">
        <v>0</v>
      </c>
      <c r="Z40" s="9">
        <v>1</v>
      </c>
      <c r="AA40" s="10">
        <v>1</v>
      </c>
      <c r="AB40" s="30">
        <f t="shared" si="0"/>
        <v>8</v>
      </c>
      <c r="AC40" s="21" t="str">
        <f t="shared" si="1"/>
        <v>HIGH</v>
      </c>
      <c r="AD40" s="5" t="s">
        <v>1350</v>
      </c>
    </row>
    <row r="41" spans="1:30" s="6" customFormat="1" ht="14.25" customHeight="1">
      <c r="A41" s="9">
        <v>426</v>
      </c>
      <c r="B41" s="13" t="s">
        <v>1351</v>
      </c>
      <c r="C41" s="9" t="s">
        <v>1352</v>
      </c>
      <c r="D41" s="9" t="s">
        <v>1353</v>
      </c>
      <c r="E41" s="48">
        <v>2</v>
      </c>
      <c r="F41" s="48">
        <v>2</v>
      </c>
      <c r="G41" s="48">
        <v>1</v>
      </c>
      <c r="H41" s="48">
        <v>2</v>
      </c>
      <c r="I41" s="62">
        <v>3</v>
      </c>
      <c r="J41" s="48" t="s">
        <v>1354</v>
      </c>
      <c r="K41" s="89" t="s">
        <v>1355</v>
      </c>
      <c r="L41" s="90">
        <v>1</v>
      </c>
      <c r="M41" s="89">
        <v>1</v>
      </c>
      <c r="N41" s="89" t="s">
        <v>1356</v>
      </c>
      <c r="O41" s="9">
        <v>61</v>
      </c>
      <c r="P41" s="9">
        <v>84</v>
      </c>
      <c r="Q41" s="10">
        <v>1</v>
      </c>
      <c r="R41" s="9">
        <v>1</v>
      </c>
      <c r="S41" s="10">
        <v>1</v>
      </c>
      <c r="T41" s="21">
        <v>1</v>
      </c>
      <c r="U41" s="11">
        <v>1</v>
      </c>
      <c r="V41" s="9">
        <v>0</v>
      </c>
      <c r="W41" s="11">
        <v>0</v>
      </c>
      <c r="X41" s="9">
        <v>0</v>
      </c>
      <c r="Y41" s="11">
        <v>0</v>
      </c>
      <c r="Z41" s="9">
        <v>1</v>
      </c>
      <c r="AA41" s="10">
        <v>1</v>
      </c>
      <c r="AB41" s="30">
        <f t="shared" si="0"/>
        <v>7</v>
      </c>
      <c r="AC41" s="21" t="str">
        <f t="shared" si="1"/>
        <v>MEDIUM</v>
      </c>
      <c r="AD41" s="75" t="s">
        <v>1357</v>
      </c>
    </row>
    <row r="42" spans="1:30" s="6" customFormat="1" ht="14.65" customHeight="1">
      <c r="A42" s="9">
        <v>450</v>
      </c>
      <c r="B42" s="13" t="s">
        <v>1358</v>
      </c>
      <c r="C42" s="9" t="s">
        <v>1359</v>
      </c>
      <c r="D42" s="9" t="s">
        <v>1360</v>
      </c>
      <c r="E42" s="48">
        <v>2</v>
      </c>
      <c r="F42" s="48">
        <v>1</v>
      </c>
      <c r="G42" s="48">
        <v>1</v>
      </c>
      <c r="H42" s="48">
        <v>2</v>
      </c>
      <c r="I42" s="62">
        <v>3</v>
      </c>
      <c r="J42" s="48" t="s">
        <v>1361</v>
      </c>
      <c r="K42" s="89"/>
      <c r="L42" s="90">
        <v>0</v>
      </c>
      <c r="M42" s="89">
        <v>3</v>
      </c>
      <c r="N42" s="20"/>
      <c r="O42" s="9"/>
      <c r="P42" s="9"/>
      <c r="Q42" s="10">
        <v>1</v>
      </c>
      <c r="R42" s="9">
        <v>1</v>
      </c>
      <c r="S42" s="10">
        <v>1</v>
      </c>
      <c r="T42" s="21">
        <v>1</v>
      </c>
      <c r="U42" s="11">
        <v>1</v>
      </c>
      <c r="V42" s="9">
        <v>0</v>
      </c>
      <c r="W42" s="11">
        <v>0</v>
      </c>
      <c r="X42" s="9">
        <v>0</v>
      </c>
      <c r="Y42" s="11">
        <v>0</v>
      </c>
      <c r="Z42" s="9">
        <v>1</v>
      </c>
      <c r="AA42" s="10">
        <v>1</v>
      </c>
      <c r="AB42" s="30">
        <f t="shared" si="0"/>
        <v>6</v>
      </c>
      <c r="AC42" s="21" t="str">
        <f t="shared" si="1"/>
        <v>MEDIUM</v>
      </c>
      <c r="AD42" s="5" t="s">
        <v>1362</v>
      </c>
    </row>
    <row r="43" spans="1:30" s="6" customFormat="1" ht="15.75" customHeight="1">
      <c r="A43" s="9">
        <v>451</v>
      </c>
      <c r="B43" s="13" t="s">
        <v>1363</v>
      </c>
      <c r="C43" s="9" t="s">
        <v>1364</v>
      </c>
      <c r="D43" s="9" t="s">
        <v>1365</v>
      </c>
      <c r="E43" s="48">
        <v>2</v>
      </c>
      <c r="F43" s="48">
        <v>1</v>
      </c>
      <c r="G43" s="48">
        <v>1</v>
      </c>
      <c r="H43" s="48">
        <v>2</v>
      </c>
      <c r="I43" s="62">
        <v>3</v>
      </c>
      <c r="J43" s="48" t="s">
        <v>1366</v>
      </c>
      <c r="K43" s="89"/>
      <c r="L43" s="90">
        <v>1</v>
      </c>
      <c r="M43" s="89">
        <v>1</v>
      </c>
      <c r="N43" s="89" t="s">
        <v>1367</v>
      </c>
      <c r="O43" s="9" t="s">
        <v>114</v>
      </c>
      <c r="P43" s="9" t="s">
        <v>114</v>
      </c>
      <c r="Q43" s="10">
        <v>1</v>
      </c>
      <c r="R43" s="9">
        <v>1</v>
      </c>
      <c r="S43" s="10">
        <v>1</v>
      </c>
      <c r="T43" s="21">
        <v>2</v>
      </c>
      <c r="U43" s="11">
        <v>0</v>
      </c>
      <c r="V43" s="9">
        <v>0</v>
      </c>
      <c r="W43" s="11">
        <v>0</v>
      </c>
      <c r="X43" s="9">
        <v>1</v>
      </c>
      <c r="Y43" s="11">
        <v>0</v>
      </c>
      <c r="Z43" s="9">
        <v>1</v>
      </c>
      <c r="AA43" s="10">
        <v>1</v>
      </c>
      <c r="AB43" s="30">
        <f t="shared" si="0"/>
        <v>7</v>
      </c>
      <c r="AC43" s="21" t="str">
        <f t="shared" si="1"/>
        <v>MEDIUM</v>
      </c>
      <c r="AD43" s="5"/>
    </row>
    <row r="44" spans="1:30" s="6" customFormat="1" ht="17.100000000000001" customHeight="1">
      <c r="A44" s="9">
        <v>465</v>
      </c>
      <c r="B44" s="13" t="s">
        <v>1368</v>
      </c>
      <c r="C44" s="9" t="s">
        <v>1369</v>
      </c>
      <c r="D44" s="9" t="s">
        <v>1370</v>
      </c>
      <c r="E44" s="48">
        <v>2</v>
      </c>
      <c r="F44" s="48">
        <v>1</v>
      </c>
      <c r="G44" s="48">
        <v>1</v>
      </c>
      <c r="H44" s="48">
        <v>7</v>
      </c>
      <c r="I44" s="62">
        <v>3</v>
      </c>
      <c r="J44" s="48" t="s">
        <v>1371</v>
      </c>
      <c r="K44" s="89" t="s">
        <v>695</v>
      </c>
      <c r="L44" s="90">
        <v>1</v>
      </c>
      <c r="M44" s="89">
        <v>1</v>
      </c>
      <c r="N44" s="89" t="s">
        <v>1372</v>
      </c>
      <c r="O44" s="9" t="s">
        <v>114</v>
      </c>
      <c r="P44" s="9" t="s">
        <v>114</v>
      </c>
      <c r="Q44" s="10">
        <v>1</v>
      </c>
      <c r="R44" s="9">
        <v>1</v>
      </c>
      <c r="S44" s="10">
        <v>1</v>
      </c>
      <c r="T44" s="21">
        <v>2</v>
      </c>
      <c r="U44" s="11">
        <v>0</v>
      </c>
      <c r="V44" s="9">
        <v>0</v>
      </c>
      <c r="W44" s="11">
        <v>0</v>
      </c>
      <c r="X44" s="9">
        <v>0</v>
      </c>
      <c r="Y44" s="11">
        <v>0</v>
      </c>
      <c r="Z44" s="9">
        <v>1</v>
      </c>
      <c r="AA44" s="10">
        <v>1</v>
      </c>
      <c r="AB44" s="30">
        <f t="shared" si="0"/>
        <v>6</v>
      </c>
      <c r="AC44" s="21" t="str">
        <f t="shared" si="1"/>
        <v>MEDIUM</v>
      </c>
      <c r="AD44" s="5"/>
    </row>
    <row r="45" spans="1:30" s="6" customFormat="1" ht="15.75" customHeight="1">
      <c r="A45" s="9">
        <v>466</v>
      </c>
      <c r="B45" s="13" t="s">
        <v>1373</v>
      </c>
      <c r="C45" s="9" t="s">
        <v>1374</v>
      </c>
      <c r="D45" s="22" t="s">
        <v>1375</v>
      </c>
      <c r="E45" s="48">
        <v>2</v>
      </c>
      <c r="F45" s="48">
        <v>1</v>
      </c>
      <c r="G45" s="48">
        <v>1</v>
      </c>
      <c r="H45" s="48">
        <v>2</v>
      </c>
      <c r="I45" s="62">
        <v>3</v>
      </c>
      <c r="J45" s="48"/>
      <c r="K45" s="89"/>
      <c r="L45" s="90">
        <v>1</v>
      </c>
      <c r="M45" s="89">
        <v>1</v>
      </c>
      <c r="N45" s="89" t="s">
        <v>1376</v>
      </c>
      <c r="O45" s="9" t="s">
        <v>114</v>
      </c>
      <c r="P45" s="9" t="s">
        <v>114</v>
      </c>
      <c r="Q45" s="10">
        <v>1</v>
      </c>
      <c r="R45" s="9">
        <v>1</v>
      </c>
      <c r="S45" s="10">
        <v>1</v>
      </c>
      <c r="T45" s="21">
        <v>1</v>
      </c>
      <c r="U45" s="11">
        <v>0</v>
      </c>
      <c r="V45" s="9">
        <v>0</v>
      </c>
      <c r="W45" s="11">
        <v>0</v>
      </c>
      <c r="X45" s="9">
        <v>0</v>
      </c>
      <c r="Y45" s="11">
        <v>0</v>
      </c>
      <c r="Z45" s="9">
        <v>1</v>
      </c>
      <c r="AA45" s="10">
        <v>1</v>
      </c>
      <c r="AB45" s="30">
        <f t="shared" si="0"/>
        <v>6</v>
      </c>
      <c r="AC45" s="21" t="str">
        <f t="shared" si="1"/>
        <v>MEDIUM</v>
      </c>
      <c r="AD45" s="5" t="s">
        <v>1377</v>
      </c>
    </row>
    <row r="46" spans="1:30" s="6" customFormat="1" ht="15.75" customHeight="1">
      <c r="A46" s="9">
        <v>467</v>
      </c>
      <c r="B46" s="13" t="s">
        <v>1378</v>
      </c>
      <c r="C46" s="9" t="s">
        <v>1379</v>
      </c>
      <c r="D46" s="22" t="s">
        <v>1380</v>
      </c>
      <c r="E46" s="48">
        <v>2</v>
      </c>
      <c r="F46" s="48">
        <v>1</v>
      </c>
      <c r="G46" s="48">
        <v>1</v>
      </c>
      <c r="H46" s="48">
        <v>7</v>
      </c>
      <c r="I46" s="62">
        <v>3</v>
      </c>
      <c r="J46" s="48" t="s">
        <v>1381</v>
      </c>
      <c r="K46" s="89" t="s">
        <v>1382</v>
      </c>
      <c r="L46" s="90">
        <v>1</v>
      </c>
      <c r="M46" s="89">
        <v>1</v>
      </c>
      <c r="N46" s="89" t="s">
        <v>1383</v>
      </c>
      <c r="O46" s="9">
        <v>31</v>
      </c>
      <c r="P46" s="9">
        <v>56</v>
      </c>
      <c r="Q46" s="10">
        <v>1</v>
      </c>
      <c r="R46" s="9">
        <v>1</v>
      </c>
      <c r="S46" s="10">
        <v>1</v>
      </c>
      <c r="T46" s="21">
        <v>2</v>
      </c>
      <c r="U46" s="11">
        <v>0</v>
      </c>
      <c r="V46" s="9">
        <v>0</v>
      </c>
      <c r="W46" s="11">
        <v>0</v>
      </c>
      <c r="X46" s="9">
        <v>1</v>
      </c>
      <c r="Y46" s="11">
        <v>0</v>
      </c>
      <c r="Z46" s="9">
        <v>1</v>
      </c>
      <c r="AA46" s="10">
        <v>1</v>
      </c>
      <c r="AB46" s="30">
        <f t="shared" si="0"/>
        <v>7</v>
      </c>
      <c r="AC46" s="21" t="str">
        <f t="shared" si="1"/>
        <v>MEDIUM</v>
      </c>
      <c r="AD46" s="5"/>
    </row>
    <row r="47" spans="1:30" s="6" customFormat="1" ht="15.75" customHeight="1">
      <c r="A47" s="9">
        <v>472</v>
      </c>
      <c r="B47" s="13" t="s">
        <v>1384</v>
      </c>
      <c r="C47" s="9" t="s">
        <v>1385</v>
      </c>
      <c r="D47" s="9" t="s">
        <v>1386</v>
      </c>
      <c r="E47" s="48">
        <v>2</v>
      </c>
      <c r="F47" s="48">
        <v>1</v>
      </c>
      <c r="G47" s="48">
        <v>1</v>
      </c>
      <c r="H47" s="48">
        <v>7</v>
      </c>
      <c r="I47" s="62">
        <v>3</v>
      </c>
      <c r="J47" s="48" t="s">
        <v>1387</v>
      </c>
      <c r="K47" s="89" t="s">
        <v>1388</v>
      </c>
      <c r="L47" s="90">
        <v>1</v>
      </c>
      <c r="M47" s="89">
        <v>1</v>
      </c>
      <c r="N47" s="89" t="s">
        <v>1389</v>
      </c>
      <c r="O47" s="9">
        <v>39</v>
      </c>
      <c r="P47" s="9">
        <v>52</v>
      </c>
      <c r="Q47" s="10">
        <v>1</v>
      </c>
      <c r="R47" s="9">
        <v>1</v>
      </c>
      <c r="S47" s="10">
        <v>1</v>
      </c>
      <c r="T47" s="21">
        <v>2</v>
      </c>
      <c r="U47" s="11">
        <v>0</v>
      </c>
      <c r="V47" s="9">
        <v>0</v>
      </c>
      <c r="W47" s="11">
        <v>0</v>
      </c>
      <c r="X47" s="9">
        <v>1</v>
      </c>
      <c r="Y47" s="11">
        <v>0</v>
      </c>
      <c r="Z47" s="9">
        <v>1</v>
      </c>
      <c r="AA47" s="10">
        <v>1</v>
      </c>
      <c r="AB47" s="30">
        <f t="shared" si="0"/>
        <v>7</v>
      </c>
      <c r="AC47" s="21" t="str">
        <f t="shared" si="1"/>
        <v>MEDIUM</v>
      </c>
      <c r="AD47" s="5"/>
    </row>
    <row r="48" spans="1:30" s="6" customFormat="1" ht="15.75" customHeight="1">
      <c r="A48" s="9">
        <v>473</v>
      </c>
      <c r="B48" s="13" t="s">
        <v>1390</v>
      </c>
      <c r="C48" s="9" t="s">
        <v>1391</v>
      </c>
      <c r="D48" s="9" t="s">
        <v>1392</v>
      </c>
      <c r="E48" s="48">
        <v>2</v>
      </c>
      <c r="F48" s="48">
        <v>2</v>
      </c>
      <c r="G48" s="48">
        <v>1</v>
      </c>
      <c r="H48" s="48">
        <v>7</v>
      </c>
      <c r="I48" s="62">
        <v>3</v>
      </c>
      <c r="J48" s="48" t="s">
        <v>1393</v>
      </c>
      <c r="K48" s="89"/>
      <c r="L48" s="90">
        <v>1</v>
      </c>
      <c r="M48" s="89">
        <v>1</v>
      </c>
      <c r="N48" s="89" t="s">
        <v>1394</v>
      </c>
      <c r="O48" s="9">
        <v>28</v>
      </c>
      <c r="P48" s="9">
        <v>43</v>
      </c>
      <c r="Q48" s="10">
        <v>1</v>
      </c>
      <c r="R48" s="9">
        <v>1</v>
      </c>
      <c r="S48" s="10">
        <v>1</v>
      </c>
      <c r="T48" s="21">
        <v>1</v>
      </c>
      <c r="U48" s="11">
        <v>1</v>
      </c>
      <c r="V48" s="9">
        <v>1</v>
      </c>
      <c r="W48" s="11">
        <v>0</v>
      </c>
      <c r="X48" s="9">
        <v>0</v>
      </c>
      <c r="Y48" s="11">
        <v>0</v>
      </c>
      <c r="Z48" s="9">
        <v>1</v>
      </c>
      <c r="AA48" s="10">
        <v>1</v>
      </c>
      <c r="AB48" s="30">
        <f t="shared" si="0"/>
        <v>8</v>
      </c>
      <c r="AC48" s="21" t="str">
        <f t="shared" si="1"/>
        <v>HIGH</v>
      </c>
      <c r="AD48" s="5" t="s">
        <v>1395</v>
      </c>
    </row>
    <row r="49" spans="1:30" s="6" customFormat="1" ht="15.75" customHeight="1">
      <c r="A49" s="9">
        <v>479</v>
      </c>
      <c r="B49" s="13" t="s">
        <v>1396</v>
      </c>
      <c r="C49" s="9" t="s">
        <v>1397</v>
      </c>
      <c r="D49" s="22" t="s">
        <v>1398</v>
      </c>
      <c r="E49" s="48">
        <v>2</v>
      </c>
      <c r="F49" s="48">
        <v>2</v>
      </c>
      <c r="G49" s="48">
        <v>1</v>
      </c>
      <c r="H49" s="48">
        <v>2</v>
      </c>
      <c r="I49" s="62">
        <v>3</v>
      </c>
      <c r="J49" s="48" t="s">
        <v>1399</v>
      </c>
      <c r="K49" s="89" t="s">
        <v>1400</v>
      </c>
      <c r="L49" s="90">
        <v>1</v>
      </c>
      <c r="M49" s="89">
        <v>1</v>
      </c>
      <c r="N49" s="89" t="s">
        <v>1401</v>
      </c>
      <c r="O49" s="9">
        <v>57</v>
      </c>
      <c r="P49" s="9">
        <v>82</v>
      </c>
      <c r="Q49" s="10">
        <v>1</v>
      </c>
      <c r="R49" s="9">
        <v>1</v>
      </c>
      <c r="S49" s="10">
        <v>1</v>
      </c>
      <c r="T49" s="21">
        <v>1</v>
      </c>
      <c r="U49" s="11">
        <v>1</v>
      </c>
      <c r="V49" s="9">
        <v>0</v>
      </c>
      <c r="W49" s="11">
        <v>0</v>
      </c>
      <c r="X49" s="9">
        <v>0</v>
      </c>
      <c r="Y49" s="11">
        <v>0</v>
      </c>
      <c r="Z49" s="9">
        <v>0</v>
      </c>
      <c r="AA49" s="10">
        <v>1</v>
      </c>
      <c r="AB49" s="30">
        <f t="shared" si="0"/>
        <v>6</v>
      </c>
      <c r="AC49" s="21" t="str">
        <f t="shared" si="1"/>
        <v>MEDIUM</v>
      </c>
      <c r="AD49" s="5"/>
    </row>
    <row r="50" spans="1:30" s="6" customFormat="1" ht="15.75" customHeight="1">
      <c r="A50" s="9">
        <v>502</v>
      </c>
      <c r="B50" s="13" t="s">
        <v>1402</v>
      </c>
      <c r="C50" s="9" t="s">
        <v>1403</v>
      </c>
      <c r="D50" s="9" t="s">
        <v>1404</v>
      </c>
      <c r="E50" s="48">
        <v>2</v>
      </c>
      <c r="F50" s="48">
        <v>1</v>
      </c>
      <c r="G50" s="48">
        <v>1</v>
      </c>
      <c r="H50" s="48">
        <v>7</v>
      </c>
      <c r="I50" s="62">
        <v>3</v>
      </c>
      <c r="J50" s="48" t="s">
        <v>1405</v>
      </c>
      <c r="K50" s="89" t="s">
        <v>1406</v>
      </c>
      <c r="L50" s="90">
        <v>1</v>
      </c>
      <c r="M50" s="89">
        <v>1</v>
      </c>
      <c r="N50" s="89" t="s">
        <v>188</v>
      </c>
      <c r="O50" s="9">
        <v>90</v>
      </c>
      <c r="P50" s="9">
        <v>128</v>
      </c>
      <c r="Q50" s="10">
        <v>1</v>
      </c>
      <c r="R50" s="9">
        <v>1</v>
      </c>
      <c r="S50" s="10">
        <v>1</v>
      </c>
      <c r="T50" s="21">
        <v>2</v>
      </c>
      <c r="U50" s="11">
        <v>0</v>
      </c>
      <c r="V50" s="9">
        <v>0</v>
      </c>
      <c r="W50" s="11">
        <v>0</v>
      </c>
      <c r="X50" s="9">
        <v>1</v>
      </c>
      <c r="Y50" s="11">
        <v>0</v>
      </c>
      <c r="Z50" s="9">
        <v>1</v>
      </c>
      <c r="AA50" s="10">
        <v>1</v>
      </c>
      <c r="AB50" s="30">
        <f t="shared" si="0"/>
        <v>7</v>
      </c>
      <c r="AC50" s="21" t="str">
        <f t="shared" si="1"/>
        <v>MEDIUM</v>
      </c>
      <c r="AD50" s="5"/>
    </row>
    <row r="51" spans="1:30" s="6" customFormat="1" ht="15.75" customHeight="1">
      <c r="A51" s="9">
        <v>540</v>
      </c>
      <c r="B51" s="13" t="s">
        <v>1407</v>
      </c>
      <c r="C51" s="9" t="s">
        <v>1408</v>
      </c>
      <c r="D51" s="9" t="s">
        <v>1409</v>
      </c>
      <c r="E51" s="48">
        <v>2</v>
      </c>
      <c r="F51" s="48">
        <v>2</v>
      </c>
      <c r="G51" s="48">
        <v>1</v>
      </c>
      <c r="H51" s="48">
        <v>2</v>
      </c>
      <c r="I51" s="62">
        <v>3</v>
      </c>
      <c r="J51" s="48"/>
      <c r="K51" s="89"/>
      <c r="L51" s="90">
        <v>1</v>
      </c>
      <c r="M51" s="89">
        <v>1</v>
      </c>
      <c r="N51" s="89" t="s">
        <v>550</v>
      </c>
      <c r="O51" s="9">
        <v>42</v>
      </c>
      <c r="P51" s="9">
        <v>66</v>
      </c>
      <c r="Q51" s="10">
        <v>1</v>
      </c>
      <c r="R51" s="9">
        <v>1</v>
      </c>
      <c r="S51" s="10">
        <v>1</v>
      </c>
      <c r="T51" s="21">
        <v>1</v>
      </c>
      <c r="U51" s="11">
        <v>0</v>
      </c>
      <c r="V51" s="9">
        <v>0</v>
      </c>
      <c r="W51" s="11">
        <v>0</v>
      </c>
      <c r="X51" s="9">
        <v>0</v>
      </c>
      <c r="Y51" s="11">
        <v>0</v>
      </c>
      <c r="Z51" s="9">
        <v>0</v>
      </c>
      <c r="AA51" s="10">
        <v>1</v>
      </c>
      <c r="AB51" s="30">
        <f t="shared" si="0"/>
        <v>5</v>
      </c>
      <c r="AC51" s="21" t="str">
        <f t="shared" si="1"/>
        <v>LOW</v>
      </c>
      <c r="AD51" s="5" t="s">
        <v>1410</v>
      </c>
    </row>
    <row r="52" spans="1:30" s="6" customFormat="1" ht="15.75" customHeight="1">
      <c r="A52" s="9">
        <v>541</v>
      </c>
      <c r="B52" s="13" t="s">
        <v>1411</v>
      </c>
      <c r="C52" s="9" t="s">
        <v>1412</v>
      </c>
      <c r="D52" s="9" t="s">
        <v>1413</v>
      </c>
      <c r="E52" s="48">
        <v>2</v>
      </c>
      <c r="F52" s="48">
        <v>1</v>
      </c>
      <c r="G52" s="48">
        <v>1</v>
      </c>
      <c r="H52" s="48">
        <v>7</v>
      </c>
      <c r="I52" s="62">
        <v>3</v>
      </c>
      <c r="J52" s="48" t="s">
        <v>1414</v>
      </c>
      <c r="K52" s="89" t="s">
        <v>1415</v>
      </c>
      <c r="L52" s="90">
        <v>1</v>
      </c>
      <c r="M52" s="89">
        <v>1</v>
      </c>
      <c r="N52" s="89" t="s">
        <v>1416</v>
      </c>
      <c r="O52" s="9">
        <v>32</v>
      </c>
      <c r="P52" s="9">
        <v>48</v>
      </c>
      <c r="Q52" s="10">
        <v>1</v>
      </c>
      <c r="R52" s="9">
        <v>1</v>
      </c>
      <c r="S52" s="10">
        <v>1</v>
      </c>
      <c r="T52" s="21">
        <v>2</v>
      </c>
      <c r="U52" s="11">
        <v>0</v>
      </c>
      <c r="V52" s="9">
        <v>0</v>
      </c>
      <c r="W52" s="11">
        <v>1</v>
      </c>
      <c r="X52" s="9">
        <v>0</v>
      </c>
      <c r="Y52" s="11">
        <v>0</v>
      </c>
      <c r="Z52" s="9">
        <v>1</v>
      </c>
      <c r="AA52" s="10">
        <v>1</v>
      </c>
      <c r="AB52" s="30">
        <f t="shared" si="0"/>
        <v>7</v>
      </c>
      <c r="AC52" s="21" t="str">
        <f t="shared" si="1"/>
        <v>MEDIUM</v>
      </c>
      <c r="AD52" s="5"/>
    </row>
    <row r="53" spans="1:30" s="6" customFormat="1" ht="15.75" customHeight="1">
      <c r="A53" s="9">
        <v>549</v>
      </c>
      <c r="B53" s="13" t="s">
        <v>1417</v>
      </c>
      <c r="C53" s="9" t="s">
        <v>1418</v>
      </c>
      <c r="D53" s="9" t="s">
        <v>1419</v>
      </c>
      <c r="E53" s="48">
        <v>2</v>
      </c>
      <c r="F53" s="48">
        <v>3</v>
      </c>
      <c r="G53" s="48" t="s">
        <v>1420</v>
      </c>
      <c r="H53" s="48"/>
      <c r="I53" s="62">
        <v>3</v>
      </c>
      <c r="J53" s="48"/>
      <c r="K53" s="89"/>
      <c r="L53" s="90">
        <v>1</v>
      </c>
      <c r="M53" s="89">
        <v>1</v>
      </c>
      <c r="N53" s="89" t="s">
        <v>1421</v>
      </c>
      <c r="O53" s="9">
        <v>24</v>
      </c>
      <c r="P53" s="9">
        <v>34</v>
      </c>
      <c r="Q53" s="10">
        <v>1</v>
      </c>
      <c r="R53" s="9">
        <v>1</v>
      </c>
      <c r="S53" s="10">
        <v>1</v>
      </c>
      <c r="T53" s="21">
        <v>2</v>
      </c>
      <c r="U53" s="11">
        <v>0</v>
      </c>
      <c r="V53" s="9">
        <v>0</v>
      </c>
      <c r="W53" s="11">
        <v>0</v>
      </c>
      <c r="X53" s="9">
        <v>0</v>
      </c>
      <c r="Y53" s="11">
        <v>0</v>
      </c>
      <c r="Z53" s="9">
        <v>0</v>
      </c>
      <c r="AA53" s="10">
        <v>1</v>
      </c>
      <c r="AB53" s="30">
        <f t="shared" si="0"/>
        <v>5</v>
      </c>
      <c r="AC53" s="21" t="str">
        <f t="shared" si="1"/>
        <v>LOW</v>
      </c>
      <c r="AD53" s="5" t="s">
        <v>1422</v>
      </c>
    </row>
    <row r="54" spans="1:30" s="6" customFormat="1" ht="15.75" customHeight="1">
      <c r="A54" s="9">
        <v>563</v>
      </c>
      <c r="B54" s="13" t="s">
        <v>1423</v>
      </c>
      <c r="C54" s="9" t="s">
        <v>1424</v>
      </c>
      <c r="D54" s="23" t="s">
        <v>1425</v>
      </c>
      <c r="E54" s="48">
        <v>2</v>
      </c>
      <c r="F54" s="48">
        <v>1</v>
      </c>
      <c r="G54" s="48">
        <v>1</v>
      </c>
      <c r="H54" s="48">
        <v>7</v>
      </c>
      <c r="I54" s="62">
        <v>3</v>
      </c>
      <c r="J54" s="48" t="s">
        <v>1426</v>
      </c>
      <c r="K54" s="89" t="s">
        <v>1427</v>
      </c>
      <c r="L54" s="90">
        <v>1</v>
      </c>
      <c r="M54" s="89">
        <v>1</v>
      </c>
      <c r="N54" s="89" t="s">
        <v>668</v>
      </c>
      <c r="O54" s="9">
        <v>58</v>
      </c>
      <c r="P54" s="9">
        <v>75</v>
      </c>
      <c r="Q54" s="10">
        <v>1</v>
      </c>
      <c r="R54" s="9">
        <v>1</v>
      </c>
      <c r="S54" s="10">
        <v>1</v>
      </c>
      <c r="T54" s="21">
        <v>1</v>
      </c>
      <c r="U54" s="11">
        <v>1</v>
      </c>
      <c r="V54" s="9">
        <v>1</v>
      </c>
      <c r="W54" s="11">
        <v>0</v>
      </c>
      <c r="X54" s="9">
        <v>0</v>
      </c>
      <c r="Y54" s="11">
        <v>0</v>
      </c>
      <c r="Z54" s="9">
        <v>1</v>
      </c>
      <c r="AA54" s="10">
        <v>1</v>
      </c>
      <c r="AB54" s="30">
        <f t="shared" si="0"/>
        <v>8</v>
      </c>
      <c r="AC54" s="21" t="str">
        <f t="shared" si="1"/>
        <v>HIGH</v>
      </c>
      <c r="AD54" s="5"/>
    </row>
    <row r="55" spans="1:30" s="6" customFormat="1" ht="15.75" customHeight="1">
      <c r="A55" s="9">
        <v>612</v>
      </c>
      <c r="B55" s="13" t="s">
        <v>1428</v>
      </c>
      <c r="C55" s="9" t="s">
        <v>1429</v>
      </c>
      <c r="D55" s="23" t="s">
        <v>1430</v>
      </c>
      <c r="E55" s="48">
        <v>2</v>
      </c>
      <c r="F55" s="48">
        <v>1</v>
      </c>
      <c r="G55" s="48">
        <v>1</v>
      </c>
      <c r="H55" s="48">
        <v>7</v>
      </c>
      <c r="I55" s="62">
        <v>3</v>
      </c>
      <c r="J55" s="48" t="s">
        <v>1431</v>
      </c>
      <c r="K55" s="89" t="s">
        <v>1432</v>
      </c>
      <c r="L55" s="90">
        <v>1</v>
      </c>
      <c r="M55" s="89">
        <v>1</v>
      </c>
      <c r="N55" s="89" t="s">
        <v>1433</v>
      </c>
      <c r="O55" s="9" t="s">
        <v>114</v>
      </c>
      <c r="P55" s="9" t="s">
        <v>114</v>
      </c>
      <c r="Q55" s="10">
        <v>1</v>
      </c>
      <c r="R55" s="9">
        <v>1</v>
      </c>
      <c r="S55" s="10">
        <v>1</v>
      </c>
      <c r="T55" s="21">
        <v>1</v>
      </c>
      <c r="U55" s="11">
        <v>1</v>
      </c>
      <c r="V55" s="9">
        <v>0</v>
      </c>
      <c r="W55" s="11">
        <v>0</v>
      </c>
      <c r="X55" s="9">
        <v>0</v>
      </c>
      <c r="Y55" s="11">
        <v>0</v>
      </c>
      <c r="Z55" s="9">
        <v>1</v>
      </c>
      <c r="AA55" s="10">
        <v>1</v>
      </c>
      <c r="AB55" s="30">
        <f t="shared" si="0"/>
        <v>7</v>
      </c>
      <c r="AC55" s="21" t="str">
        <f t="shared" si="1"/>
        <v>MEDIUM</v>
      </c>
      <c r="AD55" s="5"/>
    </row>
    <row r="56" spans="1:30" s="6" customFormat="1" ht="15.75" customHeight="1">
      <c r="A56" s="9">
        <v>152</v>
      </c>
      <c r="B56" s="13" t="s">
        <v>1434</v>
      </c>
      <c r="C56" s="9" t="s">
        <v>1435</v>
      </c>
      <c r="D56" s="9"/>
      <c r="E56" s="5">
        <v>2</v>
      </c>
      <c r="F56" s="5">
        <v>1</v>
      </c>
      <c r="G56" s="5">
        <v>1</v>
      </c>
      <c r="H56" s="5">
        <v>7</v>
      </c>
      <c r="I56" s="6">
        <v>2</v>
      </c>
      <c r="J56" s="5"/>
      <c r="K56" s="8" t="s">
        <v>1436</v>
      </c>
      <c r="L56" s="78">
        <v>1</v>
      </c>
      <c r="M56" s="8">
        <v>1</v>
      </c>
      <c r="N56" s="8" t="s">
        <v>1437</v>
      </c>
      <c r="O56" s="9">
        <v>23</v>
      </c>
      <c r="P56" s="9">
        <v>32</v>
      </c>
      <c r="Q56" s="10">
        <v>1</v>
      </c>
      <c r="R56" s="9">
        <v>1</v>
      </c>
      <c r="S56" s="10">
        <v>1</v>
      </c>
      <c r="T56" s="21">
        <v>2</v>
      </c>
      <c r="U56" s="11">
        <v>0</v>
      </c>
      <c r="V56" s="9">
        <v>0</v>
      </c>
      <c r="W56" s="11">
        <v>1</v>
      </c>
      <c r="X56" s="9">
        <v>0</v>
      </c>
      <c r="Y56" s="11">
        <v>0</v>
      </c>
      <c r="Z56" s="9">
        <v>0</v>
      </c>
      <c r="AA56" s="10">
        <v>1</v>
      </c>
      <c r="AB56" s="30">
        <f t="shared" si="0"/>
        <v>6</v>
      </c>
      <c r="AC56" s="21" t="str">
        <f t="shared" si="1"/>
        <v>MEDIUM</v>
      </c>
      <c r="AD56" s="5" t="s">
        <v>1438</v>
      </c>
    </row>
    <row r="57" spans="1:30" s="6" customFormat="1" ht="15.75" customHeight="1">
      <c r="A57" s="9">
        <v>295</v>
      </c>
      <c r="B57" s="13" t="s">
        <v>1439</v>
      </c>
      <c r="C57" s="9" t="s">
        <v>1440</v>
      </c>
      <c r="D57" s="9"/>
      <c r="E57" s="5">
        <v>2</v>
      </c>
      <c r="F57" s="5">
        <v>3</v>
      </c>
      <c r="G57" s="5">
        <v>6</v>
      </c>
      <c r="H57" s="5" t="s">
        <v>351</v>
      </c>
      <c r="I57" s="6">
        <v>2</v>
      </c>
      <c r="J57" s="5" t="s">
        <v>1441</v>
      </c>
      <c r="K57" s="8" t="s">
        <v>1330</v>
      </c>
      <c r="L57" s="78">
        <v>0</v>
      </c>
      <c r="M57" s="8">
        <v>3</v>
      </c>
      <c r="N57" s="9"/>
      <c r="O57" s="9"/>
      <c r="P57" s="9"/>
      <c r="Q57" s="10">
        <v>1</v>
      </c>
      <c r="R57" s="9">
        <v>0</v>
      </c>
      <c r="S57" s="10">
        <v>1</v>
      </c>
      <c r="T57" s="21">
        <v>1</v>
      </c>
      <c r="U57" s="11">
        <v>1</v>
      </c>
      <c r="V57" s="9">
        <v>1</v>
      </c>
      <c r="W57" s="11">
        <v>0</v>
      </c>
      <c r="X57" s="9">
        <v>0</v>
      </c>
      <c r="Y57" s="11">
        <v>0</v>
      </c>
      <c r="Z57" s="9">
        <v>0</v>
      </c>
      <c r="AA57" s="10">
        <v>1</v>
      </c>
      <c r="AB57" s="30">
        <f t="shared" si="0"/>
        <v>5</v>
      </c>
      <c r="AC57" s="21" t="str">
        <f t="shared" si="1"/>
        <v>LOW</v>
      </c>
      <c r="AD57" s="5"/>
    </row>
    <row r="58" spans="1:30" s="6" customFormat="1" ht="15.75" customHeight="1">
      <c r="A58" s="9">
        <v>438</v>
      </c>
      <c r="B58" s="13" t="s">
        <v>1442</v>
      </c>
      <c r="C58" s="9" t="s">
        <v>1443</v>
      </c>
      <c r="D58" s="9"/>
      <c r="E58" s="5">
        <v>2</v>
      </c>
      <c r="F58" s="5">
        <v>3</v>
      </c>
      <c r="G58" s="5">
        <v>11</v>
      </c>
      <c r="H58" s="5" t="s">
        <v>1444</v>
      </c>
      <c r="I58" s="6">
        <v>1</v>
      </c>
      <c r="J58" s="5" t="s">
        <v>1445</v>
      </c>
      <c r="K58" s="8" t="s">
        <v>1446</v>
      </c>
      <c r="L58" s="78">
        <v>0</v>
      </c>
      <c r="M58" s="8">
        <v>3</v>
      </c>
      <c r="N58" s="9"/>
      <c r="O58" s="9"/>
      <c r="P58" s="9"/>
      <c r="Q58" s="10">
        <v>1</v>
      </c>
      <c r="R58" s="9">
        <v>1</v>
      </c>
      <c r="S58" s="10">
        <v>1</v>
      </c>
      <c r="T58" s="21">
        <v>1</v>
      </c>
      <c r="U58" s="11">
        <v>1</v>
      </c>
      <c r="V58" s="9">
        <v>1</v>
      </c>
      <c r="W58" s="11">
        <v>1</v>
      </c>
      <c r="X58" s="9">
        <v>0</v>
      </c>
      <c r="Y58" s="11">
        <v>0</v>
      </c>
      <c r="Z58" s="9">
        <v>0</v>
      </c>
      <c r="AA58" s="10">
        <v>1</v>
      </c>
      <c r="AB58" s="30">
        <f t="shared" si="0"/>
        <v>6</v>
      </c>
      <c r="AC58" s="21" t="str">
        <f t="shared" si="1"/>
        <v>MEDIUM</v>
      </c>
      <c r="AD58" s="5" t="s">
        <v>1438</v>
      </c>
    </row>
    <row r="59" spans="1:30" s="6" customFormat="1" ht="15.75" customHeight="1">
      <c r="A59" s="9">
        <v>572</v>
      </c>
      <c r="B59" s="13" t="s">
        <v>1447</v>
      </c>
      <c r="C59" s="9" t="s">
        <v>1125</v>
      </c>
      <c r="D59" s="9"/>
      <c r="E59" s="5">
        <v>2</v>
      </c>
      <c r="F59" s="5">
        <v>2</v>
      </c>
      <c r="G59" s="5">
        <v>11</v>
      </c>
      <c r="H59" s="5">
        <v>2</v>
      </c>
      <c r="I59" s="6">
        <v>2</v>
      </c>
      <c r="J59" s="5"/>
      <c r="K59" s="8">
        <v>2017</v>
      </c>
      <c r="L59" s="78">
        <v>0</v>
      </c>
      <c r="M59" s="8">
        <v>5</v>
      </c>
      <c r="N59" s="8"/>
      <c r="O59" s="9"/>
      <c r="P59" s="9"/>
      <c r="Q59" s="10">
        <v>1</v>
      </c>
      <c r="R59" s="9">
        <v>0</v>
      </c>
      <c r="S59" s="10">
        <v>1</v>
      </c>
      <c r="T59" s="21">
        <v>1</v>
      </c>
      <c r="U59" s="11">
        <v>1</v>
      </c>
      <c r="V59" s="9">
        <v>0</v>
      </c>
      <c r="W59" s="11">
        <v>1</v>
      </c>
      <c r="X59" s="9">
        <v>0</v>
      </c>
      <c r="Y59" s="11">
        <v>0</v>
      </c>
      <c r="Z59" s="9">
        <v>0</v>
      </c>
      <c r="AA59" s="10">
        <v>1</v>
      </c>
      <c r="AB59" s="30">
        <f t="shared" si="0"/>
        <v>4</v>
      </c>
      <c r="AC59" s="21" t="str">
        <f t="shared" si="1"/>
        <v>LOW</v>
      </c>
      <c r="AD59" s="5" t="s">
        <v>1438</v>
      </c>
    </row>
    <row r="60" spans="1:30" s="6" customFormat="1" ht="15.75" customHeight="1">
      <c r="A60" s="9">
        <v>440</v>
      </c>
      <c r="B60" s="13" t="s">
        <v>1448</v>
      </c>
      <c r="C60" s="9" t="s">
        <v>1449</v>
      </c>
      <c r="D60" s="9"/>
      <c r="E60" s="5">
        <v>2</v>
      </c>
      <c r="F60" s="5">
        <v>1</v>
      </c>
      <c r="G60" s="5">
        <v>11</v>
      </c>
      <c r="H60" s="5" t="s">
        <v>1450</v>
      </c>
      <c r="I60" s="6">
        <v>2</v>
      </c>
      <c r="J60" s="5" t="s">
        <v>1451</v>
      </c>
      <c r="K60" s="5" t="s">
        <v>1452</v>
      </c>
      <c r="L60" s="78">
        <v>0</v>
      </c>
      <c r="M60" s="8">
        <v>5</v>
      </c>
      <c r="N60" s="9"/>
      <c r="O60" s="9"/>
      <c r="P60" s="9"/>
      <c r="Q60" s="10">
        <v>1</v>
      </c>
      <c r="R60" s="9">
        <v>0</v>
      </c>
      <c r="S60" s="10">
        <v>1</v>
      </c>
      <c r="T60" s="21">
        <v>1</v>
      </c>
      <c r="U60" s="11">
        <v>1</v>
      </c>
      <c r="V60" s="9">
        <v>0</v>
      </c>
      <c r="W60" s="11">
        <v>0</v>
      </c>
      <c r="X60" s="9">
        <v>0</v>
      </c>
      <c r="Y60" s="11">
        <v>0</v>
      </c>
      <c r="Z60" s="9">
        <v>0</v>
      </c>
      <c r="AA60" s="10">
        <v>1</v>
      </c>
      <c r="AB60" s="30">
        <f t="shared" si="0"/>
        <v>4</v>
      </c>
      <c r="AC60" s="21" t="str">
        <f t="shared" si="1"/>
        <v>LOW</v>
      </c>
      <c r="AD60" s="5" t="s">
        <v>1438</v>
      </c>
    </row>
    <row r="61" spans="1:30">
      <c r="Q61" s="11"/>
      <c r="R61" s="9"/>
      <c r="S61" s="10"/>
      <c r="T61" s="21"/>
      <c r="U61" s="11"/>
      <c r="V61" s="9"/>
      <c r="W61" s="11"/>
      <c r="X61" s="9"/>
      <c r="Y61" s="11"/>
      <c r="Z61" s="9"/>
      <c r="AA61" s="10"/>
      <c r="AB61" s="21"/>
      <c r="AC61" s="21"/>
      <c r="AD61" s="5"/>
    </row>
  </sheetData>
  <autoFilter ref="A2:AD60" xr:uid="{869BB28E-C0B9-47A0-BA4E-2F5206716601}"/>
  <mergeCells count="8">
    <mergeCell ref="A1:K1"/>
    <mergeCell ref="AB1:AB2"/>
    <mergeCell ref="AC1:AC2"/>
    <mergeCell ref="Q1:S1"/>
    <mergeCell ref="Y1:AA1"/>
    <mergeCell ref="L1:P1"/>
    <mergeCell ref="U1:V1"/>
    <mergeCell ref="W1:X1"/>
  </mergeCells>
  <hyperlinks>
    <hyperlink ref="D8" r:id="rId1" xr:uid="{7DFCFB5C-C93D-4396-BDA7-4491B10115C4}"/>
    <hyperlink ref="D9" r:id="rId2" xr:uid="{D11D1C1A-AA83-44BB-B1BD-F5E48DF8F49E}"/>
    <hyperlink ref="D10" r:id="rId3" xr:uid="{843D007A-93D9-4DDB-B9C8-681B588EC90C}"/>
    <hyperlink ref="D11" r:id="rId4" xr:uid="{4675B7DA-6F6C-48DC-948C-02F389628602}"/>
    <hyperlink ref="D12" r:id="rId5" xr:uid="{337A1B8D-8F46-470A-9BC8-39FB9D182992}"/>
    <hyperlink ref="D13" r:id="rId6" xr:uid="{76FD5777-FA88-4F7F-9571-953FD86FA97A}"/>
    <hyperlink ref="D16" r:id="rId7" xr:uid="{B3CEFD63-C983-459F-AC68-10633B27B877}"/>
    <hyperlink ref="D17" r:id="rId8" xr:uid="{8D72C67E-A76E-4D85-B719-2DF1F5BBACA7}"/>
    <hyperlink ref="D24" r:id="rId9" location="page=171" xr:uid="{C5CA86EE-5373-4834-8039-A7964A1B7AA9}"/>
    <hyperlink ref="D30" r:id="rId10" xr:uid="{A8D4DEAB-03C2-4298-8244-1B6435CA89A0}"/>
    <hyperlink ref="D34" r:id="rId11" xr:uid="{7076B65F-DF4A-4277-BBC5-1EC283393A7E}"/>
    <hyperlink ref="D42" r:id="rId12" xr:uid="{0B8D1096-4568-4E83-9B38-63B157439F38}"/>
    <hyperlink ref="D44" r:id="rId13" xr:uid="{B60E8E48-27EB-4DAE-A943-D1045732560C}"/>
    <hyperlink ref="D55" r:id="rId14" xr:uid="{E365CB69-DC90-47C6-85AE-BDA8806BFE51}"/>
  </hyperlinks>
  <pageMargins left="0.7" right="0.7" top="0.75" bottom="0.75" header="0.3" footer="0.3"/>
  <pageSetup orientation="portrait" r:id="rId15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2C3B-C012-4C37-96D5-8096EE79C4D3}">
  <dimension ref="B1:M17"/>
  <sheetViews>
    <sheetView topLeftCell="B1" workbookViewId="0">
      <selection activeCell="K6" sqref="K6"/>
    </sheetView>
  </sheetViews>
  <sheetFormatPr defaultColWidth="9.140625" defaultRowHeight="13.15"/>
  <cols>
    <col min="1" max="1" width="9.140625" style="26"/>
    <col min="2" max="2" width="13.28515625" style="28" bestFit="1" customWidth="1"/>
    <col min="3" max="3" width="21.7109375" style="25" customWidth="1"/>
    <col min="4" max="4" width="11.85546875" style="25" customWidth="1"/>
    <col min="5" max="5" width="20.85546875" style="25" customWidth="1"/>
    <col min="6" max="6" width="14.28515625" style="25" customWidth="1"/>
    <col min="7" max="7" width="18.42578125" style="25" customWidth="1"/>
    <col min="8" max="11" width="9.140625" style="25"/>
    <col min="12" max="16384" width="9.140625" style="26"/>
  </cols>
  <sheetData>
    <row r="1" spans="2:13">
      <c r="I1" s="25" t="s">
        <v>16</v>
      </c>
      <c r="J1" s="25" t="s">
        <v>17</v>
      </c>
    </row>
    <row r="2" spans="2:13">
      <c r="B2" s="27" t="s">
        <v>41</v>
      </c>
      <c r="C2" s="31" t="s">
        <v>41</v>
      </c>
      <c r="I2" s="25">
        <v>1</v>
      </c>
      <c r="J2" s="25">
        <v>1</v>
      </c>
    </row>
    <row r="3" spans="2:13" ht="51">
      <c r="B3" s="147" t="s">
        <v>1453</v>
      </c>
      <c r="C3" s="33" t="s">
        <v>46</v>
      </c>
      <c r="I3" s="25">
        <v>1</v>
      </c>
      <c r="J3" s="25">
        <v>1</v>
      </c>
    </row>
    <row r="4" spans="2:13" ht="25.5">
      <c r="B4" s="148"/>
      <c r="C4" s="32" t="s">
        <v>47</v>
      </c>
      <c r="I4" s="25">
        <v>1</v>
      </c>
      <c r="J4" s="25">
        <v>1</v>
      </c>
    </row>
    <row r="5" spans="2:13" ht="25.5">
      <c r="B5" s="149"/>
      <c r="C5" s="33" t="s">
        <v>48</v>
      </c>
      <c r="I5" s="25">
        <v>1</v>
      </c>
      <c r="J5" s="25">
        <v>1</v>
      </c>
    </row>
    <row r="6" spans="2:13" ht="89.25">
      <c r="B6" s="150" t="s">
        <v>1454</v>
      </c>
      <c r="C6" s="67" t="s">
        <v>49</v>
      </c>
      <c r="D6" s="139" t="s">
        <v>1455</v>
      </c>
      <c r="E6" s="34" t="s">
        <v>1456</v>
      </c>
      <c r="F6" s="142" t="s">
        <v>1457</v>
      </c>
      <c r="G6" s="34" t="s">
        <v>1458</v>
      </c>
      <c r="I6" s="25">
        <v>1</v>
      </c>
      <c r="J6" s="25">
        <v>1</v>
      </c>
    </row>
    <row r="7" spans="2:13" ht="38.25">
      <c r="B7" s="145"/>
      <c r="C7" s="68"/>
      <c r="D7" s="140"/>
      <c r="E7" s="35" t="s">
        <v>51</v>
      </c>
      <c r="F7" s="143"/>
      <c r="G7" s="35" t="s">
        <v>51</v>
      </c>
      <c r="I7" s="25">
        <v>1</v>
      </c>
      <c r="J7" s="25">
        <v>1</v>
      </c>
    </row>
    <row r="8" spans="2:13" ht="25.5">
      <c r="B8" s="146"/>
      <c r="C8" s="69"/>
      <c r="D8" s="141"/>
      <c r="E8" s="36" t="s">
        <v>52</v>
      </c>
      <c r="F8" s="144"/>
      <c r="G8" s="36" t="s">
        <v>52</v>
      </c>
      <c r="I8" s="25">
        <v>1</v>
      </c>
    </row>
    <row r="9" spans="2:13" ht="38.25">
      <c r="B9" s="145" t="s">
        <v>1459</v>
      </c>
      <c r="C9" s="32" t="s">
        <v>54</v>
      </c>
      <c r="I9" s="25">
        <v>1</v>
      </c>
      <c r="J9" s="25">
        <v>1</v>
      </c>
    </row>
    <row r="10" spans="2:13" ht="51">
      <c r="B10" s="145"/>
      <c r="C10" s="32" t="s">
        <v>55</v>
      </c>
      <c r="I10" s="25">
        <v>1</v>
      </c>
      <c r="J10" s="25">
        <v>1</v>
      </c>
    </row>
    <row r="11" spans="2:13" ht="25.5">
      <c r="B11" s="146"/>
      <c r="C11" s="33" t="s">
        <v>56</v>
      </c>
      <c r="I11" s="25">
        <v>1</v>
      </c>
      <c r="J11" s="25">
        <v>1</v>
      </c>
    </row>
    <row r="13" spans="2:13">
      <c r="H13" s="29" t="s">
        <v>1460</v>
      </c>
      <c r="I13" s="37">
        <f>+SUM(I2:I11)</f>
        <v>10</v>
      </c>
      <c r="J13" s="37">
        <f>+SUM(J2:J11)</f>
        <v>9</v>
      </c>
    </row>
    <row r="16" spans="2:13">
      <c r="B16" s="100" t="s">
        <v>1461</v>
      </c>
      <c r="C16" s="101" t="s">
        <v>1462</v>
      </c>
      <c r="D16" s="101"/>
      <c r="E16" s="101"/>
      <c r="F16" s="101"/>
      <c r="G16" s="101"/>
      <c r="H16" s="101"/>
      <c r="I16" s="101"/>
      <c r="J16" s="101"/>
      <c r="K16" s="101"/>
      <c r="L16" s="102"/>
      <c r="M16" s="103"/>
    </row>
    <row r="17" spans="2:13">
      <c r="B17" s="104"/>
      <c r="C17" s="105" t="s">
        <v>1463</v>
      </c>
      <c r="D17" s="105"/>
      <c r="E17" s="105"/>
      <c r="F17" s="105"/>
      <c r="G17" s="105"/>
      <c r="H17" s="105"/>
      <c r="I17" s="105"/>
      <c r="J17" s="105"/>
      <c r="K17" s="105"/>
      <c r="L17" s="106"/>
      <c r="M17" s="107"/>
    </row>
  </sheetData>
  <mergeCells count="5">
    <mergeCell ref="D6:D8"/>
    <mergeCell ref="F6:F8"/>
    <mergeCell ref="B9:B11"/>
    <mergeCell ref="B3:B5"/>
    <mergeCell ref="B6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alogingCompleted_x003f_ xmlns="42e62e60-57e5-4e6a-9b91-5fe0ea398e14" xsi:nil="true"/>
    <Assignedto xmlns="42e62e60-57e5-4e6a-9b91-5fe0ea398e14">Albin, Joey</Assignedto>
    <TaxCatchAll xmlns="7b954495-6b9c-408d-89b5-6a41a286e19c" xsi:nil="true"/>
    <LizQC_x003f_ xmlns="42e62e60-57e5-4e6a-9b91-5fe0ea398e14" xsi:nil="true"/>
    <DOLComments xmlns="42e62e60-57e5-4e6a-9b91-5fe0ea398e14" xsi:nil="true"/>
    <UploadedtoDrupal_x003f_ xmlns="42e62e60-57e5-4e6a-9b91-5fe0ea398e14" xsi:nil="true"/>
    <lcf76f155ced4ddcb4097134ff3c332f xmlns="42e62e60-57e5-4e6a-9b91-5fe0ea398e14">
      <Terms xmlns="http://schemas.microsoft.com/office/infopath/2007/PartnerControls"/>
    </lcf76f155ced4ddcb4097134ff3c332f>
    <QuestionsorComments xmlns="42e62e60-57e5-4e6a-9b91-5fe0ea398e14" xsi:nil="true"/>
    <SenttoBAH xmlns="42e62e60-57e5-4e6a-9b91-5fe0ea398e14">false</SenttoBAH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8C71B03157F14C9513B474E6DDC735" ma:contentTypeVersion="23" ma:contentTypeDescription="Create a new document." ma:contentTypeScope="" ma:versionID="74220fc71ca352aa009a104859acec43">
  <xsd:schema xmlns:xsd="http://www.w3.org/2001/XMLSchema" xmlns:xs="http://www.w3.org/2001/XMLSchema" xmlns:p="http://schemas.microsoft.com/office/2006/metadata/properties" xmlns:ns2="42e62e60-57e5-4e6a-9b91-5fe0ea398e14" xmlns:ns3="7b954495-6b9c-408d-89b5-6a41a286e19c" targetNamespace="http://schemas.microsoft.com/office/2006/metadata/properties" ma:root="true" ma:fieldsID="681b3124307bbdc6d2f8a1b0f2bc554f" ns2:_="" ns3:_="">
    <xsd:import namespace="42e62e60-57e5-4e6a-9b91-5fe0ea398e14"/>
    <xsd:import namespace="7b954495-6b9c-408d-89b5-6a41a286e1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Assignedto" minOccurs="0"/>
                <xsd:element ref="ns2:SenttoBAH" minOccurs="0"/>
                <xsd:element ref="ns2:QuestionsorComments" minOccurs="0"/>
                <xsd:element ref="ns3:SharedWithUsers" minOccurs="0"/>
                <xsd:element ref="ns3:SharedWithDetails" minOccurs="0"/>
                <xsd:element ref="ns2:CatalogingCompleted_x003f_" minOccurs="0"/>
                <xsd:element ref="ns2:LizQC_x003f_" minOccurs="0"/>
                <xsd:element ref="ns2:lcf76f155ced4ddcb4097134ff3c332f" minOccurs="0"/>
                <xsd:element ref="ns3:TaxCatchAll" minOccurs="0"/>
                <xsd:element ref="ns2:DOLComments" minOccurs="0"/>
                <xsd:element ref="ns2:UploadedtoDrupal_x003f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62e60-57e5-4e6a-9b91-5fe0ea398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Assignedto" ma:index="17" nillable="true" ma:displayName="Assigned to " ma:default="Albin, Joey" ma:description="name of ICF analyst" ma:format="Dropdown" ma:internalName="Assignedto">
      <xsd:simpleType>
        <xsd:restriction base="dms:Note">
          <xsd:maxLength value="255"/>
        </xsd:restriction>
      </xsd:simpleType>
    </xsd:element>
    <xsd:element name="SenttoBAH" ma:index="18" nillable="true" ma:displayName="Sent to BAH" ma:default="0" ma:format="Dropdown" ma:internalName="SenttoBAH">
      <xsd:simpleType>
        <xsd:restriction base="dms:Boolean"/>
      </xsd:simpleType>
    </xsd:element>
    <xsd:element name="QuestionsorComments" ma:index="19" nillable="true" ma:displayName="Questions or Comments" ma:format="Dropdown" ma:internalName="QuestionsorComments">
      <xsd:simpleType>
        <xsd:restriction base="dms:Note">
          <xsd:maxLength value="255"/>
        </xsd:restriction>
      </xsd:simpleType>
    </xsd:element>
    <xsd:element name="CatalogingCompleted_x003f_" ma:index="22" nillable="true" ma:displayName="Cataloging Completed?" ma:format="Dropdown" ma:internalName="CatalogingCompleted_x003f_">
      <xsd:simpleType>
        <xsd:restriction base="dms:Text">
          <xsd:maxLength value="255"/>
        </xsd:restriction>
      </xsd:simpleType>
    </xsd:element>
    <xsd:element name="LizQC_x003f_" ma:index="23" nillable="true" ma:displayName="Liz QC?" ma:description="Indicate Yes only, if not, leave blank" ma:format="Dropdown" ma:internalName="LizQC_x003f_">
      <xsd:simpleType>
        <xsd:restriction base="dms:Text">
          <xsd:maxLength value="1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LComments" ma:index="27" nillable="true" ma:displayName="DOL Comments" ma:format="Dropdown" ma:internalName="DOLComments">
      <xsd:simpleType>
        <xsd:restriction base="dms:Note">
          <xsd:maxLength value="255"/>
        </xsd:restriction>
      </xsd:simpleType>
    </xsd:element>
    <xsd:element name="UploadedtoDrupal_x003f_" ma:index="28" nillable="true" ma:displayName="Uploaded to Drupal?" ma:format="Dropdown" ma:internalName="UploadedtoDrupal_x003f_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54495-6b9c-408d-89b5-6a41a286e19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48b665a-b356-4761-a5fb-15e6df008e65}" ma:internalName="TaxCatchAll" ma:showField="CatchAllData" ma:web="7b954495-6b9c-408d-89b5-6a41a286e1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A225D1-8E3D-4A01-8CC4-8D5DD30B00CB}"/>
</file>

<file path=customXml/itemProps2.xml><?xml version="1.0" encoding="utf-8"?>
<ds:datastoreItem xmlns:ds="http://schemas.openxmlformats.org/officeDocument/2006/customXml" ds:itemID="{72F23F12-3303-4FF0-A425-605D46312139}"/>
</file>

<file path=customXml/itemProps3.xml><?xml version="1.0" encoding="utf-8"?>
<ds:datastoreItem xmlns:ds="http://schemas.openxmlformats.org/officeDocument/2006/customXml" ds:itemID="{66F1F2F8-D158-4352-896D-D4835D952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Gilda D'Aiuto</dc:creator>
  <cp:keywords/>
  <dc:description/>
  <cp:lastModifiedBy>Albin, Eugene J - ILAB CTR</cp:lastModifiedBy>
  <cp:revision/>
  <dcterms:created xsi:type="dcterms:W3CDTF">2019-11-19T04:42:56Z</dcterms:created>
  <dcterms:modified xsi:type="dcterms:W3CDTF">2024-07-03T20:31:48Z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0x010100A88C71B03157F14C9513B474E6DDC735</vt:lpwstr>
  </property>
  <property fmtid="{D5CDD505-2E9C-101B-9397-08002B2CF9AE}" pid="3" name="MediaServiceImageTags">
    <vt:lpwstr/>
  </property>
</Properties>
</file>