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7"/>
  <workbookPr defaultThemeVersion="124226"/>
  <mc:AlternateContent xmlns:mc="http://schemas.openxmlformats.org/markup-compatibility/2006">
    <mc:Choice Requires="x15">
      <x15ac:absPath xmlns:x15ac="http://schemas.microsoft.com/office/spreadsheetml/2010/11/ac" url="https://usdol.sharepoint.com/sites/T-ETA-OTAA-NO-RO/Shared Documents/Technical Assistance and Regional/TAADI/TAADI_Self-Check/"/>
    </mc:Choice>
  </mc:AlternateContent>
  <xr:revisionPtr revIDLastSave="254" documentId="13_ncr:1_{13E0877E-EBCE-4A3F-81A4-15686027D673}" xr6:coauthVersionLast="47" xr6:coauthVersionMax="47" xr10:uidLastSave="{E4D80B43-2E9C-4145-B172-1B311C8C99C2}"/>
  <bookViews>
    <workbookView xWindow="14445" yWindow="-16320" windowWidth="29040" windowHeight="15720" tabRatio="837" xr2:uid="{00000000-000D-0000-FFFF-FFFF00000000}"/>
  </bookViews>
  <sheets>
    <sheet name="Enter 9130 Data" sheetId="2" r:id="rId1"/>
    <sheet name="TAA_Descriptions" sheetId="29" r:id="rId2"/>
    <sheet name="Changes Log" sheetId="27" r:id="rId3"/>
    <sheet name="Submission Qtrs" sheetId="30" state="hidden" r:id="rId4"/>
  </sheets>
  <definedNames>
    <definedName name="ARTAA_EXP_DEN">'Enter 9130 Data'!$E$56</definedName>
    <definedName name="Submission_Quarter">'Enter 9130 Data'!$C$3</definedName>
    <definedName name="TRA_EXP_DEN">'Enter 9130 Data'!$E$52</definedName>
    <definedName name="TRAIN_EXP_DEN">'Enter 9130 Data'!$C$47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4" i="2" l="1"/>
  <c r="K13" i="2"/>
  <c r="F6" i="2" s="1"/>
  <c r="K12" i="2"/>
  <c r="C6" i="2" s="1"/>
  <c r="K10" i="2"/>
  <c r="K9" i="2"/>
  <c r="I23" i="2" s="1"/>
  <c r="K8" i="2"/>
  <c r="L8" i="2" s="1"/>
  <c r="I25" i="2" l="1"/>
  <c r="B52" i="2"/>
  <c r="D52" i="2" l="1"/>
  <c r="C52" i="2"/>
  <c r="D40" i="2"/>
  <c r="C40" i="2"/>
  <c r="D39" i="2"/>
  <c r="C39" i="2"/>
  <c r="D38" i="2"/>
  <c r="C38" i="2"/>
  <c r="D37" i="2"/>
  <c r="C37" i="2"/>
  <c r="D33" i="2"/>
  <c r="C33" i="2"/>
  <c r="D32" i="2"/>
  <c r="C32" i="2"/>
  <c r="D31" i="2"/>
  <c r="C31" i="2"/>
  <c r="D30" i="2"/>
  <c r="C30" i="2"/>
  <c r="D26" i="2"/>
  <c r="C26" i="2"/>
  <c r="D25" i="2"/>
  <c r="C25" i="2"/>
  <c r="D24" i="2"/>
  <c r="C24" i="2"/>
  <c r="D23" i="2"/>
  <c r="C23" i="2"/>
  <c r="D36" i="2"/>
  <c r="A45" i="2"/>
  <c r="D7" i="2"/>
  <c r="B46" i="2"/>
  <c r="E32" i="2" l="1"/>
  <c r="E52" i="2"/>
  <c r="I35" i="2" s="1"/>
  <c r="D41" i="2"/>
  <c r="E24" i="2"/>
  <c r="E31" i="2"/>
  <c r="E33" i="2"/>
  <c r="E30" i="2"/>
  <c r="D34" i="2"/>
  <c r="E26" i="2"/>
  <c r="E38" i="2"/>
  <c r="E40" i="2"/>
  <c r="C27" i="2"/>
  <c r="E23" i="2"/>
  <c r="E25" i="2"/>
  <c r="C34" i="2"/>
  <c r="E37" i="2"/>
  <c r="E39" i="2"/>
  <c r="E6" i="2"/>
  <c r="D6" i="2"/>
  <c r="C15" i="2"/>
  <c r="B44" i="2"/>
  <c r="A40" i="2"/>
  <c r="G6" i="2"/>
  <c r="H6" i="2"/>
  <c r="D22" i="2"/>
  <c r="A44" i="2"/>
  <c r="C51" i="2"/>
  <c r="F15" i="2"/>
  <c r="A39" i="2"/>
  <c r="F7" i="2"/>
  <c r="C22" i="2"/>
  <c r="C36" i="2"/>
  <c r="A41" i="2"/>
  <c r="A47" i="2"/>
  <c r="D51" i="2"/>
  <c r="D29" i="2"/>
  <c r="A31" i="2"/>
  <c r="A32" i="2"/>
  <c r="A33" i="2"/>
  <c r="A34" i="2"/>
  <c r="A38" i="2"/>
  <c r="B45" i="2"/>
  <c r="A37" i="2"/>
  <c r="E7" i="2"/>
  <c r="D27" i="2"/>
  <c r="A30" i="2"/>
  <c r="B36" i="2"/>
  <c r="C41" i="2"/>
  <c r="C7" i="2"/>
  <c r="G7" i="2"/>
  <c r="A23" i="2"/>
  <c r="B29" i="2"/>
  <c r="A46" i="2"/>
  <c r="H7" i="2"/>
  <c r="B22" i="2"/>
  <c r="C29" i="2"/>
  <c r="I22" i="2" l="1"/>
  <c r="E41" i="2"/>
  <c r="C46" i="2" s="1"/>
  <c r="E34" i="2"/>
  <c r="C45" i="2" s="1"/>
  <c r="E27" i="2"/>
  <c r="C44" i="2" s="1"/>
  <c r="I21" i="2"/>
  <c r="C47" i="2" l="1"/>
  <c r="I34" i="2" s="1"/>
</calcChain>
</file>

<file path=xl/sharedStrings.xml><?xml version="1.0" encoding="utf-8"?>
<sst xmlns="http://schemas.openxmlformats.org/spreadsheetml/2006/main" count="110" uniqueCount="87">
  <si>
    <t>Last Quarter</t>
  </si>
  <si>
    <t>This Quarter</t>
  </si>
  <si>
    <t>Quarterly Change</t>
  </si>
  <si>
    <t>Total Administrative Expenditures</t>
  </si>
  <si>
    <t>Case Management Expenditures</t>
  </si>
  <si>
    <t>Job Search and Relocation</t>
  </si>
  <si>
    <t>Training (Total Federal Share - Admin - CaseMngt - JSR)</t>
  </si>
  <si>
    <t>Grant</t>
  </si>
  <si>
    <t>Amount</t>
  </si>
  <si>
    <t>Total of 3 grants = total 9130 Training Expenditures</t>
  </si>
  <si>
    <t>10e</t>
  </si>
  <si>
    <t>10f</t>
  </si>
  <si>
    <t>11b</t>
  </si>
  <si>
    <t>11c</t>
  </si>
  <si>
    <t>Federal Share of Expenditures</t>
  </si>
  <si>
    <t>Training Expenditures</t>
  </si>
  <si>
    <t>TRA Expenditures</t>
  </si>
  <si>
    <t>TRA</t>
  </si>
  <si>
    <t>N/A</t>
  </si>
  <si>
    <t>Line</t>
  </si>
  <si>
    <t>Type of Expenditure</t>
  </si>
  <si>
    <t>TRAINING EXPENDITURE CALCULATION</t>
  </si>
  <si>
    <t>TRA EXPENDITURE CALCULATION</t>
  </si>
  <si>
    <t>Measure</t>
  </si>
  <si>
    <t>Enter 9130 Data into Orange Cells</t>
  </si>
  <si>
    <t>Oldest FY</t>
  </si>
  <si>
    <t>Current FY</t>
  </si>
  <si>
    <t>Middle FY</t>
  </si>
  <si>
    <t>Reference Data</t>
  </si>
  <si>
    <t>9130 Calculation Details</t>
  </si>
  <si>
    <t>Total</t>
  </si>
  <si>
    <t>Target</t>
  </si>
  <si>
    <t>Select Submission Quarter Here:</t>
  </si>
  <si>
    <t>10d</t>
  </si>
  <si>
    <t>Total Federal Funds Authorized*</t>
  </si>
  <si>
    <t>11d</t>
  </si>
  <si>
    <t>Training Expenditures*</t>
  </si>
  <si>
    <t>Admin Rate</t>
  </si>
  <si>
    <t>9130 REPORTING ISSUES</t>
  </si>
  <si>
    <t>Negative Calculated Training Expenditures</t>
  </si>
  <si>
    <t>Calculated Training &lt;&gt; Reported Training</t>
  </si>
  <si>
    <t>Out of Order Spending</t>
  </si>
  <si>
    <t>Admin Expenditures Exceed Allowable</t>
  </si>
  <si>
    <t>Oldest Case Management Rate Under 5%**</t>
  </si>
  <si>
    <t>*  Total Federal Funds Authorized (10d) and Training Expenditures (11d) are required to identify reporting some reporting issues.</t>
  </si>
  <si>
    <t>Total Federal Share of Expenditures (10e)</t>
  </si>
  <si>
    <t>Total Administrative Expenditures (10f)</t>
  </si>
  <si>
    <t>Case Management Expenditures (11b)</t>
  </si>
  <si>
    <t>Job Search and Relocation (11c)</t>
  </si>
  <si>
    <t>**  Case management check is on oldest grant only.  A minimum of 5% is required by the end of the fiscal year, so ensures that Q1 is at least 1.25%, Q2 is at least 2.5%, etc.  There is no maximum.</t>
  </si>
  <si>
    <t>9130 (Denominator)</t>
  </si>
  <si>
    <t>TAADI Denominators</t>
  </si>
  <si>
    <t>TAA DATA INTEGRITY SPECIFICATIONS</t>
  </si>
  <si>
    <t>Measure Name</t>
  </si>
  <si>
    <t>ELEMENT NUMBER</t>
  </si>
  <si>
    <t>DATA ELEMENT  NAME(S)</t>
  </si>
  <si>
    <t xml:space="preserve">DEFINITION/RELATIONSHIP TARGETED </t>
  </si>
  <si>
    <t>SOURCE / REQUIREMENT</t>
  </si>
  <si>
    <t>CONSEQUENCE OF DATA DEFICIT</t>
  </si>
  <si>
    <t>DATE PARAMETERS FOR QUARTERLY REPORTING</t>
  </si>
  <si>
    <t>MANNER OF OUTPUT</t>
  </si>
  <si>
    <t>NUMERATOR SPECIFICATIONS</t>
  </si>
  <si>
    <t>DENOMINATOR SPECIFICATIONS</t>
  </si>
  <si>
    <r>
      <t xml:space="preserve">1324
LINE 10E
</t>
    </r>
    <r>
      <rPr>
        <sz val="8"/>
        <color theme="1"/>
        <rFont val="Calibri"/>
        <family val="2"/>
        <scheme val="minor"/>
      </rPr>
      <t>901
925
1302
1325
926</t>
    </r>
  </si>
  <si>
    <r>
      <rPr>
        <b/>
        <u/>
        <sz val="8"/>
        <color theme="1"/>
        <rFont val="Calibri"/>
        <family val="2"/>
        <scheme val="minor"/>
      </rPr>
      <t>Current Quarter Training Expenditures</t>
    </r>
    <r>
      <rPr>
        <sz val="8"/>
        <color theme="1"/>
        <rFont val="Calibri"/>
        <family val="2"/>
        <scheme val="minor"/>
      </rPr>
      <t xml:space="preserve">
</t>
    </r>
    <r>
      <rPr>
        <b/>
        <u/>
        <sz val="8"/>
        <color theme="1"/>
        <rFont val="Calibri"/>
        <family val="2"/>
        <scheme val="minor"/>
      </rPr>
      <t>ETA-9130</t>
    </r>
    <r>
      <rPr>
        <u/>
        <sz val="8"/>
        <color theme="1"/>
        <rFont val="Calibri"/>
        <family val="2"/>
        <scheme val="minor"/>
      </rPr>
      <t xml:space="preserve">
</t>
    </r>
    <r>
      <rPr>
        <sz val="8"/>
        <color theme="1"/>
        <rFont val="Calibri"/>
        <family val="2"/>
        <scheme val="minor"/>
      </rPr>
      <t>Date of Program Exit (WIOA)
Date of First TAA Benefit or Service
Date Entered Training #1 (WIOA)
Total Training  Expenditures 
TAA Liable/Agent State Identifier</t>
    </r>
  </si>
  <si>
    <r>
      <t xml:space="preserve">Comparison of </t>
    </r>
    <r>
      <rPr>
        <b/>
        <sz val="8"/>
        <color theme="1"/>
        <rFont val="Calibri"/>
        <family val="2"/>
        <scheme val="minor"/>
      </rPr>
      <t xml:space="preserve">ETA 9130 Quarterly Training Expenditures: </t>
    </r>
    <r>
      <rPr>
        <sz val="8"/>
        <color theme="1"/>
        <rFont val="Calibri"/>
        <family val="2"/>
        <scheme val="minor"/>
      </rPr>
      <t xml:space="preserve">The sum of total quarterly expenditures (the cumulative value reported on line 10e on the current report quarter submission less the amount reported on the previous quarter submission) less the sum of quarterly admin expenditures (the cumulative value reported on line 10f on the current quarter report submission less the amount reported on the previous quarter report submission), quarterly case management expenditures (the cumulative value reported on line 11b on the current quarter report submission less the amount reported on the previous quarter report submission), and quarterly job search and relocation expenditures (the cumulative value reported on line 11c on the current quarter report submission less the amount reported on the previous quarter report submission).  NOTE: If the state has submitted a closeout report, the closeout report amount will be used in lieu of the 9130 amount.  
</t>
    </r>
    <r>
      <rPr>
        <b/>
        <sz val="8"/>
        <color theme="1"/>
        <rFont val="Calibri"/>
        <family val="2"/>
        <scheme val="minor"/>
      </rPr>
      <t xml:space="preserve">
</t>
    </r>
    <r>
      <rPr>
        <sz val="8"/>
        <color theme="1"/>
        <rFont val="Calibri"/>
        <family val="2"/>
        <scheme val="minor"/>
      </rPr>
      <t>and
State aggregate of</t>
    </r>
    <r>
      <rPr>
        <b/>
        <sz val="8"/>
        <color theme="1"/>
        <rFont val="Calibri"/>
        <family val="2"/>
        <scheme val="minor"/>
      </rPr>
      <t xml:space="preserve"> PIRL Current Quarter Training Expenditures  (PIRL 1324)</t>
    </r>
    <r>
      <rPr>
        <sz val="8"/>
        <color theme="1"/>
        <rFont val="Calibri"/>
        <family val="2"/>
        <scheme val="minor"/>
      </rPr>
      <t xml:space="preserve"> for records where there is a Date Entered Training; Date of First TAA Benefit or Service; Date of Program Exit in or after the report period, or no Date of Program Exit; Total Training Expenditures reported is greater than $0; and TAA Liable/Agent State Identifier is "2" or "0".</t>
    </r>
  </si>
  <si>
    <t>Section 249B(d)(3)</t>
  </si>
  <si>
    <t xml:space="preserve">Reflects inaccurate tracking of Training cost per participant, which affects projections of program costs used to develop program  policy and funding estimates  </t>
  </si>
  <si>
    <t xml:space="preserve">PIRL:
Records with a Date of First TAA Benefit or Service in or before the report period
Records with an Date of Program Exit in or after the report period or no Date of Program Exit
</t>
  </si>
  <si>
    <t>Percentage of discrepancy between the aggregate totals of PIRL to 9130 Quarterly Training Expenditures</t>
  </si>
  <si>
    <t xml:space="preserve">SELECT SUM(pirl1324_cur_qtr_train_expend)
FROM data
WHERE pirl925_date_first_ben_s IS NOT NULL
   AND pirl925_date_first_ben_s &lt;= qtr_end_date
   AND (pirl901_date_prog_exit IS NULL
      OR pirl901_date_prog_exit &gt;= qtr_start_date)
   AND pirl926_taa_liable_agent_id &lt;&gt; 1
   AND pirl1324_cur_qtr_train_expend &gt; 0
   </t>
  </si>
  <si>
    <t>SELECT SUM((IF(reportdate = qtr_end_date, eta9130_10e_totalexpend, 0) - 
   IF(reportdate = qtr_end_date, eta9130_10f_admin, 0) - 
   IF(reportdate = qtr_end_date, eta9130_11c_fedJSR, 0) - 
   IF(reportdate = qtr_end_date, eta9130_11c_fedJSR, 0))
   -
   (IF(reportdate = qtr_start_date - 1, eta9130_10e_totalexpend, 0) - 
   IF(reportdate = qtr_start_date - 1, eta9130_10f_admin, 0) - 
   IF(reportdate = qtr_start_date - 1, eta9130_11c_fedJSR, 0) - 
   IF(reportdate = qtr_start_date - 1, eta9130_11c_fedJSR, 0)))
FROM eta9130
WHERE grantType = 'TaOA'</t>
  </si>
  <si>
    <r>
      <t xml:space="preserve">1514
1519
1524
1529
LINE 10E
</t>
    </r>
    <r>
      <rPr>
        <sz val="8"/>
        <color theme="1"/>
        <rFont val="Calibri"/>
        <family val="2"/>
        <scheme val="minor"/>
      </rPr>
      <t>901
925
1512
1517
1522
1527
926</t>
    </r>
  </si>
  <si>
    <t>Comparison of ETA 9130 Quarterly TRA Expenditures: This amount is the quarterly TRA expenditures as reported quarterly for the active TRA grant.  It is calculated by taking the cumulative value reported on line 10e Federal Share of Expenditures on the current quarter report submission less the cumulative expenditures reported on Line 10e of the previous quarter report submission.   NOTE: If the state has submitted a closeout report, the closeout report amount will be used in lieu of the 9130 amount.  
 and
State aggregate of PIRL Quarterly Basic, Additional, Remedial, Completion TRA Expenditures (PIRL 1514, 1519, 1524, 1529 ) for records where there is a Date of First TAA Benefit or Service; Date of Program Exit in or after the report period; Weeks Paid Quarterly Basic, Additional, and Remedial TRA is greater than 0; and TAA Liable/Agent State Identifier is "1" or "0".</t>
  </si>
  <si>
    <t>Reflects inaccurate tracking of TRA cost per participant, which affects projection used to predict appropriation needs</t>
  </si>
  <si>
    <t xml:space="preserve">PIRL: 
Records with a Date of First TAA Benefit or Service in or before the report period
Records with an Date of Program Exit  in or after the report period or no Date of Program Exit
</t>
  </si>
  <si>
    <t>Percentage of discrepancy between the aggregate totals of PIRL to 9130 Quarterly TRA Expenditures</t>
  </si>
  <si>
    <t>SELECT IF(reportdate = qtr_end_date, eta9130_10e_totalexpend, 0) -
   IF(reportdate = qtr_start_date - 1, eta9130_10e_totalexpend, 0)
FROM eta9130
WHERE grantType = 'TRA'</t>
  </si>
  <si>
    <t xml:space="preserve">SELECT SUM(COALESCE(pirl1514_amt_pd_qtr_basic_tra, 0)+
   COALESCE(pirl1519_amt_pd_qtr_addl_tra, 0)+
   COALESCE(pirl1524_amt_pd_qtr_rem_tra, 0)+
   COALESCE(pirl1529_amt_pd_qtr_compl_tra, 0))
FROM data
WHERE pirl925_date_first_ben_s IS NOT NULL
   AND pirl925_date_first_ben_s &lt;= qtr_end_date
   AND (pirl901_date_prog_exit IS NULL
      OR pirl901_date_prog_exit &gt;= qtr_start_date)
   AND pirl926_taa_liable_agent_id &lt;&gt; 2
   </t>
  </si>
  <si>
    <t>90% - 110%</t>
  </si>
  <si>
    <t>Within 10% Match between PIRL and ETA 9130 (The measure result is based on 100% and is the result of dividing the amount reported in the PIRL by the total amount reported on the 9130. States meeting the expectation will fall between 90% - 110%.)</t>
  </si>
  <si>
    <r>
      <rPr>
        <b/>
        <u/>
        <sz val="8"/>
        <color theme="1"/>
        <rFont val="Calibri"/>
        <family val="2"/>
        <scheme val="minor"/>
      </rPr>
      <t>Quarterly Basic, Additional, Remedial, Completion TRA Expenditures</t>
    </r>
    <r>
      <rPr>
        <u/>
        <sz val="8"/>
        <color theme="1"/>
        <rFont val="Calibri"/>
        <family val="2"/>
        <scheme val="minor"/>
      </rPr>
      <t xml:space="preserve">
</t>
    </r>
    <r>
      <rPr>
        <b/>
        <u/>
        <sz val="8"/>
        <color theme="1"/>
        <rFont val="Calibri"/>
        <family val="2"/>
        <scheme val="minor"/>
      </rPr>
      <t xml:space="preserve">ETA-9130
</t>
    </r>
    <r>
      <rPr>
        <sz val="8"/>
        <color theme="1"/>
        <rFont val="Calibri"/>
        <family val="2"/>
        <scheme val="minor"/>
      </rPr>
      <t>Date of Program Exit (WIOA)
Date of First TAA Benefit or Service
Weeks Paid Quarterly Basic, Additional, Remedial, Completion TRA
TAA Liable/Agent State Identifier</t>
    </r>
  </si>
  <si>
    <t>Added additional submission quarters</t>
  </si>
  <si>
    <t xml:space="preserve">The full description of the calculation is available in Attachment III to TEGL 01-19, Change 1 on our website.  </t>
  </si>
  <si>
    <t>REPORTING EXPECTATION</t>
  </si>
  <si>
    <t>Removed A/RTAA in line with FY 2025 measures</t>
  </si>
  <si>
    <t>Updated: 2/3/2025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</si>
</sst>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_);[Red]\(&quot;$&quot;#,##0\)"/>
    <numFmt numFmtId="8" formatCode="&quot;$&quot;#,##0.00_);[Red]\(&quot;$&quot;#,##0.00\)"/>
    <numFmt numFmtId="44" formatCode="_(&quot;$&quot;* #,##0.00_);_(&quot;$&quot;* \(#,##0.00\);_(&quot;$&quot;* &quot;-&quot;??_);_(@_)"/>
    <numFmt numFmtId="43" formatCode="_(* #,##0.00_);_(* \(#,##0.00\);_(* &quot;-&quot;??_);_(@_)"/>
    <numFmt numFmtId="164" formatCode="\$#,##0.00;&quot;($&quot;#,##0.00\)"/>
    <numFmt numFmtId="165" formatCode="&quot;$&quot;#,##0.00"/>
  </numFmts>
  <fonts count="43" x14ac:knownFonts="1">
    <font>
      <sz val="11"/>
      <color theme="1"/>
      <name val="Calibri"/>
      <family val="2"/>
      <scheme val="minor"/>
    </font>
    <font>
      <sz val="11"/>
      <color theme="1"/>
      <name val="Calibri"/>
      <family val="2"/>
      <scheme val="minor"/>
    </font>
    <font>
      <b/>
      <sz val="11"/>
      <color rgb="FF000000"/>
      <name val="Calibri"/>
      <family val="2"/>
    </font>
    <font>
      <sz val="11"/>
      <color rgb="FF000000"/>
      <name val="Calibri"/>
      <family val="2"/>
    </font>
    <font>
      <sz val="11"/>
      <color theme="1"/>
      <name val="Calibri"/>
      <family val="2"/>
    </font>
    <font>
      <sz val="10"/>
      <color theme="1"/>
      <name val="Calibri"/>
      <family val="2"/>
    </font>
    <font>
      <sz val="11"/>
      <color rgb="FF1F497D"/>
      <name val="Calibri"/>
      <family val="2"/>
      <scheme val="minor"/>
    </font>
    <font>
      <b/>
      <sz val="14"/>
      <color theme="1"/>
      <name val="Calibri"/>
      <family val="2"/>
      <scheme val="minor"/>
    </font>
    <font>
      <b/>
      <sz val="11"/>
      <color theme="1"/>
      <name val="Calibri"/>
      <family val="2"/>
    </font>
    <font>
      <b/>
      <sz val="14"/>
      <color theme="1"/>
      <name val="Calibri"/>
      <family val="2"/>
    </font>
    <font>
      <sz val="10"/>
      <name val="Arial"/>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Arial"/>
      <family val="2"/>
    </font>
    <font>
      <sz val="11"/>
      <color rgb="FF000000"/>
      <name val="Calibri"/>
      <family val="2"/>
      <scheme val="minor"/>
    </font>
    <font>
      <b/>
      <sz val="22"/>
      <color theme="1"/>
      <name val="Calibri"/>
      <family val="2"/>
      <scheme val="minor"/>
    </font>
    <font>
      <b/>
      <sz val="16"/>
      <color theme="1"/>
      <name val="Calibri"/>
      <family val="2"/>
      <scheme val="minor"/>
    </font>
    <font>
      <sz val="16"/>
      <color theme="1"/>
      <name val="Calibri"/>
      <family val="2"/>
      <scheme val="minor"/>
    </font>
    <font>
      <b/>
      <sz val="26"/>
      <color rgb="FF000000"/>
      <name val="Calibri"/>
      <family val="2"/>
    </font>
    <font>
      <b/>
      <sz val="14"/>
      <color rgb="FF000000"/>
      <name val="Calibri"/>
      <family val="2"/>
    </font>
    <font>
      <sz val="22"/>
      <color theme="0"/>
      <name val="Calibri"/>
      <family val="2"/>
      <scheme val="minor"/>
    </font>
    <font>
      <sz val="8"/>
      <color theme="1"/>
      <name val="Calibri"/>
      <family val="2"/>
      <scheme val="minor"/>
    </font>
    <font>
      <b/>
      <sz val="18"/>
      <color theme="1"/>
      <name val="Calibri"/>
      <family val="2"/>
      <scheme val="minor"/>
    </font>
    <font>
      <b/>
      <sz val="8"/>
      <name val="Calibri"/>
      <family val="2"/>
      <scheme val="minor"/>
    </font>
    <font>
      <b/>
      <sz val="8"/>
      <color theme="1"/>
      <name val="Calibri"/>
      <family val="2"/>
      <scheme val="minor"/>
    </font>
    <font>
      <b/>
      <u/>
      <sz val="8"/>
      <color theme="1"/>
      <name val="Calibri"/>
      <family val="2"/>
      <scheme val="minor"/>
    </font>
    <font>
      <u/>
      <sz val="8"/>
      <color theme="1"/>
      <name val="Calibri"/>
      <family val="2"/>
      <scheme val="minor"/>
    </font>
    <font>
      <sz val="8"/>
      <name val="Calibri"/>
      <family val="2"/>
      <scheme val="minor"/>
    </font>
    <font>
      <sz val="12"/>
      <color theme="1"/>
      <name val="Calibri"/>
      <family val="2"/>
      <scheme val="minor"/>
    </font>
  </fonts>
  <fills count="44">
    <fill>
      <patternFill patternType="none"/>
    </fill>
    <fill>
      <patternFill patternType="gray125"/>
    </fill>
    <fill>
      <patternFill patternType="solid">
        <fgColor rgb="FFFFFFCC"/>
      </patternFill>
    </fill>
    <fill>
      <patternFill patternType="solid">
        <fgColor theme="4" tint="0.79998168889431442"/>
        <bgColor indexed="65"/>
      </patternFill>
    </fill>
    <fill>
      <patternFill patternType="solid">
        <fgColor theme="4" tint="0.59999389629810485"/>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rgb="FFD8E4BC"/>
        <bgColor indexed="64"/>
      </patternFill>
    </fill>
    <fill>
      <patternFill patternType="solid">
        <fgColor rgb="FFC5D9F1"/>
        <bgColor indexed="64"/>
      </patternFill>
    </fill>
    <fill>
      <patternFill patternType="solid">
        <fgColor rgb="FFFFFF0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theme="4"/>
      </patternFill>
    </fill>
    <fill>
      <patternFill patternType="solid">
        <fgColor theme="4" tint="0.39997558519241921"/>
        <bgColor indexed="65"/>
      </patternFill>
    </fill>
    <fill>
      <patternFill patternType="solid">
        <fgColor theme="5"/>
      </patternFill>
    </fill>
    <fill>
      <patternFill patternType="solid">
        <fgColor theme="5" tint="0.39997558519241921"/>
        <bgColor indexed="65"/>
      </patternFill>
    </fill>
    <fill>
      <patternFill patternType="solid">
        <fgColor theme="6"/>
      </patternFill>
    </fill>
    <fill>
      <patternFill patternType="solid">
        <fgColor theme="6" tint="0.39997558519241921"/>
        <bgColor indexed="65"/>
      </patternFill>
    </fill>
    <fill>
      <patternFill patternType="solid">
        <fgColor theme="7"/>
      </patternFill>
    </fill>
    <fill>
      <patternFill patternType="solid">
        <fgColor theme="7" tint="0.39997558519241921"/>
        <bgColor indexed="65"/>
      </patternFill>
    </fill>
    <fill>
      <patternFill patternType="solid">
        <fgColor theme="8"/>
      </patternFill>
    </fill>
    <fill>
      <patternFill patternType="solid">
        <fgColor theme="8" tint="0.39997558519241921"/>
        <bgColor indexed="65"/>
      </patternFill>
    </fill>
    <fill>
      <patternFill patternType="solid">
        <fgColor theme="9"/>
      </patternFill>
    </fill>
    <fill>
      <patternFill patternType="solid">
        <fgColor theme="9" tint="0.39997558519241921"/>
        <bgColor indexed="65"/>
      </patternFill>
    </fill>
    <fill>
      <patternFill patternType="solid">
        <fgColor theme="0"/>
        <bgColor indexed="64"/>
      </patternFill>
    </fill>
    <fill>
      <patternFill patternType="solid">
        <fgColor theme="7" tint="0.59999389629810485"/>
        <bgColor indexed="64"/>
      </patternFill>
    </fill>
    <fill>
      <patternFill patternType="solid">
        <fgColor theme="9" tint="0.39997558519241921"/>
        <bgColor indexed="64"/>
      </patternFill>
    </fill>
    <fill>
      <patternFill patternType="solid">
        <fgColor theme="9" tint="0.39997558519241921"/>
        <bgColor rgb="FFFFFFFF"/>
      </patternFill>
    </fill>
    <fill>
      <patternFill patternType="solid">
        <fgColor rgb="FFC00000"/>
        <bgColor indexed="64"/>
      </patternFill>
    </fill>
    <fill>
      <patternFill patternType="solid">
        <fgColor theme="9" tint="0.59999389629810485"/>
        <bgColor rgb="FFFFFFFF"/>
      </patternFill>
    </fill>
    <fill>
      <patternFill patternType="solid">
        <fgColor theme="6" tint="-0.249977111117893"/>
        <bgColor indexed="64"/>
      </patternFill>
    </fill>
    <fill>
      <patternFill patternType="solid">
        <fgColor theme="0" tint="-4.9989318521683403E-2"/>
        <bgColor indexed="64"/>
      </patternFill>
    </fill>
  </fills>
  <borders count="39">
    <border>
      <left/>
      <right/>
      <top/>
      <bottom/>
      <diagonal/>
    </border>
    <border>
      <left style="medium">
        <color indexed="64"/>
      </left>
      <right style="medium">
        <color indexed="64"/>
      </right>
      <top style="medium">
        <color indexed="64"/>
      </top>
      <bottom style="medium">
        <color indexed="64"/>
      </bottom>
      <diagonal/>
    </border>
    <border>
      <left style="thin">
        <color rgb="FFB2B2B2"/>
      </left>
      <right style="thin">
        <color rgb="FFB2B2B2"/>
      </right>
      <top style="thin">
        <color rgb="FFB2B2B2"/>
      </top>
      <bottom style="thin">
        <color rgb="FFB2B2B2"/>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style="thin">
        <color rgb="FFCAC9D9"/>
      </left>
      <right style="thin">
        <color rgb="FFCAC9D9"/>
      </right>
      <top style="thin">
        <color rgb="FFCAC9D9"/>
      </top>
      <bottom style="thin">
        <color rgb="FFCAC9D9"/>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rgb="FFCAC9D9"/>
      </left>
      <right style="medium">
        <color indexed="64"/>
      </right>
      <top style="thin">
        <color rgb="FFCAC9D9"/>
      </top>
      <bottom style="thin">
        <color rgb="FFCAC9D9"/>
      </bottom>
      <diagonal/>
    </border>
    <border>
      <left style="thin">
        <color rgb="FFCAC9D9"/>
      </left>
      <right style="thin">
        <color rgb="FFCAC9D9"/>
      </right>
      <top style="thin">
        <color rgb="FFCAC9D9"/>
      </top>
      <bottom style="medium">
        <color indexed="64"/>
      </bottom>
      <diagonal/>
    </border>
    <border>
      <left/>
      <right/>
      <top/>
      <bottom style="thin">
        <color theme="0" tint="-0.499984740745262"/>
      </bottom>
      <diagonal/>
    </border>
    <border>
      <left style="thin">
        <color theme="0"/>
      </left>
      <right style="thin">
        <color theme="0"/>
      </right>
      <top style="thin">
        <color theme="0" tint="-0.499984740745262"/>
      </top>
      <bottom style="thick">
        <color theme="5" tint="-0.499984740745262"/>
      </bottom>
      <diagonal/>
    </border>
    <border>
      <left/>
      <right style="thin">
        <color theme="0"/>
      </right>
      <top style="thin">
        <color theme="0" tint="-0.499984740745262"/>
      </top>
      <bottom style="thick">
        <color theme="5" tint="-0.499984740745262"/>
      </bottom>
      <diagonal/>
    </border>
    <border>
      <left style="thin">
        <color theme="0"/>
      </left>
      <right/>
      <top style="thin">
        <color theme="0" tint="-0.499984740745262"/>
      </top>
      <bottom style="thick">
        <color theme="5" tint="-0.499984740745262"/>
      </bottom>
      <diagonal/>
    </border>
    <border>
      <left style="thin">
        <color indexed="64"/>
      </left>
      <right style="thin">
        <color indexed="64"/>
      </right>
      <top/>
      <bottom style="thin">
        <color indexed="64"/>
      </bottom>
      <diagonal/>
    </border>
    <border>
      <left style="thin">
        <color theme="0" tint="-0.499984740745262"/>
      </left>
      <right style="thin">
        <color theme="0"/>
      </right>
      <top/>
      <bottom style="thin">
        <color indexed="64"/>
      </bottom>
      <diagonal/>
    </border>
    <border>
      <left style="thin">
        <color theme="0"/>
      </left>
      <right style="thin">
        <color theme="0"/>
      </right>
      <top/>
      <bottom style="thin">
        <color indexed="64"/>
      </bottom>
      <diagonal/>
    </border>
    <border>
      <left style="thin">
        <color theme="0"/>
      </left>
      <right/>
      <top/>
      <bottom style="thin">
        <color indexed="64"/>
      </bottom>
      <diagonal/>
    </border>
    <border>
      <left style="thin">
        <color theme="0"/>
      </left>
      <right/>
      <top style="thin">
        <color indexed="64"/>
      </top>
      <bottom style="thin">
        <color indexed="64"/>
      </bottom>
      <diagonal/>
    </border>
    <border>
      <left style="thin">
        <color theme="0" tint="-0.499984740745262"/>
      </left>
      <right style="thin">
        <color theme="0"/>
      </right>
      <top style="thin">
        <color indexed="64"/>
      </top>
      <bottom style="thin">
        <color indexed="64"/>
      </bottom>
      <diagonal/>
    </border>
    <border>
      <left style="thin">
        <color theme="0"/>
      </left>
      <right style="thin">
        <color theme="0"/>
      </right>
      <top style="thin">
        <color indexed="64"/>
      </top>
      <bottom style="thin">
        <color indexed="64"/>
      </bottom>
      <diagonal/>
    </border>
  </borders>
  <cellStyleXfs count="959">
    <xf numFmtId="0" fontId="0" fillId="0" borderId="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 fillId="0" borderId="0"/>
    <xf numFmtId="0" fontId="1" fillId="0" borderId="0"/>
    <xf numFmtId="0" fontId="10" fillId="0" borderId="0"/>
    <xf numFmtId="0" fontId="10" fillId="0" borderId="0"/>
    <xf numFmtId="0" fontId="10" fillId="0" borderId="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9" fontId="1"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 fillId="0" borderId="0" applyFont="0" applyFill="0" applyBorder="0" applyAlignment="0" applyProtection="0"/>
    <xf numFmtId="0" fontId="11" fillId="0" borderId="0" applyNumberFormat="0" applyFill="0" applyBorder="0" applyAlignment="0" applyProtection="0"/>
    <xf numFmtId="0" fontId="12" fillId="0" borderId="9" applyNumberFormat="0" applyFill="0" applyAlignment="0" applyProtection="0"/>
    <xf numFmtId="0" fontId="13" fillId="0" borderId="10" applyNumberFormat="0" applyFill="0" applyAlignment="0" applyProtection="0"/>
    <xf numFmtId="0" fontId="14" fillId="0" borderId="11" applyNumberFormat="0" applyFill="0" applyAlignment="0" applyProtection="0"/>
    <xf numFmtId="0" fontId="14" fillId="0" borderId="0" applyNumberFormat="0" applyFill="0" applyBorder="0" applyAlignment="0" applyProtection="0"/>
    <xf numFmtId="0" fontId="15" fillId="18" borderId="0" applyNumberFormat="0" applyBorder="0" applyAlignment="0" applyProtection="0"/>
    <xf numFmtId="0" fontId="16" fillId="19" borderId="0" applyNumberFormat="0" applyBorder="0" applyAlignment="0" applyProtection="0"/>
    <xf numFmtId="0" fontId="17" fillId="20" borderId="0" applyNumberFormat="0" applyBorder="0" applyAlignment="0" applyProtection="0"/>
    <xf numFmtId="0" fontId="18" fillId="21" borderId="12" applyNumberFormat="0" applyAlignment="0" applyProtection="0"/>
    <xf numFmtId="0" fontId="19" fillId="22" borderId="13" applyNumberFormat="0" applyAlignment="0" applyProtection="0"/>
    <xf numFmtId="0" fontId="20" fillId="22" borderId="12" applyNumberFormat="0" applyAlignment="0" applyProtection="0"/>
    <xf numFmtId="0" fontId="21" fillId="0" borderId="14" applyNumberFormat="0" applyFill="0" applyAlignment="0" applyProtection="0"/>
    <xf numFmtId="0" fontId="22" fillId="23" borderId="15" applyNumberFormat="0" applyAlignment="0" applyProtection="0"/>
    <xf numFmtId="0" fontId="23" fillId="0" borderId="0" applyNumberFormat="0" applyFill="0" applyBorder="0" applyAlignment="0" applyProtection="0"/>
    <xf numFmtId="0" fontId="1" fillId="2" borderId="2" applyNumberFormat="0" applyFont="0" applyAlignment="0" applyProtection="0"/>
    <xf numFmtId="0" fontId="24" fillId="0" borderId="0" applyNumberFormat="0" applyFill="0" applyBorder="0" applyAlignment="0" applyProtection="0"/>
    <xf numFmtId="0" fontId="25" fillId="0" borderId="16" applyNumberFormat="0" applyFill="0" applyAlignment="0" applyProtection="0"/>
    <xf numFmtId="0" fontId="26" fillId="24"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26" fillId="25" borderId="0" applyNumberFormat="0" applyBorder="0" applyAlignment="0" applyProtection="0"/>
    <xf numFmtId="0" fontId="26" fillId="26"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26" fillId="27" borderId="0" applyNumberFormat="0" applyBorder="0" applyAlignment="0" applyProtection="0"/>
    <xf numFmtId="0" fontId="26" fillId="28"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26" fillId="29" borderId="0" applyNumberFormat="0" applyBorder="0" applyAlignment="0" applyProtection="0"/>
    <xf numFmtId="0" fontId="26" fillId="30"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26" fillId="31" borderId="0" applyNumberFormat="0" applyBorder="0" applyAlignment="0" applyProtection="0"/>
    <xf numFmtId="0" fontId="26" fillId="32"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26" fillId="33" borderId="0" applyNumberFormat="0" applyBorder="0" applyAlignment="0" applyProtection="0"/>
    <xf numFmtId="0" fontId="26"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26" fillId="35" borderId="0" applyNumberFormat="0" applyBorder="0" applyAlignment="0" applyProtection="0"/>
    <xf numFmtId="0" fontId="27" fillId="0" borderId="0"/>
    <xf numFmtId="44" fontId="1" fillId="0" borderId="0" applyFont="0" applyFill="0" applyBorder="0" applyAlignment="0" applyProtection="0"/>
  </cellStyleXfs>
  <cellXfs count="104">
    <xf numFmtId="0" fontId="0" fillId="0" borderId="0" xfId="0"/>
    <xf numFmtId="0" fontId="3" fillId="0" borderId="4" xfId="0" applyFont="1" applyBorder="1" applyAlignment="1">
      <alignment vertical="center"/>
    </xf>
    <xf numFmtId="6" fontId="4" fillId="15" borderId="5" xfId="0" applyNumberFormat="1" applyFont="1" applyFill="1" applyBorder="1" applyAlignment="1">
      <alignment horizontal="right" vertical="center"/>
    </xf>
    <xf numFmtId="6" fontId="5" fillId="16" borderId="5" xfId="0" applyNumberFormat="1" applyFont="1" applyFill="1" applyBorder="1" applyAlignment="1">
      <alignment horizontal="right" vertical="center"/>
    </xf>
    <xf numFmtId="6" fontId="3" fillId="17" borderId="5" xfId="0" applyNumberFormat="1" applyFont="1" applyFill="1" applyBorder="1" applyAlignment="1">
      <alignment horizontal="right" vertical="center"/>
    </xf>
    <xf numFmtId="0" fontId="0" fillId="0" borderId="0" xfId="0" applyAlignment="1">
      <alignment vertical="center"/>
    </xf>
    <xf numFmtId="0" fontId="6" fillId="0" borderId="0" xfId="0" applyFont="1" applyAlignment="1">
      <alignment vertical="center"/>
    </xf>
    <xf numFmtId="6" fontId="5" fillId="17" borderId="5" xfId="0" applyNumberFormat="1" applyFont="1" applyFill="1" applyBorder="1" applyAlignment="1">
      <alignment horizontal="right" vertical="center"/>
    </xf>
    <xf numFmtId="0" fontId="2" fillId="0" borderId="4" xfId="0" applyFont="1" applyBorder="1" applyAlignment="1">
      <alignment vertical="center" wrapText="1"/>
    </xf>
    <xf numFmtId="0" fontId="9" fillId="0" borderId="4" xfId="0" applyFont="1" applyBorder="1" applyAlignment="1">
      <alignment vertical="center" wrapText="1"/>
    </xf>
    <xf numFmtId="0" fontId="0" fillId="0" borderId="0" xfId="0" applyAlignment="1">
      <alignment horizontal="center"/>
    </xf>
    <xf numFmtId="0" fontId="3" fillId="0" borderId="0" xfId="0" applyFont="1" applyAlignment="1">
      <alignment vertical="center"/>
    </xf>
    <xf numFmtId="6" fontId="0" fillId="0" borderId="0" xfId="0" applyNumberFormat="1"/>
    <xf numFmtId="8" fontId="4" fillId="17" borderId="5" xfId="0" applyNumberFormat="1" applyFont="1" applyFill="1" applyBorder="1" applyAlignment="1">
      <alignment vertical="center" wrapText="1"/>
    </xf>
    <xf numFmtId="8" fontId="9" fillId="0" borderId="5" xfId="0" applyNumberFormat="1" applyFont="1" applyBorder="1" applyAlignment="1">
      <alignment vertical="center" wrapText="1"/>
    </xf>
    <xf numFmtId="164" fontId="0" fillId="0" borderId="0" xfId="0" applyNumberFormat="1"/>
    <xf numFmtId="16" fontId="2" fillId="0" borderId="3" xfId="0" applyNumberFormat="1" applyFont="1" applyBorder="1" applyAlignment="1">
      <alignment horizontal="center" vertical="center"/>
    </xf>
    <xf numFmtId="0" fontId="0" fillId="0" borderId="21" xfId="0" applyBorder="1"/>
    <xf numFmtId="0" fontId="0" fillId="0" borderId="22" xfId="0" applyBorder="1"/>
    <xf numFmtId="0" fontId="3" fillId="0" borderId="22" xfId="0" applyFont="1" applyBorder="1" applyAlignment="1">
      <alignment vertical="center"/>
    </xf>
    <xf numFmtId="0" fontId="0" fillId="0" borderId="23" xfId="0" applyBorder="1"/>
    <xf numFmtId="0" fontId="3" fillId="0" borderId="18" xfId="0" applyFont="1" applyBorder="1" applyAlignment="1">
      <alignment vertical="center"/>
    </xf>
    <xf numFmtId="0" fontId="0" fillId="0" borderId="18" xfId="0" applyBorder="1"/>
    <xf numFmtId="0" fontId="0" fillId="0" borderId="5" xfId="0" applyBorder="1"/>
    <xf numFmtId="16" fontId="2" fillId="0" borderId="1" xfId="0" applyNumberFormat="1" applyFont="1" applyBorder="1" applyAlignment="1">
      <alignment horizontal="center" vertical="center"/>
    </xf>
    <xf numFmtId="0" fontId="3" fillId="0" borderId="4" xfId="0" applyFont="1" applyBorder="1" applyAlignment="1">
      <alignment vertical="center" wrapText="1"/>
    </xf>
    <xf numFmtId="0" fontId="25" fillId="0" borderId="19" xfId="0" applyFont="1" applyBorder="1"/>
    <xf numFmtId="0" fontId="25" fillId="0" borderId="20" xfId="0" applyFont="1" applyBorder="1"/>
    <xf numFmtId="0" fontId="2" fillId="0" borderId="1" xfId="0" applyFont="1" applyBorder="1" applyAlignment="1">
      <alignment horizontal="left" vertical="center"/>
    </xf>
    <xf numFmtId="0" fontId="8" fillId="0" borderId="1" xfId="0" applyFont="1" applyBorder="1" applyAlignment="1">
      <alignment horizontal="center" vertical="center" wrapText="1"/>
    </xf>
    <xf numFmtId="0" fontId="2" fillId="0" borderId="6" xfId="0" applyFont="1" applyBorder="1" applyAlignment="1">
      <alignment horizontal="center" vertical="center" wrapText="1"/>
    </xf>
    <xf numFmtId="165" fontId="33" fillId="0" borderId="1" xfId="0" applyNumberFormat="1" applyFont="1" applyBorder="1" applyAlignment="1">
      <alignment horizontal="center" vertical="center"/>
    </xf>
    <xf numFmtId="14" fontId="0" fillId="0" borderId="0" xfId="0" applyNumberFormat="1"/>
    <xf numFmtId="14" fontId="0" fillId="0" borderId="18" xfId="0" applyNumberFormat="1" applyBorder="1"/>
    <xf numFmtId="44" fontId="0" fillId="0" borderId="8" xfId="958" applyFont="1" applyFill="1" applyBorder="1" applyAlignment="1" applyProtection="1">
      <alignment horizontal="right" vertical="center"/>
    </xf>
    <xf numFmtId="0" fontId="0" fillId="0" borderId="8" xfId="0" applyBorder="1" applyAlignment="1">
      <alignment horizontal="right" vertical="center"/>
    </xf>
    <xf numFmtId="0" fontId="25" fillId="0" borderId="8" xfId="0" applyFont="1" applyBorder="1" applyAlignment="1">
      <alignment horizontal="left" vertical="center"/>
    </xf>
    <xf numFmtId="0" fontId="25" fillId="0" borderId="8" xfId="0" applyFont="1" applyBorder="1" applyAlignment="1">
      <alignment horizontal="center"/>
    </xf>
    <xf numFmtId="0" fontId="2" fillId="0" borderId="1" xfId="0" applyFont="1" applyBorder="1" applyAlignment="1">
      <alignment horizontal="center" vertical="center"/>
    </xf>
    <xf numFmtId="0" fontId="0" fillId="0" borderId="22" xfId="0" applyBorder="1" applyAlignment="1">
      <alignment horizontal="center"/>
    </xf>
    <xf numFmtId="164" fontId="28" fillId="39" borderId="17" xfId="0" applyNumberFormat="1" applyFont="1" applyFill="1" applyBorder="1" applyAlignment="1" applyProtection="1">
      <alignment horizontal="right"/>
      <protection locked="0"/>
    </xf>
    <xf numFmtId="164" fontId="28" fillId="39" borderId="26" xfId="0" applyNumberFormat="1" applyFont="1" applyFill="1" applyBorder="1" applyAlignment="1" applyProtection="1">
      <alignment horizontal="right"/>
      <protection locked="0"/>
    </xf>
    <xf numFmtId="164" fontId="28" fillId="39" borderId="27" xfId="0" applyNumberFormat="1" applyFont="1" applyFill="1" applyBorder="1" applyAlignment="1" applyProtection="1">
      <alignment horizontal="right"/>
      <protection locked="0"/>
    </xf>
    <xf numFmtId="9" fontId="0" fillId="0" borderId="22" xfId="0" applyNumberFormat="1" applyBorder="1" applyAlignment="1">
      <alignment horizontal="center"/>
    </xf>
    <xf numFmtId="0" fontId="0" fillId="0" borderId="22" xfId="0" applyBorder="1" applyAlignment="1">
      <alignment horizontal="center" vertical="center"/>
    </xf>
    <xf numFmtId="0" fontId="0" fillId="0" borderId="7" xfId="0" applyBorder="1" applyAlignment="1">
      <alignment horizontal="center" vertical="center"/>
    </xf>
    <xf numFmtId="0" fontId="0" fillId="0" borderId="1" xfId="0" applyBorder="1" applyAlignment="1">
      <alignment horizontal="center" vertical="center"/>
    </xf>
    <xf numFmtId="164" fontId="28" fillId="41" borderId="17" xfId="0" applyNumberFormat="1" applyFont="1" applyFill="1" applyBorder="1" applyAlignment="1" applyProtection="1">
      <alignment horizontal="right"/>
      <protection locked="0"/>
    </xf>
    <xf numFmtId="164" fontId="28" fillId="41" borderId="26" xfId="0" applyNumberFormat="1" applyFont="1" applyFill="1" applyBorder="1" applyAlignment="1" applyProtection="1">
      <alignment horizontal="right"/>
      <protection locked="0"/>
    </xf>
    <xf numFmtId="164" fontId="28" fillId="41" borderId="22" xfId="0" applyNumberFormat="1" applyFont="1" applyFill="1" applyBorder="1" applyAlignment="1" applyProtection="1">
      <alignment horizontal="right"/>
      <protection locked="0"/>
    </xf>
    <xf numFmtId="14" fontId="25" fillId="0" borderId="0" xfId="0" applyNumberFormat="1" applyFont="1" applyAlignment="1">
      <alignment horizontal="left"/>
    </xf>
    <xf numFmtId="0" fontId="35" fillId="0" borderId="0" xfId="0" applyFont="1" applyAlignment="1">
      <alignment horizontal="left" vertical="top"/>
    </xf>
    <xf numFmtId="0" fontId="37" fillId="36" borderId="29" xfId="0" applyFont="1" applyFill="1" applyBorder="1" applyAlignment="1">
      <alignment horizontal="center" vertical="center" wrapText="1"/>
    </xf>
    <xf numFmtId="0" fontId="37" fillId="43" borderId="30" xfId="0" applyFont="1" applyFill="1" applyBorder="1" applyAlignment="1">
      <alignment horizontal="center" vertical="center" wrapText="1"/>
    </xf>
    <xf numFmtId="0" fontId="37" fillId="43" borderId="29" xfId="0" applyFont="1" applyFill="1" applyBorder="1" applyAlignment="1">
      <alignment horizontal="center" vertical="center" wrapText="1"/>
    </xf>
    <xf numFmtId="0" fontId="37" fillId="36" borderId="31" xfId="0" applyFont="1" applyFill="1" applyBorder="1" applyAlignment="1">
      <alignment horizontal="center" vertical="center" wrapText="1"/>
    </xf>
    <xf numFmtId="0" fontId="37" fillId="43" borderId="31" xfId="0" applyFont="1" applyFill="1" applyBorder="1" applyAlignment="1">
      <alignment horizontal="center" vertical="center" wrapText="1"/>
    </xf>
    <xf numFmtId="0" fontId="9" fillId="36" borderId="32" xfId="0" applyFont="1" applyFill="1" applyBorder="1" applyAlignment="1">
      <alignment horizontal="left" vertical="top" wrapText="1"/>
    </xf>
    <xf numFmtId="0" fontId="38" fillId="43" borderId="33" xfId="0" applyFont="1" applyFill="1" applyBorder="1" applyAlignment="1">
      <alignment horizontal="center" vertical="top" wrapText="1"/>
    </xf>
    <xf numFmtId="0" fontId="35" fillId="36" borderId="34" xfId="0" applyFont="1" applyFill="1" applyBorder="1" applyAlignment="1">
      <alignment horizontal="left" vertical="top" wrapText="1"/>
    </xf>
    <xf numFmtId="0" fontId="35" fillId="43" borderId="35" xfId="0" applyFont="1" applyFill="1" applyBorder="1" applyAlignment="1">
      <alignment horizontal="left" vertical="top" wrapText="1"/>
    </xf>
    <xf numFmtId="0" fontId="41" fillId="0" borderId="35" xfId="0" applyFont="1" applyBorder="1" applyAlignment="1">
      <alignment horizontal="left" vertical="top" wrapText="1"/>
    </xf>
    <xf numFmtId="0" fontId="35" fillId="43" borderId="36" xfId="0" applyFont="1" applyFill="1" applyBorder="1" applyAlignment="1">
      <alignment horizontal="left" vertical="top" wrapText="1"/>
    </xf>
    <xf numFmtId="0" fontId="9" fillId="36" borderId="8" xfId="0" applyFont="1" applyFill="1" applyBorder="1" applyAlignment="1">
      <alignment horizontal="left" vertical="top" wrapText="1"/>
    </xf>
    <xf numFmtId="0" fontId="38" fillId="43" borderId="37" xfId="0" applyFont="1" applyFill="1" applyBorder="1" applyAlignment="1">
      <alignment horizontal="center" vertical="top" wrapText="1"/>
    </xf>
    <xf numFmtId="0" fontId="40" fillId="36" borderId="38" xfId="0" applyFont="1" applyFill="1" applyBorder="1" applyAlignment="1">
      <alignment horizontal="left" vertical="top" wrapText="1"/>
    </xf>
    <xf numFmtId="0" fontId="35" fillId="36" borderId="38" xfId="0" applyFont="1" applyFill="1" applyBorder="1" applyAlignment="1">
      <alignment horizontal="left" vertical="top" wrapText="1"/>
    </xf>
    <xf numFmtId="0" fontId="42" fillId="0" borderId="0" xfId="0" applyFont="1" applyAlignment="1">
      <alignment horizontal="left" vertical="top"/>
    </xf>
    <xf numFmtId="0" fontId="38" fillId="0" borderId="0" xfId="0" applyFont="1" applyAlignment="1">
      <alignment horizontal="center" vertical="top"/>
    </xf>
    <xf numFmtId="0" fontId="35" fillId="0" borderId="0" xfId="0" applyFont="1" applyAlignment="1">
      <alignment horizontal="left" vertical="top" wrapText="1"/>
    </xf>
    <xf numFmtId="0" fontId="35" fillId="0" borderId="0" xfId="0" applyFont="1" applyAlignment="1">
      <alignment vertical="top" wrapText="1"/>
    </xf>
    <xf numFmtId="0" fontId="38" fillId="0" borderId="0" xfId="0" applyFont="1" applyAlignment="1">
      <alignment horizontal="left" vertical="top" wrapText="1"/>
    </xf>
    <xf numFmtId="0" fontId="41" fillId="0" borderId="0" xfId="0" applyFont="1" applyAlignment="1">
      <alignment horizontal="left" vertical="top" wrapText="1"/>
    </xf>
    <xf numFmtId="0" fontId="0" fillId="0" borderId="0" xfId="0" applyAlignment="1">
      <alignment horizontal="left" vertical="top" wrapText="1"/>
    </xf>
    <xf numFmtId="0" fontId="35" fillId="0" borderId="34" xfId="0" applyFont="1" applyBorder="1" applyAlignment="1">
      <alignment horizontal="left" vertical="top" wrapText="1"/>
    </xf>
    <xf numFmtId="0" fontId="41" fillId="0" borderId="34" xfId="0" applyFont="1" applyBorder="1" applyAlignment="1">
      <alignment horizontal="left" vertical="top" wrapText="1"/>
    </xf>
    <xf numFmtId="0" fontId="41" fillId="0" borderId="38" xfId="0" applyFont="1" applyBorder="1" applyAlignment="1">
      <alignment horizontal="left" vertical="top" wrapText="1"/>
    </xf>
    <xf numFmtId="0" fontId="0" fillId="0" borderId="0" xfId="0" applyAlignment="1">
      <alignment horizontal="left" vertical="top"/>
    </xf>
    <xf numFmtId="4" fontId="0" fillId="0" borderId="0" xfId="0" applyNumberFormat="1"/>
    <xf numFmtId="0" fontId="30" fillId="0" borderId="22" xfId="0" applyFont="1" applyBorder="1" applyAlignment="1">
      <alignment horizontal="center" vertical="center" textRotation="90" wrapText="1"/>
    </xf>
    <xf numFmtId="0" fontId="7" fillId="0" borderId="0" xfId="0" applyFont="1" applyAlignment="1">
      <alignment horizontal="center" vertical="center"/>
    </xf>
    <xf numFmtId="0" fontId="0" fillId="0" borderId="19" xfId="0" applyBorder="1" applyAlignment="1">
      <alignment horizontal="center"/>
    </xf>
    <xf numFmtId="0" fontId="0" fillId="0" borderId="20" xfId="0" applyBorder="1" applyAlignment="1">
      <alignment horizontal="center"/>
    </xf>
    <xf numFmtId="0" fontId="32" fillId="37" borderId="0" xfId="0" applyFont="1" applyFill="1" applyAlignment="1">
      <alignment horizontal="center" vertical="center"/>
    </xf>
    <xf numFmtId="0" fontId="7" fillId="0" borderId="18" xfId="0" applyFont="1" applyBorder="1" applyAlignment="1">
      <alignment horizontal="center" vertical="center"/>
    </xf>
    <xf numFmtId="0" fontId="34" fillId="40" borderId="0" xfId="0" applyFont="1" applyFill="1" applyAlignment="1">
      <alignment horizontal="center" vertical="center"/>
    </xf>
    <xf numFmtId="0" fontId="0" fillId="0" borderId="1" xfId="0" applyBorder="1" applyAlignment="1">
      <alignment horizontal="left" vertical="center"/>
    </xf>
    <xf numFmtId="14" fontId="30" fillId="38" borderId="24" xfId="0" applyNumberFormat="1" applyFont="1" applyFill="1" applyBorder="1" applyAlignment="1" applyProtection="1">
      <alignment horizontal="center"/>
      <protection locked="0"/>
    </xf>
    <xf numFmtId="14" fontId="30" fillId="38" borderId="25" xfId="0" applyNumberFormat="1" applyFont="1" applyFill="1" applyBorder="1" applyAlignment="1" applyProtection="1">
      <alignment horizontal="center"/>
      <protection locked="0"/>
    </xf>
    <xf numFmtId="14" fontId="30" fillId="38" borderId="6" xfId="0" applyNumberFormat="1" applyFont="1" applyFill="1" applyBorder="1" applyAlignment="1" applyProtection="1">
      <alignment horizontal="center"/>
      <protection locked="0"/>
    </xf>
    <xf numFmtId="14" fontId="31" fillId="0" borderId="0" xfId="0" applyNumberFormat="1" applyFont="1" applyAlignment="1">
      <alignment horizontal="left"/>
    </xf>
    <xf numFmtId="0" fontId="34" fillId="42" borderId="0" xfId="0" applyFont="1" applyFill="1" applyAlignment="1">
      <alignment horizontal="center" vertical="center"/>
    </xf>
    <xf numFmtId="0" fontId="0" fillId="0" borderId="0" xfId="0" applyAlignment="1">
      <alignment horizontal="left" vertical="top" wrapText="1"/>
    </xf>
    <xf numFmtId="0" fontId="29" fillId="38" borderId="21" xfId="0" applyFont="1" applyFill="1" applyBorder="1" applyAlignment="1">
      <alignment horizontal="left"/>
    </xf>
    <xf numFmtId="0" fontId="29" fillId="38" borderId="0" xfId="0" applyFont="1" applyFill="1" applyAlignment="1">
      <alignment horizontal="left"/>
    </xf>
    <xf numFmtId="0" fontId="25" fillId="0" borderId="20" xfId="0" applyFont="1" applyBorder="1" applyAlignment="1">
      <alignment horizontal="center" wrapText="1"/>
    </xf>
    <xf numFmtId="0" fontId="25" fillId="0" borderId="7" xfId="0" applyFont="1" applyBorder="1" applyAlignment="1">
      <alignment horizontal="center" wrapText="1"/>
    </xf>
    <xf numFmtId="0" fontId="25" fillId="0" borderId="22" xfId="0" applyFont="1" applyBorder="1" applyAlignment="1">
      <alignment horizontal="center"/>
    </xf>
    <xf numFmtId="0" fontId="36" fillId="0" borderId="28" xfId="0" applyFont="1" applyBorder="1" applyAlignment="1">
      <alignment horizontal="center" vertical="center"/>
    </xf>
    <xf numFmtId="0" fontId="0" fillId="0" borderId="0" xfId="0" applyBorder="1"/>
    <xf numFmtId="0" fontId="0" fillId="0" borderId="0" xfId="0" applyBorder="1" applyAlignment="1">
      <alignment horizontal="center"/>
    </xf>
    <xf numFmtId="0" fontId="3" fillId="0" borderId="0" xfId="0" applyFont="1" applyBorder="1" applyAlignment="1">
      <alignment vertical="center"/>
    </xf>
    <xf numFmtId="164" fontId="28" fillId="41" borderId="0" xfId="0" applyNumberFormat="1" applyFont="1" applyFill="1" applyBorder="1" applyAlignment="1" applyProtection="1">
      <alignment horizontal="right"/>
      <protection locked="0"/>
    </xf>
    <xf numFmtId="0" fontId="25" fillId="0" borderId="0" xfId="0" applyFont="1" applyBorder="1" applyAlignment="1">
      <alignment horizontal="center"/>
    </xf>
  </cellXfs>
  <cellStyles count="959">
    <cellStyle name="20% - Accent1" xfId="934" builtinId="30" customBuiltin="1"/>
    <cellStyle name="20% - Accent1 2" xfId="1" xr:uid="{00000000-0005-0000-0000-000001000000}"/>
    <cellStyle name="20% - Accent1 2 2" xfId="2" xr:uid="{00000000-0005-0000-0000-000002000000}"/>
    <cellStyle name="20% - Accent1 2 2 2" xfId="3" xr:uid="{00000000-0005-0000-0000-000003000000}"/>
    <cellStyle name="20% - Accent1 2 3" xfId="4" xr:uid="{00000000-0005-0000-0000-000004000000}"/>
    <cellStyle name="20% - Accent1 2 3 2" xfId="5" xr:uid="{00000000-0005-0000-0000-000005000000}"/>
    <cellStyle name="20% - Accent1 2 4" xfId="6" xr:uid="{00000000-0005-0000-0000-000006000000}"/>
    <cellStyle name="20% - Accent1 2 4 2" xfId="7" xr:uid="{00000000-0005-0000-0000-000007000000}"/>
    <cellStyle name="20% - Accent1 2 5" xfId="8" xr:uid="{00000000-0005-0000-0000-000008000000}"/>
    <cellStyle name="20% - Accent1 3" xfId="9" xr:uid="{00000000-0005-0000-0000-000009000000}"/>
    <cellStyle name="20% - Accent1 3 2" xfId="10" xr:uid="{00000000-0005-0000-0000-00000A000000}"/>
    <cellStyle name="20% - Accent1 4" xfId="11" xr:uid="{00000000-0005-0000-0000-00000B000000}"/>
    <cellStyle name="20% - Accent1 4 2" xfId="12" xr:uid="{00000000-0005-0000-0000-00000C000000}"/>
    <cellStyle name="20% - Accent1 5" xfId="13" xr:uid="{00000000-0005-0000-0000-00000D000000}"/>
    <cellStyle name="20% - Accent1 5 2" xfId="14" xr:uid="{00000000-0005-0000-0000-00000E000000}"/>
    <cellStyle name="20% - Accent1 6" xfId="15" xr:uid="{00000000-0005-0000-0000-00000F000000}"/>
    <cellStyle name="20% - Accent1 7" xfId="16" xr:uid="{00000000-0005-0000-0000-000010000000}"/>
    <cellStyle name="20% - Accent1 8" xfId="17" xr:uid="{00000000-0005-0000-0000-000011000000}"/>
    <cellStyle name="20% - Accent2" xfId="938" builtinId="34" customBuiltin="1"/>
    <cellStyle name="20% - Accent2 2" xfId="18" xr:uid="{00000000-0005-0000-0000-000013000000}"/>
    <cellStyle name="20% - Accent2 2 2" xfId="19" xr:uid="{00000000-0005-0000-0000-000014000000}"/>
    <cellStyle name="20% - Accent2 2 2 2" xfId="20" xr:uid="{00000000-0005-0000-0000-000015000000}"/>
    <cellStyle name="20% - Accent2 2 3" xfId="21" xr:uid="{00000000-0005-0000-0000-000016000000}"/>
    <cellStyle name="20% - Accent2 2 3 2" xfId="22" xr:uid="{00000000-0005-0000-0000-000017000000}"/>
    <cellStyle name="20% - Accent2 2 4" xfId="23" xr:uid="{00000000-0005-0000-0000-000018000000}"/>
    <cellStyle name="20% - Accent2 2 4 2" xfId="24" xr:uid="{00000000-0005-0000-0000-000019000000}"/>
    <cellStyle name="20% - Accent2 2 5" xfId="25" xr:uid="{00000000-0005-0000-0000-00001A000000}"/>
    <cellStyle name="20% - Accent2 3" xfId="26" xr:uid="{00000000-0005-0000-0000-00001B000000}"/>
    <cellStyle name="20% - Accent2 3 2" xfId="27" xr:uid="{00000000-0005-0000-0000-00001C000000}"/>
    <cellStyle name="20% - Accent2 4" xfId="28" xr:uid="{00000000-0005-0000-0000-00001D000000}"/>
    <cellStyle name="20% - Accent2 4 2" xfId="29" xr:uid="{00000000-0005-0000-0000-00001E000000}"/>
    <cellStyle name="20% - Accent2 5" xfId="30" xr:uid="{00000000-0005-0000-0000-00001F000000}"/>
    <cellStyle name="20% - Accent2 5 2" xfId="31" xr:uid="{00000000-0005-0000-0000-000020000000}"/>
    <cellStyle name="20% - Accent2 6" xfId="32" xr:uid="{00000000-0005-0000-0000-000021000000}"/>
    <cellStyle name="20% - Accent2 7" xfId="33" xr:uid="{00000000-0005-0000-0000-000022000000}"/>
    <cellStyle name="20% - Accent2 8" xfId="34" xr:uid="{00000000-0005-0000-0000-000023000000}"/>
    <cellStyle name="20% - Accent3" xfId="942" builtinId="38" customBuiltin="1"/>
    <cellStyle name="20% - Accent3 2" xfId="35" xr:uid="{00000000-0005-0000-0000-000025000000}"/>
    <cellStyle name="20% - Accent3 2 2" xfId="36" xr:uid="{00000000-0005-0000-0000-000026000000}"/>
    <cellStyle name="20% - Accent3 2 2 2" xfId="37" xr:uid="{00000000-0005-0000-0000-000027000000}"/>
    <cellStyle name="20% - Accent3 2 3" xfId="38" xr:uid="{00000000-0005-0000-0000-000028000000}"/>
    <cellStyle name="20% - Accent3 2 3 2" xfId="39" xr:uid="{00000000-0005-0000-0000-000029000000}"/>
    <cellStyle name="20% - Accent3 2 4" xfId="40" xr:uid="{00000000-0005-0000-0000-00002A000000}"/>
    <cellStyle name="20% - Accent3 2 4 2" xfId="41" xr:uid="{00000000-0005-0000-0000-00002B000000}"/>
    <cellStyle name="20% - Accent3 2 5" xfId="42" xr:uid="{00000000-0005-0000-0000-00002C000000}"/>
    <cellStyle name="20% - Accent3 3" xfId="43" xr:uid="{00000000-0005-0000-0000-00002D000000}"/>
    <cellStyle name="20% - Accent3 3 2" xfId="44" xr:uid="{00000000-0005-0000-0000-00002E000000}"/>
    <cellStyle name="20% - Accent3 4" xfId="45" xr:uid="{00000000-0005-0000-0000-00002F000000}"/>
    <cellStyle name="20% - Accent3 4 2" xfId="46" xr:uid="{00000000-0005-0000-0000-000030000000}"/>
    <cellStyle name="20% - Accent3 5" xfId="47" xr:uid="{00000000-0005-0000-0000-000031000000}"/>
    <cellStyle name="20% - Accent3 5 2" xfId="48" xr:uid="{00000000-0005-0000-0000-000032000000}"/>
    <cellStyle name="20% - Accent3 6" xfId="49" xr:uid="{00000000-0005-0000-0000-000033000000}"/>
    <cellStyle name="20% - Accent3 7" xfId="50" xr:uid="{00000000-0005-0000-0000-000034000000}"/>
    <cellStyle name="20% - Accent3 8" xfId="51" xr:uid="{00000000-0005-0000-0000-000035000000}"/>
    <cellStyle name="20% - Accent4" xfId="946" builtinId="42" customBuiltin="1"/>
    <cellStyle name="20% - Accent4 2" xfId="52" xr:uid="{00000000-0005-0000-0000-000037000000}"/>
    <cellStyle name="20% - Accent4 2 2" xfId="53" xr:uid="{00000000-0005-0000-0000-000038000000}"/>
    <cellStyle name="20% - Accent4 2 2 2" xfId="54" xr:uid="{00000000-0005-0000-0000-000039000000}"/>
    <cellStyle name="20% - Accent4 2 3" xfId="55" xr:uid="{00000000-0005-0000-0000-00003A000000}"/>
    <cellStyle name="20% - Accent4 2 3 2" xfId="56" xr:uid="{00000000-0005-0000-0000-00003B000000}"/>
    <cellStyle name="20% - Accent4 2 4" xfId="57" xr:uid="{00000000-0005-0000-0000-00003C000000}"/>
    <cellStyle name="20% - Accent4 2 4 2" xfId="58" xr:uid="{00000000-0005-0000-0000-00003D000000}"/>
    <cellStyle name="20% - Accent4 2 5" xfId="59" xr:uid="{00000000-0005-0000-0000-00003E000000}"/>
    <cellStyle name="20% - Accent4 3" xfId="60" xr:uid="{00000000-0005-0000-0000-00003F000000}"/>
    <cellStyle name="20% - Accent4 3 2" xfId="61" xr:uid="{00000000-0005-0000-0000-000040000000}"/>
    <cellStyle name="20% - Accent4 4" xfId="62" xr:uid="{00000000-0005-0000-0000-000041000000}"/>
    <cellStyle name="20% - Accent4 4 2" xfId="63" xr:uid="{00000000-0005-0000-0000-000042000000}"/>
    <cellStyle name="20% - Accent4 5" xfId="64" xr:uid="{00000000-0005-0000-0000-000043000000}"/>
    <cellStyle name="20% - Accent4 5 2" xfId="65" xr:uid="{00000000-0005-0000-0000-000044000000}"/>
    <cellStyle name="20% - Accent4 6" xfId="66" xr:uid="{00000000-0005-0000-0000-000045000000}"/>
    <cellStyle name="20% - Accent4 7" xfId="67" xr:uid="{00000000-0005-0000-0000-000046000000}"/>
    <cellStyle name="20% - Accent4 8" xfId="68" xr:uid="{00000000-0005-0000-0000-000047000000}"/>
    <cellStyle name="20% - Accent5" xfId="950" builtinId="46" customBuiltin="1"/>
    <cellStyle name="20% - Accent5 2" xfId="69" xr:uid="{00000000-0005-0000-0000-000049000000}"/>
    <cellStyle name="20% - Accent5 2 2" xfId="70" xr:uid="{00000000-0005-0000-0000-00004A000000}"/>
    <cellStyle name="20% - Accent5 2 2 2" xfId="71" xr:uid="{00000000-0005-0000-0000-00004B000000}"/>
    <cellStyle name="20% - Accent5 2 3" xfId="72" xr:uid="{00000000-0005-0000-0000-00004C000000}"/>
    <cellStyle name="20% - Accent5 2 3 2" xfId="73" xr:uid="{00000000-0005-0000-0000-00004D000000}"/>
    <cellStyle name="20% - Accent5 2 4" xfId="74" xr:uid="{00000000-0005-0000-0000-00004E000000}"/>
    <cellStyle name="20% - Accent5 2 4 2" xfId="75" xr:uid="{00000000-0005-0000-0000-00004F000000}"/>
    <cellStyle name="20% - Accent5 2 5" xfId="76" xr:uid="{00000000-0005-0000-0000-000050000000}"/>
    <cellStyle name="20% - Accent5 3" xfId="77" xr:uid="{00000000-0005-0000-0000-000051000000}"/>
    <cellStyle name="20% - Accent5 3 2" xfId="78" xr:uid="{00000000-0005-0000-0000-000052000000}"/>
    <cellStyle name="20% - Accent5 4" xfId="79" xr:uid="{00000000-0005-0000-0000-000053000000}"/>
    <cellStyle name="20% - Accent5 4 2" xfId="80" xr:uid="{00000000-0005-0000-0000-000054000000}"/>
    <cellStyle name="20% - Accent5 5" xfId="81" xr:uid="{00000000-0005-0000-0000-000055000000}"/>
    <cellStyle name="20% - Accent5 5 2" xfId="82" xr:uid="{00000000-0005-0000-0000-000056000000}"/>
    <cellStyle name="20% - Accent5 6" xfId="83" xr:uid="{00000000-0005-0000-0000-000057000000}"/>
    <cellStyle name="20% - Accent5 7" xfId="84" xr:uid="{00000000-0005-0000-0000-000058000000}"/>
    <cellStyle name="20% - Accent5 8" xfId="85" xr:uid="{00000000-0005-0000-0000-000059000000}"/>
    <cellStyle name="20% - Accent6" xfId="954" builtinId="50" customBuiltin="1"/>
    <cellStyle name="20% - Accent6 2" xfId="86" xr:uid="{00000000-0005-0000-0000-00005B000000}"/>
    <cellStyle name="20% - Accent6 2 2" xfId="87" xr:uid="{00000000-0005-0000-0000-00005C000000}"/>
    <cellStyle name="20% - Accent6 2 2 2" xfId="88" xr:uid="{00000000-0005-0000-0000-00005D000000}"/>
    <cellStyle name="20% - Accent6 2 3" xfId="89" xr:uid="{00000000-0005-0000-0000-00005E000000}"/>
    <cellStyle name="20% - Accent6 2 3 2" xfId="90" xr:uid="{00000000-0005-0000-0000-00005F000000}"/>
    <cellStyle name="20% - Accent6 2 4" xfId="91" xr:uid="{00000000-0005-0000-0000-000060000000}"/>
    <cellStyle name="20% - Accent6 2 4 2" xfId="92" xr:uid="{00000000-0005-0000-0000-000061000000}"/>
    <cellStyle name="20% - Accent6 2 5" xfId="93" xr:uid="{00000000-0005-0000-0000-000062000000}"/>
    <cellStyle name="20% - Accent6 3" xfId="94" xr:uid="{00000000-0005-0000-0000-000063000000}"/>
    <cellStyle name="20% - Accent6 3 2" xfId="95" xr:uid="{00000000-0005-0000-0000-000064000000}"/>
    <cellStyle name="20% - Accent6 4" xfId="96" xr:uid="{00000000-0005-0000-0000-000065000000}"/>
    <cellStyle name="20% - Accent6 4 2" xfId="97" xr:uid="{00000000-0005-0000-0000-000066000000}"/>
    <cellStyle name="20% - Accent6 5" xfId="98" xr:uid="{00000000-0005-0000-0000-000067000000}"/>
    <cellStyle name="20% - Accent6 5 2" xfId="99" xr:uid="{00000000-0005-0000-0000-000068000000}"/>
    <cellStyle name="20% - Accent6 6" xfId="100" xr:uid="{00000000-0005-0000-0000-000069000000}"/>
    <cellStyle name="20% - Accent6 7" xfId="101" xr:uid="{00000000-0005-0000-0000-00006A000000}"/>
    <cellStyle name="20% - Accent6 8" xfId="102" xr:uid="{00000000-0005-0000-0000-00006B000000}"/>
    <cellStyle name="40% - Accent1" xfId="935" builtinId="31" customBuiltin="1"/>
    <cellStyle name="40% - Accent1 2" xfId="103" xr:uid="{00000000-0005-0000-0000-00006D000000}"/>
    <cellStyle name="40% - Accent1 2 2" xfId="104" xr:uid="{00000000-0005-0000-0000-00006E000000}"/>
    <cellStyle name="40% - Accent1 2 2 2" xfId="105" xr:uid="{00000000-0005-0000-0000-00006F000000}"/>
    <cellStyle name="40% - Accent1 2 3" xfId="106" xr:uid="{00000000-0005-0000-0000-000070000000}"/>
    <cellStyle name="40% - Accent1 2 3 2" xfId="107" xr:uid="{00000000-0005-0000-0000-000071000000}"/>
    <cellStyle name="40% - Accent1 2 4" xfId="108" xr:uid="{00000000-0005-0000-0000-000072000000}"/>
    <cellStyle name="40% - Accent1 2 4 2" xfId="109" xr:uid="{00000000-0005-0000-0000-000073000000}"/>
    <cellStyle name="40% - Accent1 2 5" xfId="110" xr:uid="{00000000-0005-0000-0000-000074000000}"/>
    <cellStyle name="40% - Accent1 3" xfId="111" xr:uid="{00000000-0005-0000-0000-000075000000}"/>
    <cellStyle name="40% - Accent1 3 2" xfId="112" xr:uid="{00000000-0005-0000-0000-000076000000}"/>
    <cellStyle name="40% - Accent1 4" xfId="113" xr:uid="{00000000-0005-0000-0000-000077000000}"/>
    <cellStyle name="40% - Accent1 4 2" xfId="114" xr:uid="{00000000-0005-0000-0000-000078000000}"/>
    <cellStyle name="40% - Accent1 5" xfId="115" xr:uid="{00000000-0005-0000-0000-000079000000}"/>
    <cellStyle name="40% - Accent1 5 2" xfId="116" xr:uid="{00000000-0005-0000-0000-00007A000000}"/>
    <cellStyle name="40% - Accent1 6" xfId="117" xr:uid="{00000000-0005-0000-0000-00007B000000}"/>
    <cellStyle name="40% - Accent1 7" xfId="118" xr:uid="{00000000-0005-0000-0000-00007C000000}"/>
    <cellStyle name="40% - Accent1 8" xfId="119" xr:uid="{00000000-0005-0000-0000-00007D000000}"/>
    <cellStyle name="40% - Accent2" xfId="939" builtinId="35" customBuiltin="1"/>
    <cellStyle name="40% - Accent2 2" xfId="120" xr:uid="{00000000-0005-0000-0000-00007F000000}"/>
    <cellStyle name="40% - Accent2 2 2" xfId="121" xr:uid="{00000000-0005-0000-0000-000080000000}"/>
    <cellStyle name="40% - Accent2 2 2 2" xfId="122" xr:uid="{00000000-0005-0000-0000-000081000000}"/>
    <cellStyle name="40% - Accent2 2 3" xfId="123" xr:uid="{00000000-0005-0000-0000-000082000000}"/>
    <cellStyle name="40% - Accent2 2 3 2" xfId="124" xr:uid="{00000000-0005-0000-0000-000083000000}"/>
    <cellStyle name="40% - Accent2 2 4" xfId="125" xr:uid="{00000000-0005-0000-0000-000084000000}"/>
    <cellStyle name="40% - Accent2 2 4 2" xfId="126" xr:uid="{00000000-0005-0000-0000-000085000000}"/>
    <cellStyle name="40% - Accent2 2 5" xfId="127" xr:uid="{00000000-0005-0000-0000-000086000000}"/>
    <cellStyle name="40% - Accent2 3" xfId="128" xr:uid="{00000000-0005-0000-0000-000087000000}"/>
    <cellStyle name="40% - Accent2 3 2" xfId="129" xr:uid="{00000000-0005-0000-0000-000088000000}"/>
    <cellStyle name="40% - Accent2 4" xfId="130" xr:uid="{00000000-0005-0000-0000-000089000000}"/>
    <cellStyle name="40% - Accent2 4 2" xfId="131" xr:uid="{00000000-0005-0000-0000-00008A000000}"/>
    <cellStyle name="40% - Accent2 5" xfId="132" xr:uid="{00000000-0005-0000-0000-00008B000000}"/>
    <cellStyle name="40% - Accent2 5 2" xfId="133" xr:uid="{00000000-0005-0000-0000-00008C000000}"/>
    <cellStyle name="40% - Accent2 6" xfId="134" xr:uid="{00000000-0005-0000-0000-00008D000000}"/>
    <cellStyle name="40% - Accent2 7" xfId="135" xr:uid="{00000000-0005-0000-0000-00008E000000}"/>
    <cellStyle name="40% - Accent2 8" xfId="136" xr:uid="{00000000-0005-0000-0000-00008F000000}"/>
    <cellStyle name="40% - Accent3" xfId="943" builtinId="39" customBuiltin="1"/>
    <cellStyle name="40% - Accent3 2" xfId="137" xr:uid="{00000000-0005-0000-0000-000091000000}"/>
    <cellStyle name="40% - Accent3 2 2" xfId="138" xr:uid="{00000000-0005-0000-0000-000092000000}"/>
    <cellStyle name="40% - Accent3 2 2 2" xfId="139" xr:uid="{00000000-0005-0000-0000-000093000000}"/>
    <cellStyle name="40% - Accent3 2 3" xfId="140" xr:uid="{00000000-0005-0000-0000-000094000000}"/>
    <cellStyle name="40% - Accent3 2 3 2" xfId="141" xr:uid="{00000000-0005-0000-0000-000095000000}"/>
    <cellStyle name="40% - Accent3 2 4" xfId="142" xr:uid="{00000000-0005-0000-0000-000096000000}"/>
    <cellStyle name="40% - Accent3 2 4 2" xfId="143" xr:uid="{00000000-0005-0000-0000-000097000000}"/>
    <cellStyle name="40% - Accent3 2 5" xfId="144" xr:uid="{00000000-0005-0000-0000-000098000000}"/>
    <cellStyle name="40% - Accent3 3" xfId="145" xr:uid="{00000000-0005-0000-0000-000099000000}"/>
    <cellStyle name="40% - Accent3 3 2" xfId="146" xr:uid="{00000000-0005-0000-0000-00009A000000}"/>
    <cellStyle name="40% - Accent3 4" xfId="147" xr:uid="{00000000-0005-0000-0000-00009B000000}"/>
    <cellStyle name="40% - Accent3 4 2" xfId="148" xr:uid="{00000000-0005-0000-0000-00009C000000}"/>
    <cellStyle name="40% - Accent3 5" xfId="149" xr:uid="{00000000-0005-0000-0000-00009D000000}"/>
    <cellStyle name="40% - Accent3 5 2" xfId="150" xr:uid="{00000000-0005-0000-0000-00009E000000}"/>
    <cellStyle name="40% - Accent3 6" xfId="151" xr:uid="{00000000-0005-0000-0000-00009F000000}"/>
    <cellStyle name="40% - Accent3 7" xfId="152" xr:uid="{00000000-0005-0000-0000-0000A0000000}"/>
    <cellStyle name="40% - Accent3 8" xfId="153" xr:uid="{00000000-0005-0000-0000-0000A1000000}"/>
    <cellStyle name="40% - Accent4" xfId="947" builtinId="43" customBuiltin="1"/>
    <cellStyle name="40% - Accent4 2" xfId="154" xr:uid="{00000000-0005-0000-0000-0000A3000000}"/>
    <cellStyle name="40% - Accent4 2 2" xfId="155" xr:uid="{00000000-0005-0000-0000-0000A4000000}"/>
    <cellStyle name="40% - Accent4 2 2 2" xfId="156" xr:uid="{00000000-0005-0000-0000-0000A5000000}"/>
    <cellStyle name="40% - Accent4 2 3" xfId="157" xr:uid="{00000000-0005-0000-0000-0000A6000000}"/>
    <cellStyle name="40% - Accent4 2 3 2" xfId="158" xr:uid="{00000000-0005-0000-0000-0000A7000000}"/>
    <cellStyle name="40% - Accent4 2 4" xfId="159" xr:uid="{00000000-0005-0000-0000-0000A8000000}"/>
    <cellStyle name="40% - Accent4 2 4 2" xfId="160" xr:uid="{00000000-0005-0000-0000-0000A9000000}"/>
    <cellStyle name="40% - Accent4 2 5" xfId="161" xr:uid="{00000000-0005-0000-0000-0000AA000000}"/>
    <cellStyle name="40% - Accent4 3" xfId="162" xr:uid="{00000000-0005-0000-0000-0000AB000000}"/>
    <cellStyle name="40% - Accent4 3 2" xfId="163" xr:uid="{00000000-0005-0000-0000-0000AC000000}"/>
    <cellStyle name="40% - Accent4 4" xfId="164" xr:uid="{00000000-0005-0000-0000-0000AD000000}"/>
    <cellStyle name="40% - Accent4 4 2" xfId="165" xr:uid="{00000000-0005-0000-0000-0000AE000000}"/>
    <cellStyle name="40% - Accent4 5" xfId="166" xr:uid="{00000000-0005-0000-0000-0000AF000000}"/>
    <cellStyle name="40% - Accent4 5 2" xfId="167" xr:uid="{00000000-0005-0000-0000-0000B0000000}"/>
    <cellStyle name="40% - Accent4 6" xfId="168" xr:uid="{00000000-0005-0000-0000-0000B1000000}"/>
    <cellStyle name="40% - Accent4 7" xfId="169" xr:uid="{00000000-0005-0000-0000-0000B2000000}"/>
    <cellStyle name="40% - Accent4 8" xfId="170" xr:uid="{00000000-0005-0000-0000-0000B3000000}"/>
    <cellStyle name="40% - Accent5" xfId="951" builtinId="47" customBuiltin="1"/>
    <cellStyle name="40% - Accent5 2" xfId="171" xr:uid="{00000000-0005-0000-0000-0000B5000000}"/>
    <cellStyle name="40% - Accent5 2 2" xfId="172" xr:uid="{00000000-0005-0000-0000-0000B6000000}"/>
    <cellStyle name="40% - Accent5 2 2 2" xfId="173" xr:uid="{00000000-0005-0000-0000-0000B7000000}"/>
    <cellStyle name="40% - Accent5 2 3" xfId="174" xr:uid="{00000000-0005-0000-0000-0000B8000000}"/>
    <cellStyle name="40% - Accent5 2 3 2" xfId="175" xr:uid="{00000000-0005-0000-0000-0000B9000000}"/>
    <cellStyle name="40% - Accent5 2 4" xfId="176" xr:uid="{00000000-0005-0000-0000-0000BA000000}"/>
    <cellStyle name="40% - Accent5 2 4 2" xfId="177" xr:uid="{00000000-0005-0000-0000-0000BB000000}"/>
    <cellStyle name="40% - Accent5 2 5" xfId="178" xr:uid="{00000000-0005-0000-0000-0000BC000000}"/>
    <cellStyle name="40% - Accent5 3" xfId="179" xr:uid="{00000000-0005-0000-0000-0000BD000000}"/>
    <cellStyle name="40% - Accent5 3 2" xfId="180" xr:uid="{00000000-0005-0000-0000-0000BE000000}"/>
    <cellStyle name="40% - Accent5 4" xfId="181" xr:uid="{00000000-0005-0000-0000-0000BF000000}"/>
    <cellStyle name="40% - Accent5 4 2" xfId="182" xr:uid="{00000000-0005-0000-0000-0000C0000000}"/>
    <cellStyle name="40% - Accent5 5" xfId="183" xr:uid="{00000000-0005-0000-0000-0000C1000000}"/>
    <cellStyle name="40% - Accent5 5 2" xfId="184" xr:uid="{00000000-0005-0000-0000-0000C2000000}"/>
    <cellStyle name="40% - Accent5 6" xfId="185" xr:uid="{00000000-0005-0000-0000-0000C3000000}"/>
    <cellStyle name="40% - Accent5 7" xfId="186" xr:uid="{00000000-0005-0000-0000-0000C4000000}"/>
    <cellStyle name="40% - Accent5 8" xfId="187" xr:uid="{00000000-0005-0000-0000-0000C5000000}"/>
    <cellStyle name="40% - Accent6" xfId="955" builtinId="51" customBuiltin="1"/>
    <cellStyle name="40% - Accent6 2" xfId="188" xr:uid="{00000000-0005-0000-0000-0000C7000000}"/>
    <cellStyle name="40% - Accent6 2 2" xfId="189" xr:uid="{00000000-0005-0000-0000-0000C8000000}"/>
    <cellStyle name="40% - Accent6 2 2 2" xfId="190" xr:uid="{00000000-0005-0000-0000-0000C9000000}"/>
    <cellStyle name="40% - Accent6 2 3" xfId="191" xr:uid="{00000000-0005-0000-0000-0000CA000000}"/>
    <cellStyle name="40% - Accent6 2 3 2" xfId="192" xr:uid="{00000000-0005-0000-0000-0000CB000000}"/>
    <cellStyle name="40% - Accent6 2 4" xfId="193" xr:uid="{00000000-0005-0000-0000-0000CC000000}"/>
    <cellStyle name="40% - Accent6 2 4 2" xfId="194" xr:uid="{00000000-0005-0000-0000-0000CD000000}"/>
    <cellStyle name="40% - Accent6 2 5" xfId="195" xr:uid="{00000000-0005-0000-0000-0000CE000000}"/>
    <cellStyle name="40% - Accent6 3" xfId="196" xr:uid="{00000000-0005-0000-0000-0000CF000000}"/>
    <cellStyle name="40% - Accent6 3 2" xfId="197" xr:uid="{00000000-0005-0000-0000-0000D0000000}"/>
    <cellStyle name="40% - Accent6 4" xfId="198" xr:uid="{00000000-0005-0000-0000-0000D1000000}"/>
    <cellStyle name="40% - Accent6 4 2" xfId="199" xr:uid="{00000000-0005-0000-0000-0000D2000000}"/>
    <cellStyle name="40% - Accent6 5" xfId="200" xr:uid="{00000000-0005-0000-0000-0000D3000000}"/>
    <cellStyle name="40% - Accent6 5 2" xfId="201" xr:uid="{00000000-0005-0000-0000-0000D4000000}"/>
    <cellStyle name="40% - Accent6 6" xfId="202" xr:uid="{00000000-0005-0000-0000-0000D5000000}"/>
    <cellStyle name="40% - Accent6 7" xfId="203" xr:uid="{00000000-0005-0000-0000-0000D6000000}"/>
    <cellStyle name="40% - Accent6 8" xfId="204" xr:uid="{00000000-0005-0000-0000-0000D7000000}"/>
    <cellStyle name="60% - Accent1" xfId="936" builtinId="32" customBuiltin="1"/>
    <cellStyle name="60% - Accent2" xfId="940" builtinId="36" customBuiltin="1"/>
    <cellStyle name="60% - Accent3" xfId="944" builtinId="40" customBuiltin="1"/>
    <cellStyle name="60% - Accent4" xfId="948" builtinId="44" customBuiltin="1"/>
    <cellStyle name="60% - Accent5" xfId="952" builtinId="48" customBuiltin="1"/>
    <cellStyle name="60% - Accent6" xfId="956" builtinId="52" customBuiltin="1"/>
    <cellStyle name="Accent1" xfId="933" builtinId="29" customBuiltin="1"/>
    <cellStyle name="Accent2" xfId="937" builtinId="33" customBuiltin="1"/>
    <cellStyle name="Accent3" xfId="941" builtinId="37" customBuiltin="1"/>
    <cellStyle name="Accent4" xfId="945" builtinId="41" customBuiltin="1"/>
    <cellStyle name="Accent5" xfId="949" builtinId="45" customBuiltin="1"/>
    <cellStyle name="Accent6" xfId="953" builtinId="49" customBuiltin="1"/>
    <cellStyle name="Bad" xfId="922" builtinId="27" customBuiltin="1"/>
    <cellStyle name="Calculation" xfId="926" builtinId="22" customBuiltin="1"/>
    <cellStyle name="Check Cell" xfId="928" builtinId="23" customBuiltin="1"/>
    <cellStyle name="Comma 2" xfId="205" xr:uid="{00000000-0005-0000-0000-0000E7000000}"/>
    <cellStyle name="Comma 2 2" xfId="206" xr:uid="{00000000-0005-0000-0000-0000E8000000}"/>
    <cellStyle name="Comma 3" xfId="207" xr:uid="{00000000-0005-0000-0000-0000E9000000}"/>
    <cellStyle name="Comma 4" xfId="208" xr:uid="{00000000-0005-0000-0000-0000EA000000}"/>
    <cellStyle name="Currency" xfId="958" builtinId="4"/>
    <cellStyle name="Currency 2" xfId="209" xr:uid="{00000000-0005-0000-0000-0000EC000000}"/>
    <cellStyle name="Currency 2 2" xfId="210" xr:uid="{00000000-0005-0000-0000-0000ED000000}"/>
    <cellStyle name="Currency 3" xfId="211" xr:uid="{00000000-0005-0000-0000-0000EE000000}"/>
    <cellStyle name="Currency 4" xfId="212" xr:uid="{00000000-0005-0000-0000-0000EF000000}"/>
    <cellStyle name="Currency 5" xfId="213" xr:uid="{00000000-0005-0000-0000-0000F0000000}"/>
    <cellStyle name="Explanatory Text" xfId="931" builtinId="53" customBuiltin="1"/>
    <cellStyle name="Good" xfId="921" builtinId="26" customBuiltin="1"/>
    <cellStyle name="Heading 1" xfId="917" builtinId="16" customBuiltin="1"/>
    <cellStyle name="Heading 2" xfId="918" builtinId="17" customBuiltin="1"/>
    <cellStyle name="Heading 3" xfId="919" builtinId="18" customBuiltin="1"/>
    <cellStyle name="Heading 4" xfId="920" builtinId="19" customBuiltin="1"/>
    <cellStyle name="Input" xfId="924" builtinId="20" customBuiltin="1"/>
    <cellStyle name="Linked Cell" xfId="927" builtinId="24" customBuiltin="1"/>
    <cellStyle name="Neutral" xfId="923" builtinId="28" customBuiltin="1"/>
    <cellStyle name="Normal" xfId="0" builtinId="0"/>
    <cellStyle name="Normal 2" xfId="214" xr:uid="{00000000-0005-0000-0000-0000FB000000}"/>
    <cellStyle name="Normal 2 10" xfId="215" xr:uid="{00000000-0005-0000-0000-0000FC000000}"/>
    <cellStyle name="Normal 2 10 2" xfId="216" xr:uid="{00000000-0005-0000-0000-0000FD000000}"/>
    <cellStyle name="Normal 2 11" xfId="217" xr:uid="{00000000-0005-0000-0000-0000FE000000}"/>
    <cellStyle name="Normal 2 11 2" xfId="218" xr:uid="{00000000-0005-0000-0000-0000FF000000}"/>
    <cellStyle name="Normal 2 12" xfId="219" xr:uid="{00000000-0005-0000-0000-000000010000}"/>
    <cellStyle name="Normal 2 12 2" xfId="220" xr:uid="{00000000-0005-0000-0000-000001010000}"/>
    <cellStyle name="Normal 2 13" xfId="221" xr:uid="{00000000-0005-0000-0000-000002010000}"/>
    <cellStyle name="Normal 2 13 2" xfId="222" xr:uid="{00000000-0005-0000-0000-000003010000}"/>
    <cellStyle name="Normal 2 14" xfId="223" xr:uid="{00000000-0005-0000-0000-000004010000}"/>
    <cellStyle name="Normal 2 14 2" xfId="224" xr:uid="{00000000-0005-0000-0000-000005010000}"/>
    <cellStyle name="Normal 2 15" xfId="225" xr:uid="{00000000-0005-0000-0000-000006010000}"/>
    <cellStyle name="Normal 2 15 2" xfId="226" xr:uid="{00000000-0005-0000-0000-000007010000}"/>
    <cellStyle name="Normal 2 16" xfId="227" xr:uid="{00000000-0005-0000-0000-000008010000}"/>
    <cellStyle name="Normal 2 16 2" xfId="228" xr:uid="{00000000-0005-0000-0000-000009010000}"/>
    <cellStyle name="Normal 2 17" xfId="229" xr:uid="{00000000-0005-0000-0000-00000A010000}"/>
    <cellStyle name="Normal 2 17 2" xfId="230" xr:uid="{00000000-0005-0000-0000-00000B010000}"/>
    <cellStyle name="Normal 2 18" xfId="231" xr:uid="{00000000-0005-0000-0000-00000C010000}"/>
    <cellStyle name="Normal 2 18 2" xfId="232" xr:uid="{00000000-0005-0000-0000-00000D010000}"/>
    <cellStyle name="Normal 2 19" xfId="233" xr:uid="{00000000-0005-0000-0000-00000E010000}"/>
    <cellStyle name="Normal 2 19 2" xfId="234" xr:uid="{00000000-0005-0000-0000-00000F010000}"/>
    <cellStyle name="Normal 2 2" xfId="235" xr:uid="{00000000-0005-0000-0000-000010010000}"/>
    <cellStyle name="Normal 2 2 10" xfId="236" xr:uid="{00000000-0005-0000-0000-000011010000}"/>
    <cellStyle name="Normal 2 2 10 2" xfId="237" xr:uid="{00000000-0005-0000-0000-000012010000}"/>
    <cellStyle name="Normal 2 2 11" xfId="238" xr:uid="{00000000-0005-0000-0000-000013010000}"/>
    <cellStyle name="Normal 2 2 11 2" xfId="239" xr:uid="{00000000-0005-0000-0000-000014010000}"/>
    <cellStyle name="Normal 2 2 12" xfId="240" xr:uid="{00000000-0005-0000-0000-000015010000}"/>
    <cellStyle name="Normal 2 2 12 2" xfId="241" xr:uid="{00000000-0005-0000-0000-000016010000}"/>
    <cellStyle name="Normal 2 2 13" xfId="242" xr:uid="{00000000-0005-0000-0000-000017010000}"/>
    <cellStyle name="Normal 2 2 13 2" xfId="243" xr:uid="{00000000-0005-0000-0000-000018010000}"/>
    <cellStyle name="Normal 2 2 14" xfId="244" xr:uid="{00000000-0005-0000-0000-000019010000}"/>
    <cellStyle name="Normal 2 2 14 2" xfId="245" xr:uid="{00000000-0005-0000-0000-00001A010000}"/>
    <cellStyle name="Normal 2 2 15" xfId="246" xr:uid="{00000000-0005-0000-0000-00001B010000}"/>
    <cellStyle name="Normal 2 2 15 2" xfId="247" xr:uid="{00000000-0005-0000-0000-00001C010000}"/>
    <cellStyle name="Normal 2 2 16" xfId="248" xr:uid="{00000000-0005-0000-0000-00001D010000}"/>
    <cellStyle name="Normal 2 2 16 2" xfId="249" xr:uid="{00000000-0005-0000-0000-00001E010000}"/>
    <cellStyle name="Normal 2 2 17" xfId="250" xr:uid="{00000000-0005-0000-0000-00001F010000}"/>
    <cellStyle name="Normal 2 2 17 2" xfId="251" xr:uid="{00000000-0005-0000-0000-000020010000}"/>
    <cellStyle name="Normal 2 2 18" xfId="252" xr:uid="{00000000-0005-0000-0000-000021010000}"/>
    <cellStyle name="Normal 2 2 18 2" xfId="253" xr:uid="{00000000-0005-0000-0000-000022010000}"/>
    <cellStyle name="Normal 2 2 19" xfId="254" xr:uid="{00000000-0005-0000-0000-000023010000}"/>
    <cellStyle name="Normal 2 2 19 2" xfId="255" xr:uid="{00000000-0005-0000-0000-000024010000}"/>
    <cellStyle name="Normal 2 2 2" xfId="256" xr:uid="{00000000-0005-0000-0000-000025010000}"/>
    <cellStyle name="Normal 2 2 2 2" xfId="257" xr:uid="{00000000-0005-0000-0000-000026010000}"/>
    <cellStyle name="Normal 2 2 20" xfId="258" xr:uid="{00000000-0005-0000-0000-000027010000}"/>
    <cellStyle name="Normal 2 2 20 2" xfId="259" xr:uid="{00000000-0005-0000-0000-000028010000}"/>
    <cellStyle name="Normal 2 2 21" xfId="260" xr:uid="{00000000-0005-0000-0000-000029010000}"/>
    <cellStyle name="Normal 2 2 21 2" xfId="261" xr:uid="{00000000-0005-0000-0000-00002A010000}"/>
    <cellStyle name="Normal 2 2 22" xfId="262" xr:uid="{00000000-0005-0000-0000-00002B010000}"/>
    <cellStyle name="Normal 2 2 22 2" xfId="263" xr:uid="{00000000-0005-0000-0000-00002C010000}"/>
    <cellStyle name="Normal 2 2 23" xfId="264" xr:uid="{00000000-0005-0000-0000-00002D010000}"/>
    <cellStyle name="Normal 2 2 23 2" xfId="265" xr:uid="{00000000-0005-0000-0000-00002E010000}"/>
    <cellStyle name="Normal 2 2 24" xfId="266" xr:uid="{00000000-0005-0000-0000-00002F010000}"/>
    <cellStyle name="Normal 2 2 24 2" xfId="267" xr:uid="{00000000-0005-0000-0000-000030010000}"/>
    <cellStyle name="Normal 2 2 25" xfId="268" xr:uid="{00000000-0005-0000-0000-000031010000}"/>
    <cellStyle name="Normal 2 2 25 2" xfId="269" xr:uid="{00000000-0005-0000-0000-000032010000}"/>
    <cellStyle name="Normal 2 2 26" xfId="270" xr:uid="{00000000-0005-0000-0000-000033010000}"/>
    <cellStyle name="Normal 2 2 26 2" xfId="271" xr:uid="{00000000-0005-0000-0000-000034010000}"/>
    <cellStyle name="Normal 2 2 27" xfId="272" xr:uid="{00000000-0005-0000-0000-000035010000}"/>
    <cellStyle name="Normal 2 2 27 2" xfId="273" xr:uid="{00000000-0005-0000-0000-000036010000}"/>
    <cellStyle name="Normal 2 2 28" xfId="274" xr:uid="{00000000-0005-0000-0000-000037010000}"/>
    <cellStyle name="Normal 2 2 28 2" xfId="275" xr:uid="{00000000-0005-0000-0000-000038010000}"/>
    <cellStyle name="Normal 2 2 29" xfId="276" xr:uid="{00000000-0005-0000-0000-000039010000}"/>
    <cellStyle name="Normal 2 2 29 2" xfId="277" xr:uid="{00000000-0005-0000-0000-00003A010000}"/>
    <cellStyle name="Normal 2 2 3" xfId="278" xr:uid="{00000000-0005-0000-0000-00003B010000}"/>
    <cellStyle name="Normal 2 2 3 2" xfId="279" xr:uid="{00000000-0005-0000-0000-00003C010000}"/>
    <cellStyle name="Normal 2 2 30" xfId="280" xr:uid="{00000000-0005-0000-0000-00003D010000}"/>
    <cellStyle name="Normal 2 2 30 2" xfId="281" xr:uid="{00000000-0005-0000-0000-00003E010000}"/>
    <cellStyle name="Normal 2 2 31" xfId="282" xr:uid="{00000000-0005-0000-0000-00003F010000}"/>
    <cellStyle name="Normal 2 2 31 2" xfId="283" xr:uid="{00000000-0005-0000-0000-000040010000}"/>
    <cellStyle name="Normal 2 2 32" xfId="284" xr:uid="{00000000-0005-0000-0000-000041010000}"/>
    <cellStyle name="Normal 2 2 32 2" xfId="285" xr:uid="{00000000-0005-0000-0000-000042010000}"/>
    <cellStyle name="Normal 2 2 33" xfId="286" xr:uid="{00000000-0005-0000-0000-000043010000}"/>
    <cellStyle name="Normal 2 2 33 2" xfId="287" xr:uid="{00000000-0005-0000-0000-000044010000}"/>
    <cellStyle name="Normal 2 2 34" xfId="288" xr:uid="{00000000-0005-0000-0000-000045010000}"/>
    <cellStyle name="Normal 2 2 34 2" xfId="289" xr:uid="{00000000-0005-0000-0000-000046010000}"/>
    <cellStyle name="Normal 2 2 35" xfId="290" xr:uid="{00000000-0005-0000-0000-000047010000}"/>
    <cellStyle name="Normal 2 2 35 2" xfId="291" xr:uid="{00000000-0005-0000-0000-000048010000}"/>
    <cellStyle name="Normal 2 2 36" xfId="292" xr:uid="{00000000-0005-0000-0000-000049010000}"/>
    <cellStyle name="Normal 2 2 36 2" xfId="293" xr:uid="{00000000-0005-0000-0000-00004A010000}"/>
    <cellStyle name="Normal 2 2 37" xfId="294" xr:uid="{00000000-0005-0000-0000-00004B010000}"/>
    <cellStyle name="Normal 2 2 37 2" xfId="295" xr:uid="{00000000-0005-0000-0000-00004C010000}"/>
    <cellStyle name="Normal 2 2 38" xfId="296" xr:uid="{00000000-0005-0000-0000-00004D010000}"/>
    <cellStyle name="Normal 2 2 38 2" xfId="297" xr:uid="{00000000-0005-0000-0000-00004E010000}"/>
    <cellStyle name="Normal 2 2 39" xfId="298" xr:uid="{00000000-0005-0000-0000-00004F010000}"/>
    <cellStyle name="Normal 2 2 39 2" xfId="299" xr:uid="{00000000-0005-0000-0000-000050010000}"/>
    <cellStyle name="Normal 2 2 4" xfId="300" xr:uid="{00000000-0005-0000-0000-000051010000}"/>
    <cellStyle name="Normal 2 2 4 2" xfId="301" xr:uid="{00000000-0005-0000-0000-000052010000}"/>
    <cellStyle name="Normal 2 2 40" xfId="302" xr:uid="{00000000-0005-0000-0000-000053010000}"/>
    <cellStyle name="Normal 2 2 40 2" xfId="303" xr:uid="{00000000-0005-0000-0000-000054010000}"/>
    <cellStyle name="Normal 2 2 41" xfId="304" xr:uid="{00000000-0005-0000-0000-000055010000}"/>
    <cellStyle name="Normal 2 2 41 2" xfId="305" xr:uid="{00000000-0005-0000-0000-000056010000}"/>
    <cellStyle name="Normal 2 2 42" xfId="306" xr:uid="{00000000-0005-0000-0000-000057010000}"/>
    <cellStyle name="Normal 2 2 42 2" xfId="307" xr:uid="{00000000-0005-0000-0000-000058010000}"/>
    <cellStyle name="Normal 2 2 43" xfId="308" xr:uid="{00000000-0005-0000-0000-000059010000}"/>
    <cellStyle name="Normal 2 2 43 2" xfId="309" xr:uid="{00000000-0005-0000-0000-00005A010000}"/>
    <cellStyle name="Normal 2 2 44" xfId="310" xr:uid="{00000000-0005-0000-0000-00005B010000}"/>
    <cellStyle name="Normal 2 2 44 2" xfId="311" xr:uid="{00000000-0005-0000-0000-00005C010000}"/>
    <cellStyle name="Normal 2 2 45" xfId="312" xr:uid="{00000000-0005-0000-0000-00005D010000}"/>
    <cellStyle name="Normal 2 2 45 2" xfId="313" xr:uid="{00000000-0005-0000-0000-00005E010000}"/>
    <cellStyle name="Normal 2 2 46" xfId="314" xr:uid="{00000000-0005-0000-0000-00005F010000}"/>
    <cellStyle name="Normal 2 2 46 2" xfId="315" xr:uid="{00000000-0005-0000-0000-000060010000}"/>
    <cellStyle name="Normal 2 2 47" xfId="316" xr:uid="{00000000-0005-0000-0000-000061010000}"/>
    <cellStyle name="Normal 2 2 47 2" xfId="317" xr:uid="{00000000-0005-0000-0000-000062010000}"/>
    <cellStyle name="Normal 2 2 48" xfId="318" xr:uid="{00000000-0005-0000-0000-000063010000}"/>
    <cellStyle name="Normal 2 2 48 2" xfId="319" xr:uid="{00000000-0005-0000-0000-000064010000}"/>
    <cellStyle name="Normal 2 2 49" xfId="320" xr:uid="{00000000-0005-0000-0000-000065010000}"/>
    <cellStyle name="Normal 2 2 49 2" xfId="321" xr:uid="{00000000-0005-0000-0000-000066010000}"/>
    <cellStyle name="Normal 2 2 5" xfId="322" xr:uid="{00000000-0005-0000-0000-000067010000}"/>
    <cellStyle name="Normal 2 2 5 2" xfId="323" xr:uid="{00000000-0005-0000-0000-000068010000}"/>
    <cellStyle name="Normal 2 2 50" xfId="324" xr:uid="{00000000-0005-0000-0000-000069010000}"/>
    <cellStyle name="Normal 2 2 50 2" xfId="325" xr:uid="{00000000-0005-0000-0000-00006A010000}"/>
    <cellStyle name="Normal 2 2 51" xfId="326" xr:uid="{00000000-0005-0000-0000-00006B010000}"/>
    <cellStyle name="Normal 2 2 51 2" xfId="327" xr:uid="{00000000-0005-0000-0000-00006C010000}"/>
    <cellStyle name="Normal 2 2 52" xfId="328" xr:uid="{00000000-0005-0000-0000-00006D010000}"/>
    <cellStyle name="Normal 2 2 52 2" xfId="329" xr:uid="{00000000-0005-0000-0000-00006E010000}"/>
    <cellStyle name="Normal 2 2 53" xfId="330" xr:uid="{00000000-0005-0000-0000-00006F010000}"/>
    <cellStyle name="Normal 2 2 53 2" xfId="331" xr:uid="{00000000-0005-0000-0000-000070010000}"/>
    <cellStyle name="Normal 2 2 54" xfId="332" xr:uid="{00000000-0005-0000-0000-000071010000}"/>
    <cellStyle name="Normal 2 2 54 2" xfId="333" xr:uid="{00000000-0005-0000-0000-000072010000}"/>
    <cellStyle name="Normal 2 2 55" xfId="334" xr:uid="{00000000-0005-0000-0000-000073010000}"/>
    <cellStyle name="Normal 2 2 55 2" xfId="335" xr:uid="{00000000-0005-0000-0000-000074010000}"/>
    <cellStyle name="Normal 2 2 56" xfId="336" xr:uid="{00000000-0005-0000-0000-000075010000}"/>
    <cellStyle name="Normal 2 2 56 2" xfId="337" xr:uid="{00000000-0005-0000-0000-000076010000}"/>
    <cellStyle name="Normal 2 2 57" xfId="338" xr:uid="{00000000-0005-0000-0000-000077010000}"/>
    <cellStyle name="Normal 2 2 57 2" xfId="339" xr:uid="{00000000-0005-0000-0000-000078010000}"/>
    <cellStyle name="Normal 2 2 58" xfId="340" xr:uid="{00000000-0005-0000-0000-000079010000}"/>
    <cellStyle name="Normal 2 2 58 2" xfId="341" xr:uid="{00000000-0005-0000-0000-00007A010000}"/>
    <cellStyle name="Normal 2 2 59" xfId="342" xr:uid="{00000000-0005-0000-0000-00007B010000}"/>
    <cellStyle name="Normal 2 2 59 2" xfId="343" xr:uid="{00000000-0005-0000-0000-00007C010000}"/>
    <cellStyle name="Normal 2 2 6" xfId="344" xr:uid="{00000000-0005-0000-0000-00007D010000}"/>
    <cellStyle name="Normal 2 2 6 2" xfId="345" xr:uid="{00000000-0005-0000-0000-00007E010000}"/>
    <cellStyle name="Normal 2 2 60" xfId="346" xr:uid="{00000000-0005-0000-0000-00007F010000}"/>
    <cellStyle name="Normal 2 2 60 2" xfId="347" xr:uid="{00000000-0005-0000-0000-000080010000}"/>
    <cellStyle name="Normal 2 2 61" xfId="348" xr:uid="{00000000-0005-0000-0000-000081010000}"/>
    <cellStyle name="Normal 2 2 61 2" xfId="349" xr:uid="{00000000-0005-0000-0000-000082010000}"/>
    <cellStyle name="Normal 2 2 62" xfId="350" xr:uid="{00000000-0005-0000-0000-000083010000}"/>
    <cellStyle name="Normal 2 2 62 2" xfId="351" xr:uid="{00000000-0005-0000-0000-000084010000}"/>
    <cellStyle name="Normal 2 2 63" xfId="352" xr:uid="{00000000-0005-0000-0000-000085010000}"/>
    <cellStyle name="Normal 2 2 63 2" xfId="353" xr:uid="{00000000-0005-0000-0000-000086010000}"/>
    <cellStyle name="Normal 2 2 64" xfId="354" xr:uid="{00000000-0005-0000-0000-000087010000}"/>
    <cellStyle name="Normal 2 2 64 2" xfId="355" xr:uid="{00000000-0005-0000-0000-000088010000}"/>
    <cellStyle name="Normal 2 2 65" xfId="356" xr:uid="{00000000-0005-0000-0000-000089010000}"/>
    <cellStyle name="Normal 2 2 65 2" xfId="357" xr:uid="{00000000-0005-0000-0000-00008A010000}"/>
    <cellStyle name="Normal 2 2 7" xfId="358" xr:uid="{00000000-0005-0000-0000-00008B010000}"/>
    <cellStyle name="Normal 2 2 7 2" xfId="359" xr:uid="{00000000-0005-0000-0000-00008C010000}"/>
    <cellStyle name="Normal 2 2 8" xfId="360" xr:uid="{00000000-0005-0000-0000-00008D010000}"/>
    <cellStyle name="Normal 2 2 8 2" xfId="361" xr:uid="{00000000-0005-0000-0000-00008E010000}"/>
    <cellStyle name="Normal 2 2 9" xfId="362" xr:uid="{00000000-0005-0000-0000-00008F010000}"/>
    <cellStyle name="Normal 2 2 9 2" xfId="363" xr:uid="{00000000-0005-0000-0000-000090010000}"/>
    <cellStyle name="Normal 2 20" xfId="364" xr:uid="{00000000-0005-0000-0000-000091010000}"/>
    <cellStyle name="Normal 2 20 2" xfId="365" xr:uid="{00000000-0005-0000-0000-000092010000}"/>
    <cellStyle name="Normal 2 21" xfId="366" xr:uid="{00000000-0005-0000-0000-000093010000}"/>
    <cellStyle name="Normal 2 21 2" xfId="367" xr:uid="{00000000-0005-0000-0000-000094010000}"/>
    <cellStyle name="Normal 2 22" xfId="368" xr:uid="{00000000-0005-0000-0000-000095010000}"/>
    <cellStyle name="Normal 2 22 2" xfId="369" xr:uid="{00000000-0005-0000-0000-000096010000}"/>
    <cellStyle name="Normal 2 23" xfId="370" xr:uid="{00000000-0005-0000-0000-000097010000}"/>
    <cellStyle name="Normal 2 23 2" xfId="371" xr:uid="{00000000-0005-0000-0000-000098010000}"/>
    <cellStyle name="Normal 2 24" xfId="372" xr:uid="{00000000-0005-0000-0000-000099010000}"/>
    <cellStyle name="Normal 2 24 2" xfId="373" xr:uid="{00000000-0005-0000-0000-00009A010000}"/>
    <cellStyle name="Normal 2 25" xfId="374" xr:uid="{00000000-0005-0000-0000-00009B010000}"/>
    <cellStyle name="Normal 2 25 2" xfId="375" xr:uid="{00000000-0005-0000-0000-00009C010000}"/>
    <cellStyle name="Normal 2 26" xfId="376" xr:uid="{00000000-0005-0000-0000-00009D010000}"/>
    <cellStyle name="Normal 2 26 2" xfId="377" xr:uid="{00000000-0005-0000-0000-00009E010000}"/>
    <cellStyle name="Normal 2 27" xfId="378" xr:uid="{00000000-0005-0000-0000-00009F010000}"/>
    <cellStyle name="Normal 2 27 2" xfId="379" xr:uid="{00000000-0005-0000-0000-0000A0010000}"/>
    <cellStyle name="Normal 2 28" xfId="380" xr:uid="{00000000-0005-0000-0000-0000A1010000}"/>
    <cellStyle name="Normal 2 28 2" xfId="381" xr:uid="{00000000-0005-0000-0000-0000A2010000}"/>
    <cellStyle name="Normal 2 29" xfId="382" xr:uid="{00000000-0005-0000-0000-0000A3010000}"/>
    <cellStyle name="Normal 2 29 2" xfId="383" xr:uid="{00000000-0005-0000-0000-0000A4010000}"/>
    <cellStyle name="Normal 2 3" xfId="384" xr:uid="{00000000-0005-0000-0000-0000A5010000}"/>
    <cellStyle name="Normal 2 3 10" xfId="385" xr:uid="{00000000-0005-0000-0000-0000A6010000}"/>
    <cellStyle name="Normal 2 3 10 2" xfId="386" xr:uid="{00000000-0005-0000-0000-0000A7010000}"/>
    <cellStyle name="Normal 2 3 11" xfId="387" xr:uid="{00000000-0005-0000-0000-0000A8010000}"/>
    <cellStyle name="Normal 2 3 11 2" xfId="388" xr:uid="{00000000-0005-0000-0000-0000A9010000}"/>
    <cellStyle name="Normal 2 3 12" xfId="389" xr:uid="{00000000-0005-0000-0000-0000AA010000}"/>
    <cellStyle name="Normal 2 3 12 2" xfId="390" xr:uid="{00000000-0005-0000-0000-0000AB010000}"/>
    <cellStyle name="Normal 2 3 13" xfId="391" xr:uid="{00000000-0005-0000-0000-0000AC010000}"/>
    <cellStyle name="Normal 2 3 13 2" xfId="392" xr:uid="{00000000-0005-0000-0000-0000AD010000}"/>
    <cellStyle name="Normal 2 3 14" xfId="393" xr:uid="{00000000-0005-0000-0000-0000AE010000}"/>
    <cellStyle name="Normal 2 3 14 2" xfId="394" xr:uid="{00000000-0005-0000-0000-0000AF010000}"/>
    <cellStyle name="Normal 2 3 15" xfId="395" xr:uid="{00000000-0005-0000-0000-0000B0010000}"/>
    <cellStyle name="Normal 2 3 15 2" xfId="396" xr:uid="{00000000-0005-0000-0000-0000B1010000}"/>
    <cellStyle name="Normal 2 3 16" xfId="397" xr:uid="{00000000-0005-0000-0000-0000B2010000}"/>
    <cellStyle name="Normal 2 3 16 2" xfId="398" xr:uid="{00000000-0005-0000-0000-0000B3010000}"/>
    <cellStyle name="Normal 2 3 17" xfId="399" xr:uid="{00000000-0005-0000-0000-0000B4010000}"/>
    <cellStyle name="Normal 2 3 17 2" xfId="400" xr:uid="{00000000-0005-0000-0000-0000B5010000}"/>
    <cellStyle name="Normal 2 3 18" xfId="401" xr:uid="{00000000-0005-0000-0000-0000B6010000}"/>
    <cellStyle name="Normal 2 3 18 2" xfId="402" xr:uid="{00000000-0005-0000-0000-0000B7010000}"/>
    <cellStyle name="Normal 2 3 19" xfId="403" xr:uid="{00000000-0005-0000-0000-0000B8010000}"/>
    <cellStyle name="Normal 2 3 19 2" xfId="404" xr:uid="{00000000-0005-0000-0000-0000B9010000}"/>
    <cellStyle name="Normal 2 3 2" xfId="405" xr:uid="{00000000-0005-0000-0000-0000BA010000}"/>
    <cellStyle name="Normal 2 3 2 2" xfId="406" xr:uid="{00000000-0005-0000-0000-0000BB010000}"/>
    <cellStyle name="Normal 2 3 20" xfId="407" xr:uid="{00000000-0005-0000-0000-0000BC010000}"/>
    <cellStyle name="Normal 2 3 20 2" xfId="408" xr:uid="{00000000-0005-0000-0000-0000BD010000}"/>
    <cellStyle name="Normal 2 3 21" xfId="409" xr:uid="{00000000-0005-0000-0000-0000BE010000}"/>
    <cellStyle name="Normal 2 3 21 2" xfId="410" xr:uid="{00000000-0005-0000-0000-0000BF010000}"/>
    <cellStyle name="Normal 2 3 22" xfId="411" xr:uid="{00000000-0005-0000-0000-0000C0010000}"/>
    <cellStyle name="Normal 2 3 22 2" xfId="412" xr:uid="{00000000-0005-0000-0000-0000C1010000}"/>
    <cellStyle name="Normal 2 3 23" xfId="413" xr:uid="{00000000-0005-0000-0000-0000C2010000}"/>
    <cellStyle name="Normal 2 3 23 2" xfId="414" xr:uid="{00000000-0005-0000-0000-0000C3010000}"/>
    <cellStyle name="Normal 2 3 24" xfId="415" xr:uid="{00000000-0005-0000-0000-0000C4010000}"/>
    <cellStyle name="Normal 2 3 24 2" xfId="416" xr:uid="{00000000-0005-0000-0000-0000C5010000}"/>
    <cellStyle name="Normal 2 3 25" xfId="417" xr:uid="{00000000-0005-0000-0000-0000C6010000}"/>
    <cellStyle name="Normal 2 3 25 2" xfId="418" xr:uid="{00000000-0005-0000-0000-0000C7010000}"/>
    <cellStyle name="Normal 2 3 26" xfId="419" xr:uid="{00000000-0005-0000-0000-0000C8010000}"/>
    <cellStyle name="Normal 2 3 26 2" xfId="420" xr:uid="{00000000-0005-0000-0000-0000C9010000}"/>
    <cellStyle name="Normal 2 3 27" xfId="421" xr:uid="{00000000-0005-0000-0000-0000CA010000}"/>
    <cellStyle name="Normal 2 3 27 2" xfId="422" xr:uid="{00000000-0005-0000-0000-0000CB010000}"/>
    <cellStyle name="Normal 2 3 28" xfId="423" xr:uid="{00000000-0005-0000-0000-0000CC010000}"/>
    <cellStyle name="Normal 2 3 28 2" xfId="424" xr:uid="{00000000-0005-0000-0000-0000CD010000}"/>
    <cellStyle name="Normal 2 3 29" xfId="425" xr:uid="{00000000-0005-0000-0000-0000CE010000}"/>
    <cellStyle name="Normal 2 3 29 2" xfId="426" xr:uid="{00000000-0005-0000-0000-0000CF010000}"/>
    <cellStyle name="Normal 2 3 3" xfId="427" xr:uid="{00000000-0005-0000-0000-0000D0010000}"/>
    <cellStyle name="Normal 2 3 3 2" xfId="428" xr:uid="{00000000-0005-0000-0000-0000D1010000}"/>
    <cellStyle name="Normal 2 3 30" xfId="429" xr:uid="{00000000-0005-0000-0000-0000D2010000}"/>
    <cellStyle name="Normal 2 3 30 2" xfId="430" xr:uid="{00000000-0005-0000-0000-0000D3010000}"/>
    <cellStyle name="Normal 2 3 31" xfId="431" xr:uid="{00000000-0005-0000-0000-0000D4010000}"/>
    <cellStyle name="Normal 2 3 31 2" xfId="432" xr:uid="{00000000-0005-0000-0000-0000D5010000}"/>
    <cellStyle name="Normal 2 3 32" xfId="433" xr:uid="{00000000-0005-0000-0000-0000D6010000}"/>
    <cellStyle name="Normal 2 3 32 2" xfId="434" xr:uid="{00000000-0005-0000-0000-0000D7010000}"/>
    <cellStyle name="Normal 2 3 33" xfId="435" xr:uid="{00000000-0005-0000-0000-0000D8010000}"/>
    <cellStyle name="Normal 2 3 33 2" xfId="436" xr:uid="{00000000-0005-0000-0000-0000D9010000}"/>
    <cellStyle name="Normal 2 3 34" xfId="437" xr:uid="{00000000-0005-0000-0000-0000DA010000}"/>
    <cellStyle name="Normal 2 3 34 2" xfId="438" xr:uid="{00000000-0005-0000-0000-0000DB010000}"/>
    <cellStyle name="Normal 2 3 35" xfId="439" xr:uid="{00000000-0005-0000-0000-0000DC010000}"/>
    <cellStyle name="Normal 2 3 35 2" xfId="440" xr:uid="{00000000-0005-0000-0000-0000DD010000}"/>
    <cellStyle name="Normal 2 3 36" xfId="441" xr:uid="{00000000-0005-0000-0000-0000DE010000}"/>
    <cellStyle name="Normal 2 3 36 2" xfId="442" xr:uid="{00000000-0005-0000-0000-0000DF010000}"/>
    <cellStyle name="Normal 2 3 37" xfId="443" xr:uid="{00000000-0005-0000-0000-0000E0010000}"/>
    <cellStyle name="Normal 2 3 37 2" xfId="444" xr:uid="{00000000-0005-0000-0000-0000E1010000}"/>
    <cellStyle name="Normal 2 3 38" xfId="445" xr:uid="{00000000-0005-0000-0000-0000E2010000}"/>
    <cellStyle name="Normal 2 3 38 2" xfId="446" xr:uid="{00000000-0005-0000-0000-0000E3010000}"/>
    <cellStyle name="Normal 2 3 39" xfId="447" xr:uid="{00000000-0005-0000-0000-0000E4010000}"/>
    <cellStyle name="Normal 2 3 39 2" xfId="448" xr:uid="{00000000-0005-0000-0000-0000E5010000}"/>
    <cellStyle name="Normal 2 3 4" xfId="449" xr:uid="{00000000-0005-0000-0000-0000E6010000}"/>
    <cellStyle name="Normal 2 3 4 2" xfId="450" xr:uid="{00000000-0005-0000-0000-0000E7010000}"/>
    <cellStyle name="Normal 2 3 40" xfId="451" xr:uid="{00000000-0005-0000-0000-0000E8010000}"/>
    <cellStyle name="Normal 2 3 40 2" xfId="452" xr:uid="{00000000-0005-0000-0000-0000E9010000}"/>
    <cellStyle name="Normal 2 3 41" xfId="453" xr:uid="{00000000-0005-0000-0000-0000EA010000}"/>
    <cellStyle name="Normal 2 3 41 2" xfId="454" xr:uid="{00000000-0005-0000-0000-0000EB010000}"/>
    <cellStyle name="Normal 2 3 42" xfId="455" xr:uid="{00000000-0005-0000-0000-0000EC010000}"/>
    <cellStyle name="Normal 2 3 42 2" xfId="456" xr:uid="{00000000-0005-0000-0000-0000ED010000}"/>
    <cellStyle name="Normal 2 3 43" xfId="457" xr:uid="{00000000-0005-0000-0000-0000EE010000}"/>
    <cellStyle name="Normal 2 3 43 2" xfId="458" xr:uid="{00000000-0005-0000-0000-0000EF010000}"/>
    <cellStyle name="Normal 2 3 44" xfId="459" xr:uid="{00000000-0005-0000-0000-0000F0010000}"/>
    <cellStyle name="Normal 2 3 44 2" xfId="460" xr:uid="{00000000-0005-0000-0000-0000F1010000}"/>
    <cellStyle name="Normal 2 3 45" xfId="461" xr:uid="{00000000-0005-0000-0000-0000F2010000}"/>
    <cellStyle name="Normal 2 3 45 2" xfId="462" xr:uid="{00000000-0005-0000-0000-0000F3010000}"/>
    <cellStyle name="Normal 2 3 46" xfId="463" xr:uid="{00000000-0005-0000-0000-0000F4010000}"/>
    <cellStyle name="Normal 2 3 46 2" xfId="464" xr:uid="{00000000-0005-0000-0000-0000F5010000}"/>
    <cellStyle name="Normal 2 3 47" xfId="465" xr:uid="{00000000-0005-0000-0000-0000F6010000}"/>
    <cellStyle name="Normal 2 3 47 2" xfId="466" xr:uid="{00000000-0005-0000-0000-0000F7010000}"/>
    <cellStyle name="Normal 2 3 48" xfId="467" xr:uid="{00000000-0005-0000-0000-0000F8010000}"/>
    <cellStyle name="Normal 2 3 48 2" xfId="468" xr:uid="{00000000-0005-0000-0000-0000F9010000}"/>
    <cellStyle name="Normal 2 3 49" xfId="469" xr:uid="{00000000-0005-0000-0000-0000FA010000}"/>
    <cellStyle name="Normal 2 3 49 2" xfId="470" xr:uid="{00000000-0005-0000-0000-0000FB010000}"/>
    <cellStyle name="Normal 2 3 5" xfId="471" xr:uid="{00000000-0005-0000-0000-0000FC010000}"/>
    <cellStyle name="Normal 2 3 5 2" xfId="472" xr:uid="{00000000-0005-0000-0000-0000FD010000}"/>
    <cellStyle name="Normal 2 3 50" xfId="473" xr:uid="{00000000-0005-0000-0000-0000FE010000}"/>
    <cellStyle name="Normal 2 3 50 2" xfId="474" xr:uid="{00000000-0005-0000-0000-0000FF010000}"/>
    <cellStyle name="Normal 2 3 51" xfId="475" xr:uid="{00000000-0005-0000-0000-000000020000}"/>
    <cellStyle name="Normal 2 3 51 2" xfId="476" xr:uid="{00000000-0005-0000-0000-000001020000}"/>
    <cellStyle name="Normal 2 3 52" xfId="477" xr:uid="{00000000-0005-0000-0000-000002020000}"/>
    <cellStyle name="Normal 2 3 52 2" xfId="478" xr:uid="{00000000-0005-0000-0000-000003020000}"/>
    <cellStyle name="Normal 2 3 53" xfId="479" xr:uid="{00000000-0005-0000-0000-000004020000}"/>
    <cellStyle name="Normal 2 3 53 2" xfId="480" xr:uid="{00000000-0005-0000-0000-000005020000}"/>
    <cellStyle name="Normal 2 3 54" xfId="481" xr:uid="{00000000-0005-0000-0000-000006020000}"/>
    <cellStyle name="Normal 2 3 54 2" xfId="482" xr:uid="{00000000-0005-0000-0000-000007020000}"/>
    <cellStyle name="Normal 2 3 55" xfId="483" xr:uid="{00000000-0005-0000-0000-000008020000}"/>
    <cellStyle name="Normal 2 3 55 2" xfId="484" xr:uid="{00000000-0005-0000-0000-000009020000}"/>
    <cellStyle name="Normal 2 3 56" xfId="485" xr:uid="{00000000-0005-0000-0000-00000A020000}"/>
    <cellStyle name="Normal 2 3 56 2" xfId="486" xr:uid="{00000000-0005-0000-0000-00000B020000}"/>
    <cellStyle name="Normal 2 3 57" xfId="487" xr:uid="{00000000-0005-0000-0000-00000C020000}"/>
    <cellStyle name="Normal 2 3 57 2" xfId="488" xr:uid="{00000000-0005-0000-0000-00000D020000}"/>
    <cellStyle name="Normal 2 3 58" xfId="489" xr:uid="{00000000-0005-0000-0000-00000E020000}"/>
    <cellStyle name="Normal 2 3 58 2" xfId="490" xr:uid="{00000000-0005-0000-0000-00000F020000}"/>
    <cellStyle name="Normal 2 3 59" xfId="491" xr:uid="{00000000-0005-0000-0000-000010020000}"/>
    <cellStyle name="Normal 2 3 59 2" xfId="492" xr:uid="{00000000-0005-0000-0000-000011020000}"/>
    <cellStyle name="Normal 2 3 6" xfId="493" xr:uid="{00000000-0005-0000-0000-000012020000}"/>
    <cellStyle name="Normal 2 3 6 2" xfId="494" xr:uid="{00000000-0005-0000-0000-000013020000}"/>
    <cellStyle name="Normal 2 3 60" xfId="495" xr:uid="{00000000-0005-0000-0000-000014020000}"/>
    <cellStyle name="Normal 2 3 60 2" xfId="496" xr:uid="{00000000-0005-0000-0000-000015020000}"/>
    <cellStyle name="Normal 2 3 61" xfId="497" xr:uid="{00000000-0005-0000-0000-000016020000}"/>
    <cellStyle name="Normal 2 3 61 2" xfId="498" xr:uid="{00000000-0005-0000-0000-000017020000}"/>
    <cellStyle name="Normal 2 3 62" xfId="499" xr:uid="{00000000-0005-0000-0000-000018020000}"/>
    <cellStyle name="Normal 2 3 62 2" xfId="500" xr:uid="{00000000-0005-0000-0000-000019020000}"/>
    <cellStyle name="Normal 2 3 63" xfId="501" xr:uid="{00000000-0005-0000-0000-00001A020000}"/>
    <cellStyle name="Normal 2 3 63 2" xfId="502" xr:uid="{00000000-0005-0000-0000-00001B020000}"/>
    <cellStyle name="Normal 2 3 64" xfId="503" xr:uid="{00000000-0005-0000-0000-00001C020000}"/>
    <cellStyle name="Normal 2 3 64 2" xfId="504" xr:uid="{00000000-0005-0000-0000-00001D020000}"/>
    <cellStyle name="Normal 2 3 65" xfId="505" xr:uid="{00000000-0005-0000-0000-00001E020000}"/>
    <cellStyle name="Normal 2 3 65 2" xfId="506" xr:uid="{00000000-0005-0000-0000-00001F020000}"/>
    <cellStyle name="Normal 2 3 7" xfId="507" xr:uid="{00000000-0005-0000-0000-000020020000}"/>
    <cellStyle name="Normal 2 3 7 2" xfId="508" xr:uid="{00000000-0005-0000-0000-000021020000}"/>
    <cellStyle name="Normal 2 3 8" xfId="509" xr:uid="{00000000-0005-0000-0000-000022020000}"/>
    <cellStyle name="Normal 2 3 8 2" xfId="510" xr:uid="{00000000-0005-0000-0000-000023020000}"/>
    <cellStyle name="Normal 2 3 9" xfId="511" xr:uid="{00000000-0005-0000-0000-000024020000}"/>
    <cellStyle name="Normal 2 3 9 2" xfId="512" xr:uid="{00000000-0005-0000-0000-000025020000}"/>
    <cellStyle name="Normal 2 30" xfId="513" xr:uid="{00000000-0005-0000-0000-000026020000}"/>
    <cellStyle name="Normal 2 30 2" xfId="514" xr:uid="{00000000-0005-0000-0000-000027020000}"/>
    <cellStyle name="Normal 2 31" xfId="515" xr:uid="{00000000-0005-0000-0000-000028020000}"/>
    <cellStyle name="Normal 2 31 2" xfId="516" xr:uid="{00000000-0005-0000-0000-000029020000}"/>
    <cellStyle name="Normal 2 32" xfId="517" xr:uid="{00000000-0005-0000-0000-00002A020000}"/>
    <cellStyle name="Normal 2 32 2" xfId="518" xr:uid="{00000000-0005-0000-0000-00002B020000}"/>
    <cellStyle name="Normal 2 33" xfId="519" xr:uid="{00000000-0005-0000-0000-00002C020000}"/>
    <cellStyle name="Normal 2 33 2" xfId="520" xr:uid="{00000000-0005-0000-0000-00002D020000}"/>
    <cellStyle name="Normal 2 34" xfId="521" xr:uid="{00000000-0005-0000-0000-00002E020000}"/>
    <cellStyle name="Normal 2 34 2" xfId="522" xr:uid="{00000000-0005-0000-0000-00002F020000}"/>
    <cellStyle name="Normal 2 35" xfId="523" xr:uid="{00000000-0005-0000-0000-000030020000}"/>
    <cellStyle name="Normal 2 35 2" xfId="524" xr:uid="{00000000-0005-0000-0000-000031020000}"/>
    <cellStyle name="Normal 2 36" xfId="525" xr:uid="{00000000-0005-0000-0000-000032020000}"/>
    <cellStyle name="Normal 2 36 2" xfId="526" xr:uid="{00000000-0005-0000-0000-000033020000}"/>
    <cellStyle name="Normal 2 37" xfId="527" xr:uid="{00000000-0005-0000-0000-000034020000}"/>
    <cellStyle name="Normal 2 37 2" xfId="528" xr:uid="{00000000-0005-0000-0000-000035020000}"/>
    <cellStyle name="Normal 2 38" xfId="529" xr:uid="{00000000-0005-0000-0000-000036020000}"/>
    <cellStyle name="Normal 2 38 2" xfId="530" xr:uid="{00000000-0005-0000-0000-000037020000}"/>
    <cellStyle name="Normal 2 39" xfId="531" xr:uid="{00000000-0005-0000-0000-000038020000}"/>
    <cellStyle name="Normal 2 39 2" xfId="532" xr:uid="{00000000-0005-0000-0000-000039020000}"/>
    <cellStyle name="Normal 2 4" xfId="533" xr:uid="{00000000-0005-0000-0000-00003A020000}"/>
    <cellStyle name="Normal 2 4 10" xfId="534" xr:uid="{00000000-0005-0000-0000-00003B020000}"/>
    <cellStyle name="Normal 2 4 10 2" xfId="535" xr:uid="{00000000-0005-0000-0000-00003C020000}"/>
    <cellStyle name="Normal 2 4 11" xfId="536" xr:uid="{00000000-0005-0000-0000-00003D020000}"/>
    <cellStyle name="Normal 2 4 11 2" xfId="537" xr:uid="{00000000-0005-0000-0000-00003E020000}"/>
    <cellStyle name="Normal 2 4 12" xfId="538" xr:uid="{00000000-0005-0000-0000-00003F020000}"/>
    <cellStyle name="Normal 2 4 12 2" xfId="539" xr:uid="{00000000-0005-0000-0000-000040020000}"/>
    <cellStyle name="Normal 2 4 13" xfId="540" xr:uid="{00000000-0005-0000-0000-000041020000}"/>
    <cellStyle name="Normal 2 4 13 2" xfId="541" xr:uid="{00000000-0005-0000-0000-000042020000}"/>
    <cellStyle name="Normal 2 4 14" xfId="542" xr:uid="{00000000-0005-0000-0000-000043020000}"/>
    <cellStyle name="Normal 2 4 14 2" xfId="543" xr:uid="{00000000-0005-0000-0000-000044020000}"/>
    <cellStyle name="Normal 2 4 15" xfId="544" xr:uid="{00000000-0005-0000-0000-000045020000}"/>
    <cellStyle name="Normal 2 4 15 2" xfId="545" xr:uid="{00000000-0005-0000-0000-000046020000}"/>
    <cellStyle name="Normal 2 4 16" xfId="546" xr:uid="{00000000-0005-0000-0000-000047020000}"/>
    <cellStyle name="Normal 2 4 16 2" xfId="547" xr:uid="{00000000-0005-0000-0000-000048020000}"/>
    <cellStyle name="Normal 2 4 17" xfId="548" xr:uid="{00000000-0005-0000-0000-000049020000}"/>
    <cellStyle name="Normal 2 4 17 2" xfId="549" xr:uid="{00000000-0005-0000-0000-00004A020000}"/>
    <cellStyle name="Normal 2 4 18" xfId="550" xr:uid="{00000000-0005-0000-0000-00004B020000}"/>
    <cellStyle name="Normal 2 4 18 2" xfId="551" xr:uid="{00000000-0005-0000-0000-00004C020000}"/>
    <cellStyle name="Normal 2 4 19" xfId="552" xr:uid="{00000000-0005-0000-0000-00004D020000}"/>
    <cellStyle name="Normal 2 4 19 2" xfId="553" xr:uid="{00000000-0005-0000-0000-00004E020000}"/>
    <cellStyle name="Normal 2 4 2" xfId="554" xr:uid="{00000000-0005-0000-0000-00004F020000}"/>
    <cellStyle name="Normal 2 4 2 2" xfId="555" xr:uid="{00000000-0005-0000-0000-000050020000}"/>
    <cellStyle name="Normal 2 4 20" xfId="556" xr:uid="{00000000-0005-0000-0000-000051020000}"/>
    <cellStyle name="Normal 2 4 20 2" xfId="557" xr:uid="{00000000-0005-0000-0000-000052020000}"/>
    <cellStyle name="Normal 2 4 21" xfId="558" xr:uid="{00000000-0005-0000-0000-000053020000}"/>
    <cellStyle name="Normal 2 4 21 2" xfId="559" xr:uid="{00000000-0005-0000-0000-000054020000}"/>
    <cellStyle name="Normal 2 4 22" xfId="560" xr:uid="{00000000-0005-0000-0000-000055020000}"/>
    <cellStyle name="Normal 2 4 22 2" xfId="561" xr:uid="{00000000-0005-0000-0000-000056020000}"/>
    <cellStyle name="Normal 2 4 23" xfId="562" xr:uid="{00000000-0005-0000-0000-000057020000}"/>
    <cellStyle name="Normal 2 4 23 2" xfId="563" xr:uid="{00000000-0005-0000-0000-000058020000}"/>
    <cellStyle name="Normal 2 4 24" xfId="564" xr:uid="{00000000-0005-0000-0000-000059020000}"/>
    <cellStyle name="Normal 2 4 24 2" xfId="565" xr:uid="{00000000-0005-0000-0000-00005A020000}"/>
    <cellStyle name="Normal 2 4 25" xfId="566" xr:uid="{00000000-0005-0000-0000-00005B020000}"/>
    <cellStyle name="Normal 2 4 25 2" xfId="567" xr:uid="{00000000-0005-0000-0000-00005C020000}"/>
    <cellStyle name="Normal 2 4 26" xfId="568" xr:uid="{00000000-0005-0000-0000-00005D020000}"/>
    <cellStyle name="Normal 2 4 26 2" xfId="569" xr:uid="{00000000-0005-0000-0000-00005E020000}"/>
    <cellStyle name="Normal 2 4 27" xfId="570" xr:uid="{00000000-0005-0000-0000-00005F020000}"/>
    <cellStyle name="Normal 2 4 27 2" xfId="571" xr:uid="{00000000-0005-0000-0000-000060020000}"/>
    <cellStyle name="Normal 2 4 28" xfId="572" xr:uid="{00000000-0005-0000-0000-000061020000}"/>
    <cellStyle name="Normal 2 4 28 2" xfId="573" xr:uid="{00000000-0005-0000-0000-000062020000}"/>
    <cellStyle name="Normal 2 4 29" xfId="574" xr:uid="{00000000-0005-0000-0000-000063020000}"/>
    <cellStyle name="Normal 2 4 29 2" xfId="575" xr:uid="{00000000-0005-0000-0000-000064020000}"/>
    <cellStyle name="Normal 2 4 3" xfId="576" xr:uid="{00000000-0005-0000-0000-000065020000}"/>
    <cellStyle name="Normal 2 4 3 2" xfId="577" xr:uid="{00000000-0005-0000-0000-000066020000}"/>
    <cellStyle name="Normal 2 4 30" xfId="578" xr:uid="{00000000-0005-0000-0000-000067020000}"/>
    <cellStyle name="Normal 2 4 30 2" xfId="579" xr:uid="{00000000-0005-0000-0000-000068020000}"/>
    <cellStyle name="Normal 2 4 31" xfId="580" xr:uid="{00000000-0005-0000-0000-000069020000}"/>
    <cellStyle name="Normal 2 4 31 2" xfId="581" xr:uid="{00000000-0005-0000-0000-00006A020000}"/>
    <cellStyle name="Normal 2 4 32" xfId="582" xr:uid="{00000000-0005-0000-0000-00006B020000}"/>
    <cellStyle name="Normal 2 4 32 2" xfId="583" xr:uid="{00000000-0005-0000-0000-00006C020000}"/>
    <cellStyle name="Normal 2 4 33" xfId="584" xr:uid="{00000000-0005-0000-0000-00006D020000}"/>
    <cellStyle name="Normal 2 4 33 2" xfId="585" xr:uid="{00000000-0005-0000-0000-00006E020000}"/>
    <cellStyle name="Normal 2 4 34" xfId="586" xr:uid="{00000000-0005-0000-0000-00006F020000}"/>
    <cellStyle name="Normal 2 4 34 2" xfId="587" xr:uid="{00000000-0005-0000-0000-000070020000}"/>
    <cellStyle name="Normal 2 4 35" xfId="588" xr:uid="{00000000-0005-0000-0000-000071020000}"/>
    <cellStyle name="Normal 2 4 35 2" xfId="589" xr:uid="{00000000-0005-0000-0000-000072020000}"/>
    <cellStyle name="Normal 2 4 36" xfId="590" xr:uid="{00000000-0005-0000-0000-000073020000}"/>
    <cellStyle name="Normal 2 4 36 2" xfId="591" xr:uid="{00000000-0005-0000-0000-000074020000}"/>
    <cellStyle name="Normal 2 4 37" xfId="592" xr:uid="{00000000-0005-0000-0000-000075020000}"/>
    <cellStyle name="Normal 2 4 37 2" xfId="593" xr:uid="{00000000-0005-0000-0000-000076020000}"/>
    <cellStyle name="Normal 2 4 38" xfId="594" xr:uid="{00000000-0005-0000-0000-000077020000}"/>
    <cellStyle name="Normal 2 4 38 2" xfId="595" xr:uid="{00000000-0005-0000-0000-000078020000}"/>
    <cellStyle name="Normal 2 4 39" xfId="596" xr:uid="{00000000-0005-0000-0000-000079020000}"/>
    <cellStyle name="Normal 2 4 39 2" xfId="597" xr:uid="{00000000-0005-0000-0000-00007A020000}"/>
    <cellStyle name="Normal 2 4 4" xfId="598" xr:uid="{00000000-0005-0000-0000-00007B020000}"/>
    <cellStyle name="Normal 2 4 4 2" xfId="599" xr:uid="{00000000-0005-0000-0000-00007C020000}"/>
    <cellStyle name="Normal 2 4 40" xfId="600" xr:uid="{00000000-0005-0000-0000-00007D020000}"/>
    <cellStyle name="Normal 2 4 40 2" xfId="601" xr:uid="{00000000-0005-0000-0000-00007E020000}"/>
    <cellStyle name="Normal 2 4 41" xfId="602" xr:uid="{00000000-0005-0000-0000-00007F020000}"/>
    <cellStyle name="Normal 2 4 41 2" xfId="603" xr:uid="{00000000-0005-0000-0000-000080020000}"/>
    <cellStyle name="Normal 2 4 42" xfId="604" xr:uid="{00000000-0005-0000-0000-000081020000}"/>
    <cellStyle name="Normal 2 4 42 2" xfId="605" xr:uid="{00000000-0005-0000-0000-000082020000}"/>
    <cellStyle name="Normal 2 4 43" xfId="606" xr:uid="{00000000-0005-0000-0000-000083020000}"/>
    <cellStyle name="Normal 2 4 43 2" xfId="607" xr:uid="{00000000-0005-0000-0000-000084020000}"/>
    <cellStyle name="Normal 2 4 44" xfId="608" xr:uid="{00000000-0005-0000-0000-000085020000}"/>
    <cellStyle name="Normal 2 4 44 2" xfId="609" xr:uid="{00000000-0005-0000-0000-000086020000}"/>
    <cellStyle name="Normal 2 4 45" xfId="610" xr:uid="{00000000-0005-0000-0000-000087020000}"/>
    <cellStyle name="Normal 2 4 45 2" xfId="611" xr:uid="{00000000-0005-0000-0000-000088020000}"/>
    <cellStyle name="Normal 2 4 46" xfId="612" xr:uid="{00000000-0005-0000-0000-000089020000}"/>
    <cellStyle name="Normal 2 4 46 2" xfId="613" xr:uid="{00000000-0005-0000-0000-00008A020000}"/>
    <cellStyle name="Normal 2 4 47" xfId="614" xr:uid="{00000000-0005-0000-0000-00008B020000}"/>
    <cellStyle name="Normal 2 4 47 2" xfId="615" xr:uid="{00000000-0005-0000-0000-00008C020000}"/>
    <cellStyle name="Normal 2 4 48" xfId="616" xr:uid="{00000000-0005-0000-0000-00008D020000}"/>
    <cellStyle name="Normal 2 4 48 2" xfId="617" xr:uid="{00000000-0005-0000-0000-00008E020000}"/>
    <cellStyle name="Normal 2 4 49" xfId="618" xr:uid="{00000000-0005-0000-0000-00008F020000}"/>
    <cellStyle name="Normal 2 4 49 2" xfId="619" xr:uid="{00000000-0005-0000-0000-000090020000}"/>
    <cellStyle name="Normal 2 4 5" xfId="620" xr:uid="{00000000-0005-0000-0000-000091020000}"/>
    <cellStyle name="Normal 2 4 5 2" xfId="621" xr:uid="{00000000-0005-0000-0000-000092020000}"/>
    <cellStyle name="Normal 2 4 50" xfId="622" xr:uid="{00000000-0005-0000-0000-000093020000}"/>
    <cellStyle name="Normal 2 4 50 2" xfId="623" xr:uid="{00000000-0005-0000-0000-000094020000}"/>
    <cellStyle name="Normal 2 4 51" xfId="624" xr:uid="{00000000-0005-0000-0000-000095020000}"/>
    <cellStyle name="Normal 2 4 51 2" xfId="625" xr:uid="{00000000-0005-0000-0000-000096020000}"/>
    <cellStyle name="Normal 2 4 52" xfId="626" xr:uid="{00000000-0005-0000-0000-000097020000}"/>
    <cellStyle name="Normal 2 4 52 2" xfId="627" xr:uid="{00000000-0005-0000-0000-000098020000}"/>
    <cellStyle name="Normal 2 4 53" xfId="628" xr:uid="{00000000-0005-0000-0000-000099020000}"/>
    <cellStyle name="Normal 2 4 53 2" xfId="629" xr:uid="{00000000-0005-0000-0000-00009A020000}"/>
    <cellStyle name="Normal 2 4 54" xfId="630" xr:uid="{00000000-0005-0000-0000-00009B020000}"/>
    <cellStyle name="Normal 2 4 54 2" xfId="631" xr:uid="{00000000-0005-0000-0000-00009C020000}"/>
    <cellStyle name="Normal 2 4 55" xfId="632" xr:uid="{00000000-0005-0000-0000-00009D020000}"/>
    <cellStyle name="Normal 2 4 55 2" xfId="633" xr:uid="{00000000-0005-0000-0000-00009E020000}"/>
    <cellStyle name="Normal 2 4 56" xfId="634" xr:uid="{00000000-0005-0000-0000-00009F020000}"/>
    <cellStyle name="Normal 2 4 56 2" xfId="635" xr:uid="{00000000-0005-0000-0000-0000A0020000}"/>
    <cellStyle name="Normal 2 4 57" xfId="636" xr:uid="{00000000-0005-0000-0000-0000A1020000}"/>
    <cellStyle name="Normal 2 4 57 2" xfId="637" xr:uid="{00000000-0005-0000-0000-0000A2020000}"/>
    <cellStyle name="Normal 2 4 58" xfId="638" xr:uid="{00000000-0005-0000-0000-0000A3020000}"/>
    <cellStyle name="Normal 2 4 58 2" xfId="639" xr:uid="{00000000-0005-0000-0000-0000A4020000}"/>
    <cellStyle name="Normal 2 4 59" xfId="640" xr:uid="{00000000-0005-0000-0000-0000A5020000}"/>
    <cellStyle name="Normal 2 4 59 2" xfId="641" xr:uid="{00000000-0005-0000-0000-0000A6020000}"/>
    <cellStyle name="Normal 2 4 6" xfId="642" xr:uid="{00000000-0005-0000-0000-0000A7020000}"/>
    <cellStyle name="Normal 2 4 6 2" xfId="643" xr:uid="{00000000-0005-0000-0000-0000A8020000}"/>
    <cellStyle name="Normal 2 4 60" xfId="644" xr:uid="{00000000-0005-0000-0000-0000A9020000}"/>
    <cellStyle name="Normal 2 4 60 2" xfId="645" xr:uid="{00000000-0005-0000-0000-0000AA020000}"/>
    <cellStyle name="Normal 2 4 61" xfId="646" xr:uid="{00000000-0005-0000-0000-0000AB020000}"/>
    <cellStyle name="Normal 2 4 61 2" xfId="647" xr:uid="{00000000-0005-0000-0000-0000AC020000}"/>
    <cellStyle name="Normal 2 4 62" xfId="648" xr:uid="{00000000-0005-0000-0000-0000AD020000}"/>
    <cellStyle name="Normal 2 4 62 2" xfId="649" xr:uid="{00000000-0005-0000-0000-0000AE020000}"/>
    <cellStyle name="Normal 2 4 63" xfId="650" xr:uid="{00000000-0005-0000-0000-0000AF020000}"/>
    <cellStyle name="Normal 2 4 63 2" xfId="651" xr:uid="{00000000-0005-0000-0000-0000B0020000}"/>
    <cellStyle name="Normal 2 4 64" xfId="652" xr:uid="{00000000-0005-0000-0000-0000B1020000}"/>
    <cellStyle name="Normal 2 4 64 2" xfId="653" xr:uid="{00000000-0005-0000-0000-0000B2020000}"/>
    <cellStyle name="Normal 2 4 65" xfId="654" xr:uid="{00000000-0005-0000-0000-0000B3020000}"/>
    <cellStyle name="Normal 2 4 65 2" xfId="655" xr:uid="{00000000-0005-0000-0000-0000B4020000}"/>
    <cellStyle name="Normal 2 4 7" xfId="656" xr:uid="{00000000-0005-0000-0000-0000B5020000}"/>
    <cellStyle name="Normal 2 4 7 2" xfId="657" xr:uid="{00000000-0005-0000-0000-0000B6020000}"/>
    <cellStyle name="Normal 2 4 8" xfId="658" xr:uid="{00000000-0005-0000-0000-0000B7020000}"/>
    <cellStyle name="Normal 2 4 8 2" xfId="659" xr:uid="{00000000-0005-0000-0000-0000B8020000}"/>
    <cellStyle name="Normal 2 4 9" xfId="660" xr:uid="{00000000-0005-0000-0000-0000B9020000}"/>
    <cellStyle name="Normal 2 4 9 2" xfId="661" xr:uid="{00000000-0005-0000-0000-0000BA020000}"/>
    <cellStyle name="Normal 2 40" xfId="662" xr:uid="{00000000-0005-0000-0000-0000BB020000}"/>
    <cellStyle name="Normal 2 40 2" xfId="663" xr:uid="{00000000-0005-0000-0000-0000BC020000}"/>
    <cellStyle name="Normal 2 41" xfId="664" xr:uid="{00000000-0005-0000-0000-0000BD020000}"/>
    <cellStyle name="Normal 2 41 2" xfId="665" xr:uid="{00000000-0005-0000-0000-0000BE020000}"/>
    <cellStyle name="Normal 2 42" xfId="666" xr:uid="{00000000-0005-0000-0000-0000BF020000}"/>
    <cellStyle name="Normal 2 42 2" xfId="667" xr:uid="{00000000-0005-0000-0000-0000C0020000}"/>
    <cellStyle name="Normal 2 43" xfId="668" xr:uid="{00000000-0005-0000-0000-0000C1020000}"/>
    <cellStyle name="Normal 2 43 2" xfId="669" xr:uid="{00000000-0005-0000-0000-0000C2020000}"/>
    <cellStyle name="Normal 2 44" xfId="670" xr:uid="{00000000-0005-0000-0000-0000C3020000}"/>
    <cellStyle name="Normal 2 44 2" xfId="671" xr:uid="{00000000-0005-0000-0000-0000C4020000}"/>
    <cellStyle name="Normal 2 45" xfId="672" xr:uid="{00000000-0005-0000-0000-0000C5020000}"/>
    <cellStyle name="Normal 2 45 2" xfId="673" xr:uid="{00000000-0005-0000-0000-0000C6020000}"/>
    <cellStyle name="Normal 2 46" xfId="674" xr:uid="{00000000-0005-0000-0000-0000C7020000}"/>
    <cellStyle name="Normal 2 46 2" xfId="675" xr:uid="{00000000-0005-0000-0000-0000C8020000}"/>
    <cellStyle name="Normal 2 47" xfId="676" xr:uid="{00000000-0005-0000-0000-0000C9020000}"/>
    <cellStyle name="Normal 2 47 2" xfId="677" xr:uid="{00000000-0005-0000-0000-0000CA020000}"/>
    <cellStyle name="Normal 2 48" xfId="678" xr:uid="{00000000-0005-0000-0000-0000CB020000}"/>
    <cellStyle name="Normal 2 48 2" xfId="679" xr:uid="{00000000-0005-0000-0000-0000CC020000}"/>
    <cellStyle name="Normal 2 49" xfId="680" xr:uid="{00000000-0005-0000-0000-0000CD020000}"/>
    <cellStyle name="Normal 2 49 2" xfId="681" xr:uid="{00000000-0005-0000-0000-0000CE020000}"/>
    <cellStyle name="Normal 2 5" xfId="682" xr:uid="{00000000-0005-0000-0000-0000CF020000}"/>
    <cellStyle name="Normal 2 5 10" xfId="683" xr:uid="{00000000-0005-0000-0000-0000D0020000}"/>
    <cellStyle name="Normal 2 5 10 2" xfId="684" xr:uid="{00000000-0005-0000-0000-0000D1020000}"/>
    <cellStyle name="Normal 2 5 11" xfId="685" xr:uid="{00000000-0005-0000-0000-0000D2020000}"/>
    <cellStyle name="Normal 2 5 11 2" xfId="686" xr:uid="{00000000-0005-0000-0000-0000D3020000}"/>
    <cellStyle name="Normal 2 5 12" xfId="687" xr:uid="{00000000-0005-0000-0000-0000D4020000}"/>
    <cellStyle name="Normal 2 5 12 2" xfId="688" xr:uid="{00000000-0005-0000-0000-0000D5020000}"/>
    <cellStyle name="Normal 2 5 13" xfId="689" xr:uid="{00000000-0005-0000-0000-0000D6020000}"/>
    <cellStyle name="Normal 2 5 13 2" xfId="690" xr:uid="{00000000-0005-0000-0000-0000D7020000}"/>
    <cellStyle name="Normal 2 5 14" xfId="691" xr:uid="{00000000-0005-0000-0000-0000D8020000}"/>
    <cellStyle name="Normal 2 5 14 2" xfId="692" xr:uid="{00000000-0005-0000-0000-0000D9020000}"/>
    <cellStyle name="Normal 2 5 15" xfId="693" xr:uid="{00000000-0005-0000-0000-0000DA020000}"/>
    <cellStyle name="Normal 2 5 15 2" xfId="694" xr:uid="{00000000-0005-0000-0000-0000DB020000}"/>
    <cellStyle name="Normal 2 5 16" xfId="695" xr:uid="{00000000-0005-0000-0000-0000DC020000}"/>
    <cellStyle name="Normal 2 5 16 2" xfId="696" xr:uid="{00000000-0005-0000-0000-0000DD020000}"/>
    <cellStyle name="Normal 2 5 17" xfId="697" xr:uid="{00000000-0005-0000-0000-0000DE020000}"/>
    <cellStyle name="Normal 2 5 17 2" xfId="698" xr:uid="{00000000-0005-0000-0000-0000DF020000}"/>
    <cellStyle name="Normal 2 5 18" xfId="699" xr:uid="{00000000-0005-0000-0000-0000E0020000}"/>
    <cellStyle name="Normal 2 5 18 2" xfId="700" xr:uid="{00000000-0005-0000-0000-0000E1020000}"/>
    <cellStyle name="Normal 2 5 19" xfId="701" xr:uid="{00000000-0005-0000-0000-0000E2020000}"/>
    <cellStyle name="Normal 2 5 19 2" xfId="702" xr:uid="{00000000-0005-0000-0000-0000E3020000}"/>
    <cellStyle name="Normal 2 5 2" xfId="703" xr:uid="{00000000-0005-0000-0000-0000E4020000}"/>
    <cellStyle name="Normal 2 5 2 2" xfId="704" xr:uid="{00000000-0005-0000-0000-0000E5020000}"/>
    <cellStyle name="Normal 2 5 20" xfId="705" xr:uid="{00000000-0005-0000-0000-0000E6020000}"/>
    <cellStyle name="Normal 2 5 20 2" xfId="706" xr:uid="{00000000-0005-0000-0000-0000E7020000}"/>
    <cellStyle name="Normal 2 5 21" xfId="707" xr:uid="{00000000-0005-0000-0000-0000E8020000}"/>
    <cellStyle name="Normal 2 5 21 2" xfId="708" xr:uid="{00000000-0005-0000-0000-0000E9020000}"/>
    <cellStyle name="Normal 2 5 22" xfId="709" xr:uid="{00000000-0005-0000-0000-0000EA020000}"/>
    <cellStyle name="Normal 2 5 22 2" xfId="710" xr:uid="{00000000-0005-0000-0000-0000EB020000}"/>
    <cellStyle name="Normal 2 5 23" xfId="711" xr:uid="{00000000-0005-0000-0000-0000EC020000}"/>
    <cellStyle name="Normal 2 5 23 2" xfId="712" xr:uid="{00000000-0005-0000-0000-0000ED020000}"/>
    <cellStyle name="Normal 2 5 24" xfId="713" xr:uid="{00000000-0005-0000-0000-0000EE020000}"/>
    <cellStyle name="Normal 2 5 24 2" xfId="714" xr:uid="{00000000-0005-0000-0000-0000EF020000}"/>
    <cellStyle name="Normal 2 5 25" xfId="715" xr:uid="{00000000-0005-0000-0000-0000F0020000}"/>
    <cellStyle name="Normal 2 5 25 2" xfId="716" xr:uid="{00000000-0005-0000-0000-0000F1020000}"/>
    <cellStyle name="Normal 2 5 26" xfId="717" xr:uid="{00000000-0005-0000-0000-0000F2020000}"/>
    <cellStyle name="Normal 2 5 26 2" xfId="718" xr:uid="{00000000-0005-0000-0000-0000F3020000}"/>
    <cellStyle name="Normal 2 5 27" xfId="719" xr:uid="{00000000-0005-0000-0000-0000F4020000}"/>
    <cellStyle name="Normal 2 5 27 2" xfId="720" xr:uid="{00000000-0005-0000-0000-0000F5020000}"/>
    <cellStyle name="Normal 2 5 28" xfId="721" xr:uid="{00000000-0005-0000-0000-0000F6020000}"/>
    <cellStyle name="Normal 2 5 28 2" xfId="722" xr:uid="{00000000-0005-0000-0000-0000F7020000}"/>
    <cellStyle name="Normal 2 5 29" xfId="723" xr:uid="{00000000-0005-0000-0000-0000F8020000}"/>
    <cellStyle name="Normal 2 5 29 2" xfId="724" xr:uid="{00000000-0005-0000-0000-0000F9020000}"/>
    <cellStyle name="Normal 2 5 3" xfId="725" xr:uid="{00000000-0005-0000-0000-0000FA020000}"/>
    <cellStyle name="Normal 2 5 3 2" xfId="726" xr:uid="{00000000-0005-0000-0000-0000FB020000}"/>
    <cellStyle name="Normal 2 5 30" xfId="727" xr:uid="{00000000-0005-0000-0000-0000FC020000}"/>
    <cellStyle name="Normal 2 5 30 2" xfId="728" xr:uid="{00000000-0005-0000-0000-0000FD020000}"/>
    <cellStyle name="Normal 2 5 31" xfId="729" xr:uid="{00000000-0005-0000-0000-0000FE020000}"/>
    <cellStyle name="Normal 2 5 31 2" xfId="730" xr:uid="{00000000-0005-0000-0000-0000FF020000}"/>
    <cellStyle name="Normal 2 5 32" xfId="731" xr:uid="{00000000-0005-0000-0000-000000030000}"/>
    <cellStyle name="Normal 2 5 32 2" xfId="732" xr:uid="{00000000-0005-0000-0000-000001030000}"/>
    <cellStyle name="Normal 2 5 33" xfId="733" xr:uid="{00000000-0005-0000-0000-000002030000}"/>
    <cellStyle name="Normal 2 5 33 2" xfId="734" xr:uid="{00000000-0005-0000-0000-000003030000}"/>
    <cellStyle name="Normal 2 5 34" xfId="735" xr:uid="{00000000-0005-0000-0000-000004030000}"/>
    <cellStyle name="Normal 2 5 34 2" xfId="736" xr:uid="{00000000-0005-0000-0000-000005030000}"/>
    <cellStyle name="Normal 2 5 35" xfId="737" xr:uid="{00000000-0005-0000-0000-000006030000}"/>
    <cellStyle name="Normal 2 5 35 2" xfId="738" xr:uid="{00000000-0005-0000-0000-000007030000}"/>
    <cellStyle name="Normal 2 5 36" xfId="739" xr:uid="{00000000-0005-0000-0000-000008030000}"/>
    <cellStyle name="Normal 2 5 36 2" xfId="740" xr:uid="{00000000-0005-0000-0000-000009030000}"/>
    <cellStyle name="Normal 2 5 37" xfId="741" xr:uid="{00000000-0005-0000-0000-00000A030000}"/>
    <cellStyle name="Normal 2 5 37 2" xfId="742" xr:uid="{00000000-0005-0000-0000-00000B030000}"/>
    <cellStyle name="Normal 2 5 38" xfId="743" xr:uid="{00000000-0005-0000-0000-00000C030000}"/>
    <cellStyle name="Normal 2 5 38 2" xfId="744" xr:uid="{00000000-0005-0000-0000-00000D030000}"/>
    <cellStyle name="Normal 2 5 39" xfId="745" xr:uid="{00000000-0005-0000-0000-00000E030000}"/>
    <cellStyle name="Normal 2 5 39 2" xfId="746" xr:uid="{00000000-0005-0000-0000-00000F030000}"/>
    <cellStyle name="Normal 2 5 4" xfId="747" xr:uid="{00000000-0005-0000-0000-000010030000}"/>
    <cellStyle name="Normal 2 5 4 2" xfId="748" xr:uid="{00000000-0005-0000-0000-000011030000}"/>
    <cellStyle name="Normal 2 5 40" xfId="749" xr:uid="{00000000-0005-0000-0000-000012030000}"/>
    <cellStyle name="Normal 2 5 40 2" xfId="750" xr:uid="{00000000-0005-0000-0000-000013030000}"/>
    <cellStyle name="Normal 2 5 41" xfId="751" xr:uid="{00000000-0005-0000-0000-000014030000}"/>
    <cellStyle name="Normal 2 5 41 2" xfId="752" xr:uid="{00000000-0005-0000-0000-000015030000}"/>
    <cellStyle name="Normal 2 5 42" xfId="753" xr:uid="{00000000-0005-0000-0000-000016030000}"/>
    <cellStyle name="Normal 2 5 42 2" xfId="754" xr:uid="{00000000-0005-0000-0000-000017030000}"/>
    <cellStyle name="Normal 2 5 43" xfId="755" xr:uid="{00000000-0005-0000-0000-000018030000}"/>
    <cellStyle name="Normal 2 5 43 2" xfId="756" xr:uid="{00000000-0005-0000-0000-000019030000}"/>
    <cellStyle name="Normal 2 5 44" xfId="757" xr:uid="{00000000-0005-0000-0000-00001A030000}"/>
    <cellStyle name="Normal 2 5 44 2" xfId="758" xr:uid="{00000000-0005-0000-0000-00001B030000}"/>
    <cellStyle name="Normal 2 5 45" xfId="759" xr:uid="{00000000-0005-0000-0000-00001C030000}"/>
    <cellStyle name="Normal 2 5 45 2" xfId="760" xr:uid="{00000000-0005-0000-0000-00001D030000}"/>
    <cellStyle name="Normal 2 5 46" xfId="761" xr:uid="{00000000-0005-0000-0000-00001E030000}"/>
    <cellStyle name="Normal 2 5 46 2" xfId="762" xr:uid="{00000000-0005-0000-0000-00001F030000}"/>
    <cellStyle name="Normal 2 5 47" xfId="763" xr:uid="{00000000-0005-0000-0000-000020030000}"/>
    <cellStyle name="Normal 2 5 47 2" xfId="764" xr:uid="{00000000-0005-0000-0000-000021030000}"/>
    <cellStyle name="Normal 2 5 48" xfId="765" xr:uid="{00000000-0005-0000-0000-000022030000}"/>
    <cellStyle name="Normal 2 5 48 2" xfId="766" xr:uid="{00000000-0005-0000-0000-000023030000}"/>
    <cellStyle name="Normal 2 5 49" xfId="767" xr:uid="{00000000-0005-0000-0000-000024030000}"/>
    <cellStyle name="Normal 2 5 49 2" xfId="768" xr:uid="{00000000-0005-0000-0000-000025030000}"/>
    <cellStyle name="Normal 2 5 5" xfId="769" xr:uid="{00000000-0005-0000-0000-000026030000}"/>
    <cellStyle name="Normal 2 5 5 2" xfId="770" xr:uid="{00000000-0005-0000-0000-000027030000}"/>
    <cellStyle name="Normal 2 5 50" xfId="771" xr:uid="{00000000-0005-0000-0000-000028030000}"/>
    <cellStyle name="Normal 2 5 50 2" xfId="772" xr:uid="{00000000-0005-0000-0000-000029030000}"/>
    <cellStyle name="Normal 2 5 51" xfId="773" xr:uid="{00000000-0005-0000-0000-00002A030000}"/>
    <cellStyle name="Normal 2 5 51 2" xfId="774" xr:uid="{00000000-0005-0000-0000-00002B030000}"/>
    <cellStyle name="Normal 2 5 52" xfId="775" xr:uid="{00000000-0005-0000-0000-00002C030000}"/>
    <cellStyle name="Normal 2 5 52 2" xfId="776" xr:uid="{00000000-0005-0000-0000-00002D030000}"/>
    <cellStyle name="Normal 2 5 53" xfId="777" xr:uid="{00000000-0005-0000-0000-00002E030000}"/>
    <cellStyle name="Normal 2 5 53 2" xfId="778" xr:uid="{00000000-0005-0000-0000-00002F030000}"/>
    <cellStyle name="Normal 2 5 54" xfId="779" xr:uid="{00000000-0005-0000-0000-000030030000}"/>
    <cellStyle name="Normal 2 5 54 2" xfId="780" xr:uid="{00000000-0005-0000-0000-000031030000}"/>
    <cellStyle name="Normal 2 5 55" xfId="781" xr:uid="{00000000-0005-0000-0000-000032030000}"/>
    <cellStyle name="Normal 2 5 55 2" xfId="782" xr:uid="{00000000-0005-0000-0000-000033030000}"/>
    <cellStyle name="Normal 2 5 56" xfId="783" xr:uid="{00000000-0005-0000-0000-000034030000}"/>
    <cellStyle name="Normal 2 5 56 2" xfId="784" xr:uid="{00000000-0005-0000-0000-000035030000}"/>
    <cellStyle name="Normal 2 5 57" xfId="785" xr:uid="{00000000-0005-0000-0000-000036030000}"/>
    <cellStyle name="Normal 2 5 57 2" xfId="786" xr:uid="{00000000-0005-0000-0000-000037030000}"/>
    <cellStyle name="Normal 2 5 58" xfId="787" xr:uid="{00000000-0005-0000-0000-000038030000}"/>
    <cellStyle name="Normal 2 5 58 2" xfId="788" xr:uid="{00000000-0005-0000-0000-000039030000}"/>
    <cellStyle name="Normal 2 5 59" xfId="789" xr:uid="{00000000-0005-0000-0000-00003A030000}"/>
    <cellStyle name="Normal 2 5 59 2" xfId="790" xr:uid="{00000000-0005-0000-0000-00003B030000}"/>
    <cellStyle name="Normal 2 5 6" xfId="791" xr:uid="{00000000-0005-0000-0000-00003C030000}"/>
    <cellStyle name="Normal 2 5 6 2" xfId="792" xr:uid="{00000000-0005-0000-0000-00003D030000}"/>
    <cellStyle name="Normal 2 5 60" xfId="793" xr:uid="{00000000-0005-0000-0000-00003E030000}"/>
    <cellStyle name="Normal 2 5 60 2" xfId="794" xr:uid="{00000000-0005-0000-0000-00003F030000}"/>
    <cellStyle name="Normal 2 5 61" xfId="795" xr:uid="{00000000-0005-0000-0000-000040030000}"/>
    <cellStyle name="Normal 2 5 61 2" xfId="796" xr:uid="{00000000-0005-0000-0000-000041030000}"/>
    <cellStyle name="Normal 2 5 62" xfId="797" xr:uid="{00000000-0005-0000-0000-000042030000}"/>
    <cellStyle name="Normal 2 5 62 2" xfId="798" xr:uid="{00000000-0005-0000-0000-000043030000}"/>
    <cellStyle name="Normal 2 5 63" xfId="799" xr:uid="{00000000-0005-0000-0000-000044030000}"/>
    <cellStyle name="Normal 2 5 63 2" xfId="800" xr:uid="{00000000-0005-0000-0000-000045030000}"/>
    <cellStyle name="Normal 2 5 64" xfId="801" xr:uid="{00000000-0005-0000-0000-000046030000}"/>
    <cellStyle name="Normal 2 5 64 2" xfId="802" xr:uid="{00000000-0005-0000-0000-000047030000}"/>
    <cellStyle name="Normal 2 5 65" xfId="803" xr:uid="{00000000-0005-0000-0000-000048030000}"/>
    <cellStyle name="Normal 2 5 65 2" xfId="804" xr:uid="{00000000-0005-0000-0000-000049030000}"/>
    <cellStyle name="Normal 2 5 7" xfId="805" xr:uid="{00000000-0005-0000-0000-00004A030000}"/>
    <cellStyle name="Normal 2 5 7 2" xfId="806" xr:uid="{00000000-0005-0000-0000-00004B030000}"/>
    <cellStyle name="Normal 2 5 8" xfId="807" xr:uid="{00000000-0005-0000-0000-00004C030000}"/>
    <cellStyle name="Normal 2 5 8 2" xfId="808" xr:uid="{00000000-0005-0000-0000-00004D030000}"/>
    <cellStyle name="Normal 2 5 9" xfId="809" xr:uid="{00000000-0005-0000-0000-00004E030000}"/>
    <cellStyle name="Normal 2 5 9 2" xfId="810" xr:uid="{00000000-0005-0000-0000-00004F030000}"/>
    <cellStyle name="Normal 2 50" xfId="811" xr:uid="{00000000-0005-0000-0000-000050030000}"/>
    <cellStyle name="Normal 2 50 2" xfId="812" xr:uid="{00000000-0005-0000-0000-000051030000}"/>
    <cellStyle name="Normal 2 51" xfId="813" xr:uid="{00000000-0005-0000-0000-000052030000}"/>
    <cellStyle name="Normal 2 51 2" xfId="814" xr:uid="{00000000-0005-0000-0000-000053030000}"/>
    <cellStyle name="Normal 2 52" xfId="815" xr:uid="{00000000-0005-0000-0000-000054030000}"/>
    <cellStyle name="Normal 2 52 2" xfId="816" xr:uid="{00000000-0005-0000-0000-000055030000}"/>
    <cellStyle name="Normal 2 53" xfId="817" xr:uid="{00000000-0005-0000-0000-000056030000}"/>
    <cellStyle name="Normal 2 53 2" xfId="818" xr:uid="{00000000-0005-0000-0000-000057030000}"/>
    <cellStyle name="Normal 2 54" xfId="819" xr:uid="{00000000-0005-0000-0000-000058030000}"/>
    <cellStyle name="Normal 2 54 2" xfId="820" xr:uid="{00000000-0005-0000-0000-000059030000}"/>
    <cellStyle name="Normal 2 55" xfId="821" xr:uid="{00000000-0005-0000-0000-00005A030000}"/>
    <cellStyle name="Normal 2 55 2" xfId="822" xr:uid="{00000000-0005-0000-0000-00005B030000}"/>
    <cellStyle name="Normal 2 56" xfId="823" xr:uid="{00000000-0005-0000-0000-00005C030000}"/>
    <cellStyle name="Normal 2 56 2" xfId="824" xr:uid="{00000000-0005-0000-0000-00005D030000}"/>
    <cellStyle name="Normal 2 57" xfId="825" xr:uid="{00000000-0005-0000-0000-00005E030000}"/>
    <cellStyle name="Normal 2 57 2" xfId="826" xr:uid="{00000000-0005-0000-0000-00005F030000}"/>
    <cellStyle name="Normal 2 58" xfId="827" xr:uid="{00000000-0005-0000-0000-000060030000}"/>
    <cellStyle name="Normal 2 58 2" xfId="828" xr:uid="{00000000-0005-0000-0000-000061030000}"/>
    <cellStyle name="Normal 2 59" xfId="829" xr:uid="{00000000-0005-0000-0000-000062030000}"/>
    <cellStyle name="Normal 2 59 2" xfId="830" xr:uid="{00000000-0005-0000-0000-000063030000}"/>
    <cellStyle name="Normal 2 6" xfId="831" xr:uid="{00000000-0005-0000-0000-000064030000}"/>
    <cellStyle name="Normal 2 6 2" xfId="832" xr:uid="{00000000-0005-0000-0000-000065030000}"/>
    <cellStyle name="Normal 2 60" xfId="833" xr:uid="{00000000-0005-0000-0000-000066030000}"/>
    <cellStyle name="Normal 2 60 2" xfId="834" xr:uid="{00000000-0005-0000-0000-000067030000}"/>
    <cellStyle name="Normal 2 61" xfId="835" xr:uid="{00000000-0005-0000-0000-000068030000}"/>
    <cellStyle name="Normal 2 61 2" xfId="836" xr:uid="{00000000-0005-0000-0000-000069030000}"/>
    <cellStyle name="Normal 2 62" xfId="837" xr:uid="{00000000-0005-0000-0000-00006A030000}"/>
    <cellStyle name="Normal 2 62 2" xfId="838" xr:uid="{00000000-0005-0000-0000-00006B030000}"/>
    <cellStyle name="Normal 2 63" xfId="839" xr:uid="{00000000-0005-0000-0000-00006C030000}"/>
    <cellStyle name="Normal 2 63 2" xfId="840" xr:uid="{00000000-0005-0000-0000-00006D030000}"/>
    <cellStyle name="Normal 2 64" xfId="841" xr:uid="{00000000-0005-0000-0000-00006E030000}"/>
    <cellStyle name="Normal 2 64 2" xfId="842" xr:uid="{00000000-0005-0000-0000-00006F030000}"/>
    <cellStyle name="Normal 2 65" xfId="843" xr:uid="{00000000-0005-0000-0000-000070030000}"/>
    <cellStyle name="Normal 2 65 2" xfId="844" xr:uid="{00000000-0005-0000-0000-000071030000}"/>
    <cellStyle name="Normal 2 66" xfId="845" xr:uid="{00000000-0005-0000-0000-000072030000}"/>
    <cellStyle name="Normal 2 66 2" xfId="846" xr:uid="{00000000-0005-0000-0000-000073030000}"/>
    <cellStyle name="Normal 2 67" xfId="847" xr:uid="{00000000-0005-0000-0000-000074030000}"/>
    <cellStyle name="Normal 2 67 2" xfId="848" xr:uid="{00000000-0005-0000-0000-000075030000}"/>
    <cellStyle name="Normal 2 68" xfId="849" xr:uid="{00000000-0005-0000-0000-000076030000}"/>
    <cellStyle name="Normal 2 68 2" xfId="850" xr:uid="{00000000-0005-0000-0000-000077030000}"/>
    <cellStyle name="Normal 2 69" xfId="851" xr:uid="{00000000-0005-0000-0000-000078030000}"/>
    <cellStyle name="Normal 2 69 2" xfId="852" xr:uid="{00000000-0005-0000-0000-000079030000}"/>
    <cellStyle name="Normal 2 7" xfId="853" xr:uid="{00000000-0005-0000-0000-00007A030000}"/>
    <cellStyle name="Normal 2 7 2" xfId="854" xr:uid="{00000000-0005-0000-0000-00007B030000}"/>
    <cellStyle name="Normal 2 70" xfId="855" xr:uid="{00000000-0005-0000-0000-00007C030000}"/>
    <cellStyle name="Normal 2 70 2" xfId="856" xr:uid="{00000000-0005-0000-0000-00007D030000}"/>
    <cellStyle name="Normal 2 71" xfId="857" xr:uid="{00000000-0005-0000-0000-00007E030000}"/>
    <cellStyle name="Normal 2 71 2" xfId="858" xr:uid="{00000000-0005-0000-0000-00007F030000}"/>
    <cellStyle name="Normal 2 72" xfId="859" xr:uid="{00000000-0005-0000-0000-000080030000}"/>
    <cellStyle name="Normal 2 72 2" xfId="860" xr:uid="{00000000-0005-0000-0000-000081030000}"/>
    <cellStyle name="Normal 2 73" xfId="861" xr:uid="{00000000-0005-0000-0000-000082030000}"/>
    <cellStyle name="Normal 2 73 2" xfId="862" xr:uid="{00000000-0005-0000-0000-000083030000}"/>
    <cellStyle name="Normal 2 74" xfId="863" xr:uid="{00000000-0005-0000-0000-000084030000}"/>
    <cellStyle name="Normal 2 74 2" xfId="864" xr:uid="{00000000-0005-0000-0000-000085030000}"/>
    <cellStyle name="Normal 2 75" xfId="865" xr:uid="{00000000-0005-0000-0000-000086030000}"/>
    <cellStyle name="Normal 2 75 2" xfId="866" xr:uid="{00000000-0005-0000-0000-000087030000}"/>
    <cellStyle name="Normal 2 76" xfId="867" xr:uid="{00000000-0005-0000-0000-000088030000}"/>
    <cellStyle name="Normal 2 76 2" xfId="868" xr:uid="{00000000-0005-0000-0000-000089030000}"/>
    <cellStyle name="Normal 2 77" xfId="869" xr:uid="{00000000-0005-0000-0000-00008A030000}"/>
    <cellStyle name="Normal 2 77 2" xfId="870" xr:uid="{00000000-0005-0000-0000-00008B030000}"/>
    <cellStyle name="Normal 2 78" xfId="871" xr:uid="{00000000-0005-0000-0000-00008C030000}"/>
    <cellStyle name="Normal 2 79" xfId="872" xr:uid="{00000000-0005-0000-0000-00008D030000}"/>
    <cellStyle name="Normal 2 8" xfId="873" xr:uid="{00000000-0005-0000-0000-00008E030000}"/>
    <cellStyle name="Normal 2 8 2" xfId="874" xr:uid="{00000000-0005-0000-0000-00008F030000}"/>
    <cellStyle name="Normal 2 80" xfId="875" xr:uid="{00000000-0005-0000-0000-000090030000}"/>
    <cellStyle name="Normal 2 81" xfId="876" xr:uid="{00000000-0005-0000-0000-000091030000}"/>
    <cellStyle name="Normal 2 82" xfId="877" xr:uid="{00000000-0005-0000-0000-000092030000}"/>
    <cellStyle name="Normal 2 83" xfId="878" xr:uid="{00000000-0005-0000-0000-000093030000}"/>
    <cellStyle name="Normal 2 84" xfId="879" xr:uid="{00000000-0005-0000-0000-000094030000}"/>
    <cellStyle name="Normal 2 85" xfId="880" xr:uid="{00000000-0005-0000-0000-000095030000}"/>
    <cellStyle name="Normal 2 86" xfId="881" xr:uid="{00000000-0005-0000-0000-000096030000}"/>
    <cellStyle name="Normal 2 87" xfId="882" xr:uid="{00000000-0005-0000-0000-000097030000}"/>
    <cellStyle name="Normal 2 88" xfId="883" xr:uid="{00000000-0005-0000-0000-000098030000}"/>
    <cellStyle name="Normal 2 89" xfId="957" xr:uid="{00000000-0005-0000-0000-000099030000}"/>
    <cellStyle name="Normal 2 9" xfId="884" xr:uid="{00000000-0005-0000-0000-00009A030000}"/>
    <cellStyle name="Normal 2 9 2" xfId="885" xr:uid="{00000000-0005-0000-0000-00009B030000}"/>
    <cellStyle name="Normal 25" xfId="886" xr:uid="{00000000-0005-0000-0000-00009C030000}"/>
    <cellStyle name="Normal 29" xfId="887" xr:uid="{00000000-0005-0000-0000-00009D030000}"/>
    <cellStyle name="Normal 3" xfId="888" xr:uid="{00000000-0005-0000-0000-00009E030000}"/>
    <cellStyle name="Normal 3 2" xfId="889" xr:uid="{00000000-0005-0000-0000-00009F030000}"/>
    <cellStyle name="Normal 4" xfId="890" xr:uid="{00000000-0005-0000-0000-0000A0030000}"/>
    <cellStyle name="Normal 60" xfId="891" xr:uid="{00000000-0005-0000-0000-0000A1030000}"/>
    <cellStyle name="Normal 61" xfId="892" xr:uid="{00000000-0005-0000-0000-0000A2030000}"/>
    <cellStyle name="Note" xfId="930" builtinId="10" customBuiltin="1"/>
    <cellStyle name="Note 2" xfId="893" xr:uid="{00000000-0005-0000-0000-0000A4030000}"/>
    <cellStyle name="Note 2 2" xfId="894" xr:uid="{00000000-0005-0000-0000-0000A5030000}"/>
    <cellStyle name="Note 2 2 2" xfId="895" xr:uid="{00000000-0005-0000-0000-0000A6030000}"/>
    <cellStyle name="Note 2 3" xfId="896" xr:uid="{00000000-0005-0000-0000-0000A7030000}"/>
    <cellStyle name="Note 2 3 2" xfId="897" xr:uid="{00000000-0005-0000-0000-0000A8030000}"/>
    <cellStyle name="Note 2 4" xfId="898" xr:uid="{00000000-0005-0000-0000-0000A9030000}"/>
    <cellStyle name="Note 2 4 2" xfId="899" xr:uid="{00000000-0005-0000-0000-0000AA030000}"/>
    <cellStyle name="Note 2 5" xfId="900" xr:uid="{00000000-0005-0000-0000-0000AB030000}"/>
    <cellStyle name="Note 3" xfId="901" xr:uid="{00000000-0005-0000-0000-0000AC030000}"/>
    <cellStyle name="Note 3 2" xfId="902" xr:uid="{00000000-0005-0000-0000-0000AD030000}"/>
    <cellStyle name="Note 3 2 2" xfId="903" xr:uid="{00000000-0005-0000-0000-0000AE030000}"/>
    <cellStyle name="Note 3 3" xfId="904" xr:uid="{00000000-0005-0000-0000-0000AF030000}"/>
    <cellStyle name="Note 3 3 2" xfId="905" xr:uid="{00000000-0005-0000-0000-0000B0030000}"/>
    <cellStyle name="Note 3 4" xfId="906" xr:uid="{00000000-0005-0000-0000-0000B1030000}"/>
    <cellStyle name="Note 4" xfId="907" xr:uid="{00000000-0005-0000-0000-0000B2030000}"/>
    <cellStyle name="Note 5" xfId="908" xr:uid="{00000000-0005-0000-0000-0000B3030000}"/>
    <cellStyle name="Output" xfId="925" builtinId="21" customBuiltin="1"/>
    <cellStyle name="Percent 2" xfId="909" xr:uid="{00000000-0005-0000-0000-0000B5030000}"/>
    <cellStyle name="Percent 2 2" xfId="910" xr:uid="{00000000-0005-0000-0000-0000B6030000}"/>
    <cellStyle name="Percent 2 3" xfId="911" xr:uid="{00000000-0005-0000-0000-0000B7030000}"/>
    <cellStyle name="Percent 3" xfId="912" xr:uid="{00000000-0005-0000-0000-0000B8030000}"/>
    <cellStyle name="Percent 4" xfId="913" xr:uid="{00000000-0005-0000-0000-0000B9030000}"/>
    <cellStyle name="Percent 5" xfId="914" xr:uid="{00000000-0005-0000-0000-0000BA030000}"/>
    <cellStyle name="Percent 6" xfId="915" xr:uid="{00000000-0005-0000-0000-0000BB030000}"/>
    <cellStyle name="Title" xfId="916" builtinId="15" customBuiltin="1"/>
    <cellStyle name="Total" xfId="932" builtinId="25" customBuiltin="1"/>
    <cellStyle name="Warning Text" xfId="929" builtinId="11" customBuiltin="1"/>
  </cellStyles>
  <dxfs count="18">
    <dxf>
      <fill>
        <patternFill>
          <bgColor theme="0" tint="-0.34998626667073579"/>
        </patternFill>
      </fill>
    </dxf>
    <dxf>
      <fill>
        <patternFill>
          <bgColor rgb="FFFFFF00"/>
        </patternFill>
      </fill>
    </dxf>
    <dxf>
      <fill>
        <patternFill>
          <bgColor theme="6" tint="0.79998168889431442"/>
        </patternFill>
      </fill>
    </dxf>
    <dxf>
      <fill>
        <patternFill>
          <bgColor rgb="FFFF0000"/>
        </patternFill>
      </fill>
    </dxf>
    <dxf>
      <font>
        <b val="0"/>
        <i val="0"/>
        <strike val="0"/>
        <condense val="0"/>
        <extend val="0"/>
        <outline val="0"/>
        <shadow val="0"/>
        <u val="none"/>
        <vertAlign val="baseline"/>
        <sz val="8"/>
        <color theme="1"/>
        <name val="Calibri"/>
        <scheme val="minor"/>
      </font>
      <fill>
        <patternFill patternType="solid">
          <fgColor indexed="64"/>
          <bgColor theme="0" tint="-4.9989318521683403E-2"/>
        </patternFill>
      </fill>
      <alignment horizontal="left" vertical="top" textRotation="0" wrapText="1"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8"/>
        <color auto="1"/>
        <name val="Calibri"/>
        <scheme val="minor"/>
      </font>
      <fill>
        <patternFill patternType="none">
          <fgColor indexed="64"/>
          <bgColor auto="1"/>
        </patternFill>
      </fill>
      <alignment horizontal="left" vertical="top" textRotation="0" wrapText="1" indent="0" justifyLastLine="0" shrinkToFit="0" readingOrder="0"/>
      <border diagonalUp="0" diagonalDown="0" outline="0">
        <left/>
        <right style="thin">
          <color theme="0"/>
        </right>
        <top/>
        <bottom style="thin">
          <color indexed="64"/>
        </bottom>
      </border>
    </dxf>
    <dxf>
      <font>
        <b val="0"/>
        <i val="0"/>
        <strike val="0"/>
        <condense val="0"/>
        <extend val="0"/>
        <outline val="0"/>
        <shadow val="0"/>
        <u val="none"/>
        <vertAlign val="baseline"/>
        <sz val="8"/>
        <color auto="1"/>
        <name val="Calibri"/>
        <scheme val="minor"/>
      </font>
      <fill>
        <patternFill patternType="solid">
          <fgColor indexed="64"/>
          <bgColor theme="0" tint="-4.9989318521683403E-2"/>
        </patternFill>
      </fill>
      <alignment horizontal="left" vertical="top" textRotation="0" wrapText="1" indent="0" justifyLastLine="0" shrinkToFit="0" readingOrder="0"/>
      <border diagonalUp="0" diagonalDown="0" outline="0">
        <left/>
        <right style="thin">
          <color theme="0"/>
        </right>
        <top/>
        <bottom style="thin">
          <color indexed="64"/>
        </bottom>
      </border>
    </dxf>
    <dxf>
      <font>
        <b val="0"/>
        <i val="0"/>
        <strike val="0"/>
        <condense val="0"/>
        <extend val="0"/>
        <outline val="0"/>
        <shadow val="0"/>
        <u val="none"/>
        <vertAlign val="baseline"/>
        <sz val="8"/>
        <color auto="1"/>
        <name val="Calibri"/>
        <scheme val="minor"/>
      </font>
      <fill>
        <patternFill patternType="none">
          <fgColor indexed="64"/>
          <bgColor auto="1"/>
        </patternFill>
      </fill>
      <alignment horizontal="left" vertical="top" textRotation="0" wrapText="1" indent="0" justifyLastLine="0" shrinkToFit="0" readingOrder="0"/>
      <border diagonalUp="0" diagonalDown="0" outline="0">
        <left/>
        <right style="thin">
          <color theme="0"/>
        </right>
        <top/>
        <bottom style="thin">
          <color indexed="64"/>
        </bottom>
      </border>
    </dxf>
    <dxf>
      <font>
        <b val="0"/>
        <i val="0"/>
        <strike val="0"/>
        <condense val="0"/>
        <extend val="0"/>
        <outline val="0"/>
        <shadow val="0"/>
        <u val="none"/>
        <vertAlign val="baseline"/>
        <sz val="8"/>
        <color theme="1"/>
        <name val="Calibri"/>
        <scheme val="minor"/>
      </font>
      <fill>
        <patternFill patternType="solid">
          <fgColor indexed="64"/>
          <bgColor theme="0" tint="-4.9989318521683403E-2"/>
        </patternFill>
      </fill>
      <alignment horizontal="left" vertical="top" textRotation="0" wrapText="1" indent="0" justifyLastLine="0" shrinkToFit="0" readingOrder="0"/>
      <border diagonalUp="0" diagonalDown="0" outline="0">
        <left style="thin">
          <color theme="0"/>
        </left>
        <right style="thin">
          <color theme="0"/>
        </right>
        <top/>
        <bottom style="thin">
          <color indexed="64"/>
        </bottom>
      </border>
    </dxf>
    <dxf>
      <font>
        <b val="0"/>
        <i val="0"/>
        <strike val="0"/>
        <condense val="0"/>
        <extend val="0"/>
        <outline val="0"/>
        <shadow val="0"/>
        <u val="none"/>
        <vertAlign val="baseline"/>
        <sz val="8"/>
        <color auto="1"/>
        <name val="Calibri"/>
        <scheme val="minor"/>
      </font>
      <fill>
        <patternFill patternType="none">
          <fgColor indexed="64"/>
          <bgColor indexed="65"/>
        </patternFill>
      </fill>
      <alignment horizontal="left" vertical="top" textRotation="0" wrapText="1" indent="0" justifyLastLine="0" shrinkToFit="0" readingOrder="0"/>
      <border diagonalUp="0" diagonalDown="0" outline="0">
        <left/>
        <right style="thin">
          <color theme="0"/>
        </right>
        <top style="thin">
          <color indexed="64"/>
        </top>
        <bottom style="thin">
          <color indexed="64"/>
        </bottom>
      </border>
    </dxf>
    <dxf>
      <font>
        <b val="0"/>
        <i val="0"/>
        <strike val="0"/>
        <condense val="0"/>
        <extend val="0"/>
        <outline val="0"/>
        <shadow val="0"/>
        <u val="none"/>
        <vertAlign val="baseline"/>
        <sz val="8"/>
        <color theme="1"/>
        <name val="Calibri"/>
        <scheme val="minor"/>
      </font>
      <fill>
        <patternFill patternType="solid">
          <fgColor indexed="64"/>
          <bgColor theme="0" tint="-4.9989318521683403E-2"/>
        </patternFill>
      </fill>
      <alignment horizontal="left" vertical="top" textRotation="0" wrapText="1" indent="0" justifyLastLine="0" shrinkToFit="0" readingOrder="0"/>
      <border diagonalUp="0" diagonalDown="0" outline="0">
        <left style="thin">
          <color theme="0"/>
        </left>
        <right style="thin">
          <color theme="0"/>
        </right>
        <top/>
        <bottom style="thin">
          <color indexed="64"/>
        </bottom>
      </border>
    </dxf>
    <dxf>
      <font>
        <b val="0"/>
        <i val="0"/>
        <strike val="0"/>
        <condense val="0"/>
        <extend val="0"/>
        <outline val="0"/>
        <shadow val="0"/>
        <u val="none"/>
        <vertAlign val="baseline"/>
        <sz val="8"/>
        <color theme="1"/>
        <name val="Calibri"/>
        <scheme val="minor"/>
      </font>
      <fill>
        <patternFill patternType="solid">
          <fgColor indexed="64"/>
          <bgColor theme="0"/>
        </patternFill>
      </fill>
      <alignment horizontal="left" vertical="top" textRotation="0" wrapText="1" indent="0" justifyLastLine="0" shrinkToFit="0" readingOrder="0"/>
      <border diagonalUp="0" diagonalDown="0" outline="0">
        <left style="thin">
          <color theme="0"/>
        </left>
        <right style="thin">
          <color theme="0"/>
        </right>
        <top style="thin">
          <color indexed="64"/>
        </top>
        <bottom style="thin">
          <color indexed="64"/>
        </bottom>
      </border>
    </dxf>
    <dxf>
      <font>
        <b val="0"/>
        <i val="0"/>
        <strike val="0"/>
        <condense val="0"/>
        <extend val="0"/>
        <outline val="0"/>
        <shadow val="0"/>
        <u val="none"/>
        <vertAlign val="baseline"/>
        <sz val="8"/>
        <color theme="1"/>
        <name val="Calibri"/>
        <scheme val="minor"/>
      </font>
      <fill>
        <patternFill patternType="solid">
          <fgColor indexed="64"/>
          <bgColor theme="0"/>
        </patternFill>
      </fill>
      <alignment horizontal="left" vertical="top" textRotation="0" wrapText="1" indent="0" justifyLastLine="0" shrinkToFit="0" readingOrder="0"/>
      <border diagonalUp="0" diagonalDown="0" outline="0">
        <left style="thin">
          <color theme="0"/>
        </left>
        <right style="thin">
          <color theme="0"/>
        </right>
        <top style="thin">
          <color indexed="64"/>
        </top>
        <bottom style="thin">
          <color indexed="64"/>
        </bottom>
      </border>
    </dxf>
    <dxf>
      <font>
        <b/>
        <i val="0"/>
        <strike val="0"/>
        <condense val="0"/>
        <extend val="0"/>
        <outline val="0"/>
        <shadow val="0"/>
        <u val="none"/>
        <vertAlign val="baseline"/>
        <sz val="8"/>
        <color theme="1"/>
        <name val="Calibri"/>
        <scheme val="minor"/>
      </font>
      <fill>
        <patternFill patternType="solid">
          <fgColor indexed="64"/>
          <bgColor theme="0" tint="-4.9989318521683403E-2"/>
        </patternFill>
      </fill>
      <alignment horizontal="center" vertical="top" textRotation="0" wrapText="1" indent="0" justifyLastLine="0" shrinkToFit="0" readingOrder="0"/>
      <border diagonalUp="0" diagonalDown="0" outline="0">
        <left/>
        <right style="thin">
          <color theme="0"/>
        </right>
        <top style="thin">
          <color indexed="64"/>
        </top>
        <bottom style="thin">
          <color indexed="64"/>
        </bottom>
      </border>
    </dxf>
    <dxf>
      <font>
        <b/>
        <i val="0"/>
        <strike val="0"/>
        <condense val="0"/>
        <extend val="0"/>
        <outline val="0"/>
        <shadow val="0"/>
        <u val="none"/>
        <vertAlign val="baseline"/>
        <sz val="14"/>
        <color theme="1"/>
        <name val="Calibri"/>
        <scheme val="none"/>
      </font>
      <fill>
        <patternFill patternType="solid">
          <fgColor indexed="64"/>
          <bgColor theme="0"/>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border outline="0">
        <right style="thin">
          <color theme="0" tint="-0.499984740745262"/>
        </right>
        <bottom style="thin">
          <color indexed="64"/>
        </bottom>
      </border>
    </dxf>
    <dxf>
      <border outline="0">
        <bottom style="thick">
          <color theme="5" tint="-0.499984740745262"/>
        </bottom>
      </border>
    </dxf>
    <dxf>
      <font>
        <b/>
        <i val="0"/>
        <strike val="0"/>
        <condense val="0"/>
        <extend val="0"/>
        <outline val="0"/>
        <shadow val="0"/>
        <u val="none"/>
        <vertAlign val="baseline"/>
        <sz val="8"/>
        <color auto="1"/>
        <name val="Calibri"/>
        <scheme val="minor"/>
      </font>
      <fill>
        <patternFill patternType="solid">
          <fgColor indexed="64"/>
          <bgColor theme="0" tint="-4.9989318521683403E-2"/>
        </patternFill>
      </fill>
      <alignment horizontal="center" vertical="center" textRotation="0" wrapText="1" indent="0" justifyLastLine="0" shrinkToFit="0" readingOrder="0"/>
      <border diagonalUp="0" diagonalDown="0" outline="0">
        <left style="thin">
          <color theme="0"/>
        </left>
        <right style="thin">
          <color theme="0"/>
        </right>
        <top/>
        <bottom/>
      </border>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FDCE4D18-A37D-4FF0-AADC-2A8501558B9C}" name="TAA_Descriptions3" displayName="TAA_Descriptions3" ref="A2:K4" totalsRowShown="0" headerRowDxfId="17" headerRowBorderDxfId="16" tableBorderDxfId="15">
  <autoFilter ref="A2:K4" xr:uid="{00000000-0009-0000-0100-000001000000}"/>
  <tableColumns count="11">
    <tableColumn id="2" xr3:uid="{47809799-27F0-4EE8-BC82-107C316A9F36}" name="Measure Name" dataDxfId="14"/>
    <tableColumn id="3" xr3:uid="{C44AD172-9051-4271-B4BF-07D211AC5C4F}" name="ELEMENT NUMBER" dataDxfId="13"/>
    <tableColumn id="4" xr3:uid="{A34F325E-C703-42AD-B608-975718A9372D}" name="DATA ELEMENT  NAME(S)" dataDxfId="12"/>
    <tableColumn id="6" xr3:uid="{41482E8E-9AC6-4912-9400-9A6805E4EBB5}" name="DEFINITION/RELATIONSHIP TARGETED " dataDxfId="11"/>
    <tableColumn id="7" xr3:uid="{4D3F84B4-A44F-4FE4-9845-8FAA3417ACE4}" name="SOURCE / REQUIREMENT" dataDxfId="10"/>
    <tableColumn id="8" xr3:uid="{77B5C3FC-8D51-4A77-AFDF-CBC32592766E}" name="CONSEQUENCE OF DATA DEFICIT" dataDxfId="9"/>
    <tableColumn id="9" xr3:uid="{3C65D8FA-5787-4538-AEA1-29636E9FBD9F}" name="REPORTING EXPECTATION" dataDxfId="8"/>
    <tableColumn id="10" xr3:uid="{857E780F-EC75-4EA6-9689-BBEEAE3A40DD}" name="DATE PARAMETERS FOR QUARTERLY REPORTING" dataDxfId="7"/>
    <tableColumn id="5" xr3:uid="{1AF60C00-5893-480A-8071-C19B65E29181}" name="MANNER OF OUTPUT" dataDxfId="6"/>
    <tableColumn id="1" xr3:uid="{D485FA47-0B9C-445D-A504-7EC25F818F80}" name="NUMERATOR SPECIFICATIONS" dataDxfId="5"/>
    <tableColumn id="11" xr3:uid="{6451D06D-0B3C-49A8-AD47-1C51D6684E32}" name="DENOMINATOR SPECIFICATIONS" dataDxfId="4"/>
  </tableColumns>
  <tableStyleInfo name="TableStyleLight11"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sheetPr>
  <dimension ref="A1:L52"/>
  <sheetViews>
    <sheetView tabSelected="1" zoomScale="70" zoomScaleNormal="70" workbookViewId="0"/>
  </sheetViews>
  <sheetFormatPr defaultRowHeight="14.5" x14ac:dyDescent="0.35"/>
  <cols>
    <col min="2" max="2" width="39.7265625" customWidth="1"/>
    <col min="3" max="3" width="20" bestFit="1" customWidth="1"/>
    <col min="4" max="6" width="19.7265625" customWidth="1"/>
    <col min="7" max="7" width="26.81640625" customWidth="1"/>
    <col min="8" max="8" width="19.7265625" customWidth="1"/>
    <col min="9" max="9" width="21.1796875" customWidth="1"/>
    <col min="10" max="10" width="11.81640625" bestFit="1" customWidth="1"/>
    <col min="11" max="11" width="12.54296875" customWidth="1"/>
    <col min="12" max="12" width="11.26953125" bestFit="1" customWidth="1"/>
    <col min="13" max="13" width="16.54296875" bestFit="1" customWidth="1"/>
    <col min="14" max="14" width="15.81640625" customWidth="1"/>
  </cols>
  <sheetData>
    <row r="1" spans="1:12" x14ac:dyDescent="0.35">
      <c r="A1" t="s">
        <v>86</v>
      </c>
    </row>
    <row r="2" spans="1:12" ht="15" thickBot="1" x14ac:dyDescent="0.4"/>
    <row r="3" spans="1:12" ht="21.5" thickBot="1" x14ac:dyDescent="0.55000000000000004">
      <c r="A3" s="90" t="s">
        <v>32</v>
      </c>
      <c r="B3" s="90"/>
      <c r="C3" s="87">
        <v>45657</v>
      </c>
      <c r="D3" s="88"/>
      <c r="E3" s="89"/>
    </row>
    <row r="5" spans="1:12" ht="29" thickBot="1" x14ac:dyDescent="0.7">
      <c r="A5" s="93" t="s">
        <v>24</v>
      </c>
      <c r="B5" s="94"/>
      <c r="C5" s="94"/>
    </row>
    <row r="6" spans="1:12" ht="29.5" customHeight="1" thickBot="1" x14ac:dyDescent="0.4">
      <c r="A6" s="26" t="s">
        <v>19</v>
      </c>
      <c r="B6" s="27" t="s">
        <v>20</v>
      </c>
      <c r="C6" s="95" t="str">
        <f>CONCATENATE(TEXT($K$12,"mm/dd/yyy")," Quarter
CURRENT Quarter Cumulative Amounts")</f>
        <v>12/31/2024 Quarter
CURRENT Quarter Cumulative Amounts</v>
      </c>
      <c r="D6" s="95" t="str">
        <f>CONCATENATE(TEXT($K$12,"mm/dd/yyy")," Quarter")</f>
        <v>12/31/2024 Quarter</v>
      </c>
      <c r="E6" s="95" t="str">
        <f>CONCATENATE(TEXT($K$12,"mm/dd/yyy")," Quarter")</f>
        <v>12/31/2024 Quarter</v>
      </c>
      <c r="F6" s="95" t="str">
        <f>CONCATENATE(TEXT($K$13,"mm/dd/yyy")," Quarter
PREVIOUS Quarter Cumulative Amounts")</f>
        <v>09/30/2024 Quarter
PREVIOUS Quarter Cumulative Amounts</v>
      </c>
      <c r="G6" s="95" t="str">
        <f>CONCATENATE(TEXT($K$13,"mm/dd/yyy")," Quarter")</f>
        <v>09/30/2024 Quarter</v>
      </c>
      <c r="H6" s="96" t="str">
        <f>CONCATENATE(TEXT($K$13,"mm/dd/yyy")," Quarter")</f>
        <v>09/30/2024 Quarter</v>
      </c>
      <c r="I6" s="10"/>
    </row>
    <row r="7" spans="1:12" x14ac:dyDescent="0.35">
      <c r="A7" s="17"/>
      <c r="B7" s="99"/>
      <c r="C7" s="100" t="str">
        <f>CONCATENATE("FY ",$K$10," Grant")</f>
        <v>FY 2025 Grant</v>
      </c>
      <c r="D7" s="100" t="str">
        <f>CONCATENATE("FY ",$K$9," Grant")</f>
        <v>FY 2024 Grant</v>
      </c>
      <c r="E7" s="100" t="str">
        <f>CONCATENATE("FY ",$K$8," Grant")</f>
        <v>FY 2023 Grant</v>
      </c>
      <c r="F7" s="100" t="str">
        <f>CONCATENATE("FY ",$K$10," Grant")</f>
        <v>FY 2025 Grant</v>
      </c>
      <c r="G7" s="100" t="str">
        <f>CONCATENATE("FY ",$K$9," Grant")</f>
        <v>FY 2024 Grant</v>
      </c>
      <c r="H7" s="39" t="str">
        <f>CONCATENATE("FY ",$K$8," Grant")</f>
        <v>FY 2023 Grant</v>
      </c>
      <c r="J7" s="81" t="s">
        <v>28</v>
      </c>
      <c r="K7" s="82"/>
      <c r="L7" s="45" t="s">
        <v>37</v>
      </c>
    </row>
    <row r="8" spans="1:12" x14ac:dyDescent="0.35">
      <c r="A8" s="17" t="s">
        <v>33</v>
      </c>
      <c r="B8" s="99" t="s">
        <v>34</v>
      </c>
      <c r="C8" s="47"/>
      <c r="D8" s="47"/>
      <c r="E8" s="47"/>
      <c r="F8" s="47"/>
      <c r="G8" s="47"/>
      <c r="H8" s="48"/>
      <c r="J8" s="17" t="s">
        <v>25</v>
      </c>
      <c r="K8">
        <f>YEAR(Submission_Quarter)-2+IF(MONTH(Submission_Quarter)=12,1,0)</f>
        <v>2023</v>
      </c>
      <c r="L8" s="43">
        <f>IF(K8=2023,1,0.1)</f>
        <v>1</v>
      </c>
    </row>
    <row r="9" spans="1:12" x14ac:dyDescent="0.35">
      <c r="A9" s="17" t="s">
        <v>10</v>
      </c>
      <c r="B9" s="99" t="s">
        <v>14</v>
      </c>
      <c r="C9" s="40"/>
      <c r="D9" s="40"/>
      <c r="E9" s="40"/>
      <c r="F9" s="40"/>
      <c r="G9" s="40"/>
      <c r="H9" s="41"/>
      <c r="J9" s="17" t="s">
        <v>27</v>
      </c>
      <c r="K9">
        <f>YEAR(Submission_Quarter)-1+IF(MONTH(Submission_Quarter)=12,1,0)</f>
        <v>2024</v>
      </c>
      <c r="L9" s="43">
        <v>1</v>
      </c>
    </row>
    <row r="10" spans="1:12" x14ac:dyDescent="0.35">
      <c r="A10" s="17" t="s">
        <v>11</v>
      </c>
      <c r="B10" s="101" t="s">
        <v>3</v>
      </c>
      <c r="C10" s="40"/>
      <c r="D10" s="40"/>
      <c r="E10" s="40"/>
      <c r="F10" s="40"/>
      <c r="G10" s="40"/>
      <c r="H10" s="41"/>
      <c r="J10" s="17" t="s">
        <v>26</v>
      </c>
      <c r="K10">
        <f>YEAR(Submission_Quarter)-0+IF(MONTH(Submission_Quarter)=12,1,0)</f>
        <v>2025</v>
      </c>
      <c r="L10" s="43">
        <v>1</v>
      </c>
    </row>
    <row r="11" spans="1:12" x14ac:dyDescent="0.35">
      <c r="A11" s="17" t="s">
        <v>12</v>
      </c>
      <c r="B11" s="101" t="s">
        <v>4</v>
      </c>
      <c r="C11" s="40"/>
      <c r="D11" s="40"/>
      <c r="E11" s="40"/>
      <c r="F11" s="40"/>
      <c r="G11" s="40"/>
      <c r="H11" s="41"/>
      <c r="J11" s="17"/>
      <c r="L11" s="44"/>
    </row>
    <row r="12" spans="1:12" x14ac:dyDescent="0.35">
      <c r="A12" s="17" t="s">
        <v>13</v>
      </c>
      <c r="B12" s="101" t="s">
        <v>5</v>
      </c>
      <c r="C12" s="40"/>
      <c r="D12" s="40"/>
      <c r="E12" s="40"/>
      <c r="F12" s="40"/>
      <c r="G12" s="40"/>
      <c r="H12" s="41"/>
      <c r="J12" s="17" t="s">
        <v>1</v>
      </c>
      <c r="K12" s="32">
        <f>Submission_Quarter</f>
        <v>45657</v>
      </c>
      <c r="L12" s="18"/>
    </row>
    <row r="13" spans="1:12" ht="15" thickBot="1" x14ac:dyDescent="0.4">
      <c r="A13" s="17" t="s">
        <v>35</v>
      </c>
      <c r="B13" s="101" t="s">
        <v>36</v>
      </c>
      <c r="C13" s="102"/>
      <c r="D13" s="102"/>
      <c r="E13" s="102"/>
      <c r="F13" s="102"/>
      <c r="G13" s="102"/>
      <c r="H13" s="49"/>
      <c r="I13" s="78"/>
      <c r="J13" s="20" t="s">
        <v>0</v>
      </c>
      <c r="K13" s="33">
        <f>EDATE(Submission_Quarter+1,-3)-1</f>
        <v>45565</v>
      </c>
      <c r="L13" s="23"/>
    </row>
    <row r="14" spans="1:12" x14ac:dyDescent="0.35">
      <c r="A14" s="17"/>
      <c r="B14" s="101"/>
      <c r="C14" s="101"/>
      <c r="D14" s="101"/>
      <c r="E14" s="101"/>
      <c r="F14" s="101"/>
      <c r="G14" s="101"/>
      <c r="H14" s="19"/>
      <c r="I14" s="15"/>
    </row>
    <row r="15" spans="1:12" x14ac:dyDescent="0.35">
      <c r="A15" s="17"/>
      <c r="B15" s="101"/>
      <c r="C15" s="103" t="str">
        <f>CONCATENATE(TEXT($K$12,"mm/dd/yyy")," Quarter")</f>
        <v>12/31/2024 Quarter</v>
      </c>
      <c r="D15" s="103"/>
      <c r="E15" s="103"/>
      <c r="F15" s="103" t="str">
        <f>CONCATENATE(TEXT($K$13,"mm/dd/yyy")," Quarter")</f>
        <v>09/30/2024 Quarter</v>
      </c>
      <c r="G15" s="103"/>
      <c r="H15" s="97"/>
      <c r="I15" s="15"/>
    </row>
    <row r="16" spans="1:12" ht="15" thickBot="1" x14ac:dyDescent="0.4">
      <c r="A16" s="20" t="s">
        <v>10</v>
      </c>
      <c r="B16" s="21" t="s">
        <v>17</v>
      </c>
      <c r="C16" s="42"/>
      <c r="D16" s="22" t="s">
        <v>18</v>
      </c>
      <c r="E16" s="22" t="s">
        <v>18</v>
      </c>
      <c r="F16" s="42"/>
      <c r="G16" s="22" t="s">
        <v>18</v>
      </c>
      <c r="H16" s="23" t="s">
        <v>18</v>
      </c>
    </row>
    <row r="17" spans="1:9" x14ac:dyDescent="0.35">
      <c r="B17" s="11"/>
    </row>
    <row r="18" spans="1:9" x14ac:dyDescent="0.35">
      <c r="B18" s="83" t="s">
        <v>29</v>
      </c>
      <c r="C18" s="83"/>
      <c r="D18" s="83"/>
      <c r="E18" s="83"/>
      <c r="G18" s="85" t="s">
        <v>38</v>
      </c>
      <c r="H18" s="85"/>
      <c r="I18" s="85"/>
    </row>
    <row r="19" spans="1:9" x14ac:dyDescent="0.35">
      <c r="B19" s="83"/>
      <c r="C19" s="83"/>
      <c r="D19" s="83"/>
      <c r="E19" s="83"/>
      <c r="G19" s="85"/>
      <c r="H19" s="85"/>
      <c r="I19" s="85"/>
    </row>
    <row r="20" spans="1:9" ht="15" thickBot="1" x14ac:dyDescent="0.4">
      <c r="B20" s="11"/>
    </row>
    <row r="21" spans="1:9" ht="15.75" customHeight="1" thickBot="1" x14ac:dyDescent="0.4">
      <c r="B21" s="84" t="s">
        <v>21</v>
      </c>
      <c r="C21" s="84"/>
      <c r="D21" s="84"/>
      <c r="E21" s="84"/>
      <c r="G21" s="86" t="s">
        <v>39</v>
      </c>
      <c r="H21" s="86"/>
      <c r="I21" s="46" t="str">
        <f>IF(OR(C27&lt;0,C34&lt;0,C41&lt;0),"ERROR","Okay")</f>
        <v>Okay</v>
      </c>
    </row>
    <row r="22" spans="1:9" ht="15.75" customHeight="1" thickBot="1" x14ac:dyDescent="0.4">
      <c r="A22" s="10"/>
      <c r="B22" s="38" t="str">
        <f>CONCATENATE("FY ",$K$10," Grant")</f>
        <v>FY 2025 Grant</v>
      </c>
      <c r="C22" s="24" t="str">
        <f>CONCATENATE(TEXT($K$12,"mm/dd/yyy")," Quarter")</f>
        <v>12/31/2024 Quarter</v>
      </c>
      <c r="D22" s="24" t="str">
        <f>CONCATENATE(TEXT($K$13,"mm/dd/yyy")," Quarter")</f>
        <v>09/30/2024 Quarter</v>
      </c>
      <c r="E22" s="24" t="s">
        <v>2</v>
      </c>
      <c r="G22" s="86" t="s">
        <v>40</v>
      </c>
      <c r="H22" s="86"/>
      <c r="I22" s="46" t="str">
        <f>IF(OR(C13="",D13="",E13=""),"11d Not Entered",IF(OR(C13&lt;&gt;C27,D13&lt;&gt;C34,E13&lt;&gt;C41),"ERROR","Okay"))</f>
        <v>11d Not Entered</v>
      </c>
    </row>
    <row r="23" spans="1:9" ht="15.75" customHeight="1" thickBot="1" x14ac:dyDescent="0.4">
      <c r="A23" s="79" t="str">
        <f>CONCATENATE("FY ",$K$10)</f>
        <v>FY 2025</v>
      </c>
      <c r="B23" s="1" t="s">
        <v>45</v>
      </c>
      <c r="C23" s="2">
        <f>C9</f>
        <v>0</v>
      </c>
      <c r="D23" s="2">
        <f>F9</f>
        <v>0</v>
      </c>
      <c r="E23" s="3">
        <f>C23-D23</f>
        <v>0</v>
      </c>
      <c r="G23" s="86" t="s">
        <v>41</v>
      </c>
      <c r="H23" s="86"/>
      <c r="I23" s="46" t="str">
        <f>IF(OR(C10="",D10="",E10=""),"10f Not Entered",IF(OR(C9="",D9="",E9=""),"10e Not Entered",IF(OR(D8="",E8=""),"10d Not Entered",IF(OR(AND(E8-E9&gt;0,D9&gt;0,OR(D9-D10&gt;0,E10&lt;E8*L10)),AND(D8-D9&gt;0,C9&gt;0,OR(C9-C10&gt;0,D10&lt;D8*L9))),"ERROR","Okay"))))</f>
        <v>10f Not Entered</v>
      </c>
    </row>
    <row r="24" spans="1:9" ht="15.75" customHeight="1" thickBot="1" x14ac:dyDescent="0.4">
      <c r="A24" s="79"/>
      <c r="B24" s="1" t="s">
        <v>46</v>
      </c>
      <c r="C24" s="2">
        <f>C10</f>
        <v>0</v>
      </c>
      <c r="D24" s="2">
        <f>F10</f>
        <v>0</v>
      </c>
      <c r="E24" s="3">
        <f>C24-D24</f>
        <v>0</v>
      </c>
      <c r="G24" s="86" t="s">
        <v>42</v>
      </c>
      <c r="H24" s="86"/>
      <c r="I24" s="46" t="str">
        <f>IF(OR(C10="",D10="",E10=""),"10f Not entered",IF(OR(C8="",D8="",E8=""),"10d Not Entered",IF(OR(C10&gt;C8*L10,D10&gt;D8*L9,E10&gt;E8*L8),"ERROR","Okay")))</f>
        <v>10f Not entered</v>
      </c>
    </row>
    <row r="25" spans="1:9" ht="19" customHeight="1" thickBot="1" x14ac:dyDescent="0.4">
      <c r="A25" s="79"/>
      <c r="B25" s="1" t="s">
        <v>47</v>
      </c>
      <c r="C25" s="2">
        <f>C11</f>
        <v>0</v>
      </c>
      <c r="D25" s="2">
        <f>F11</f>
        <v>0</v>
      </c>
      <c r="E25" s="3">
        <f>C25-D25</f>
        <v>0</v>
      </c>
      <c r="G25" s="86" t="s">
        <v>43</v>
      </c>
      <c r="H25" s="86"/>
      <c r="I25" s="46" t="str">
        <f>IF(E8="","10d Not Entered",IF(E11="","11b Not Entered",IF(OR(AND(MONTH(K12)=12,E11&lt;E8*0.0125),AND(MONTH(K12)=3,E11&lt;E8*0.025),AND(MONTH(K12)=6,E11&lt;E8*0.0375),AND(MONTH(K12)=9,E11&lt;E8*0.05)),"ERROR","Okay")))</f>
        <v>10d Not Entered</v>
      </c>
    </row>
    <row r="26" spans="1:9" ht="32.25" customHeight="1" thickBot="1" x14ac:dyDescent="0.4">
      <c r="A26" s="79"/>
      <c r="B26" s="1" t="s">
        <v>48</v>
      </c>
      <c r="C26" s="2">
        <f>C12</f>
        <v>0</v>
      </c>
      <c r="D26" s="2">
        <f>F12</f>
        <v>0</v>
      </c>
      <c r="E26" s="3">
        <f>C26-D26</f>
        <v>0</v>
      </c>
      <c r="G26" s="92" t="s">
        <v>44</v>
      </c>
      <c r="H26" s="92"/>
      <c r="I26" s="92"/>
    </row>
    <row r="27" spans="1:9" ht="30.75" customHeight="1" thickBot="1" x14ac:dyDescent="0.4">
      <c r="A27" s="79"/>
      <c r="B27" s="25" t="s">
        <v>6</v>
      </c>
      <c r="C27" s="3">
        <f>C23-(SUM(C24:C26))</f>
        <v>0</v>
      </c>
      <c r="D27" s="3">
        <f>D23-SUM(D24:D26)</f>
        <v>0</v>
      </c>
      <c r="E27" s="4">
        <f>C27-D27</f>
        <v>0</v>
      </c>
      <c r="G27" s="92" t="s">
        <v>49</v>
      </c>
      <c r="H27" s="92"/>
      <c r="I27" s="92"/>
    </row>
    <row r="28" spans="1:9" ht="15" thickBot="1" x14ac:dyDescent="0.4">
      <c r="B28" s="5"/>
      <c r="E28" s="12"/>
      <c r="G28" s="92"/>
      <c r="H28" s="92"/>
      <c r="I28" s="92"/>
    </row>
    <row r="29" spans="1:9" ht="15" thickBot="1" x14ac:dyDescent="0.4">
      <c r="B29" s="38" t="str">
        <f>CONCATENATE("FY ",$K$9," Grant")</f>
        <v>FY 2024 Grant</v>
      </c>
      <c r="C29" s="24" t="str">
        <f>CONCATENATE(TEXT($K$12,"mm/dd/yyy")," Quarter")</f>
        <v>12/31/2024 Quarter</v>
      </c>
      <c r="D29" s="24" t="str">
        <f>CONCATENATE(TEXT($K$13,"mm/dd/yyy")," Quarter")</f>
        <v>09/30/2024 Quarter</v>
      </c>
      <c r="E29" s="24" t="s">
        <v>2</v>
      </c>
    </row>
    <row r="30" spans="1:9" ht="15" thickBot="1" x14ac:dyDescent="0.4">
      <c r="A30" s="79" t="str">
        <f>CONCATENATE("FY ",$K$9)</f>
        <v>FY 2024</v>
      </c>
      <c r="B30" s="1" t="s">
        <v>45</v>
      </c>
      <c r="C30" s="2">
        <f>D9</f>
        <v>0</v>
      </c>
      <c r="D30" s="2">
        <f>G9</f>
        <v>0</v>
      </c>
      <c r="E30" s="3">
        <f>C30-D30</f>
        <v>0</v>
      </c>
    </row>
    <row r="31" spans="1:9" ht="15" thickBot="1" x14ac:dyDescent="0.4">
      <c r="A31" s="79" t="str">
        <f>CONCATENATE("FY ",$K$10," Grant")</f>
        <v>FY 2025 Grant</v>
      </c>
      <c r="B31" s="1" t="s">
        <v>46</v>
      </c>
      <c r="C31" s="2">
        <f>D10</f>
        <v>0</v>
      </c>
      <c r="D31" s="2">
        <f>G10</f>
        <v>0</v>
      </c>
      <c r="E31" s="3">
        <f>C31-D31</f>
        <v>0</v>
      </c>
      <c r="G31" s="91" t="s">
        <v>51</v>
      </c>
      <c r="H31" s="91"/>
      <c r="I31" s="91"/>
    </row>
    <row r="32" spans="1:9" ht="15" thickBot="1" x14ac:dyDescent="0.4">
      <c r="A32" s="79" t="str">
        <f>CONCATENATE("FY ",$K$10," Grant")</f>
        <v>FY 2025 Grant</v>
      </c>
      <c r="B32" s="1" t="s">
        <v>47</v>
      </c>
      <c r="C32" s="2">
        <f>D11</f>
        <v>0</v>
      </c>
      <c r="D32" s="2">
        <f>G11</f>
        <v>0</v>
      </c>
      <c r="E32" s="3">
        <f>C32-D32</f>
        <v>0</v>
      </c>
      <c r="G32" s="91"/>
      <c r="H32" s="91"/>
      <c r="I32" s="91"/>
    </row>
    <row r="33" spans="1:9" ht="15" thickBot="1" x14ac:dyDescent="0.4">
      <c r="A33" s="79" t="str">
        <f>CONCATENATE("FY ",$K$10," Grant")</f>
        <v>FY 2025 Grant</v>
      </c>
      <c r="B33" s="1" t="s">
        <v>48</v>
      </c>
      <c r="C33" s="2">
        <f>D12</f>
        <v>0</v>
      </c>
      <c r="D33" s="2">
        <f>G12</f>
        <v>0</v>
      </c>
      <c r="E33" s="3">
        <f>C33-D33</f>
        <v>0</v>
      </c>
      <c r="G33" s="37" t="s">
        <v>23</v>
      </c>
      <c r="H33" s="37" t="s">
        <v>31</v>
      </c>
      <c r="I33" s="37" t="s">
        <v>50</v>
      </c>
    </row>
    <row r="34" spans="1:9" ht="30.75" customHeight="1" thickBot="1" x14ac:dyDescent="0.4">
      <c r="A34" s="79" t="str">
        <f>CONCATENATE("FY ",$K$10," Grant")</f>
        <v>FY 2025 Grant</v>
      </c>
      <c r="B34" s="25" t="s">
        <v>6</v>
      </c>
      <c r="C34" s="3">
        <f>C30-(SUM(C31:C33))</f>
        <v>0</v>
      </c>
      <c r="D34" s="3">
        <f>D30-(SUM(D31:D33))</f>
        <v>0</v>
      </c>
      <c r="E34" s="7">
        <f>C34-D34</f>
        <v>0</v>
      </c>
      <c r="G34" s="36" t="s">
        <v>15</v>
      </c>
      <c r="H34" s="35" t="s">
        <v>79</v>
      </c>
      <c r="I34" s="34">
        <f>TRAIN_EXP_DEN</f>
        <v>0</v>
      </c>
    </row>
    <row r="35" spans="1:9" ht="15" thickBot="1" x14ac:dyDescent="0.4">
      <c r="B35" s="6"/>
      <c r="E35" s="12"/>
      <c r="G35" s="36" t="s">
        <v>16</v>
      </c>
      <c r="H35" s="35" t="s">
        <v>79</v>
      </c>
      <c r="I35" s="34">
        <f>TRA_EXP_DEN</f>
        <v>0</v>
      </c>
    </row>
    <row r="36" spans="1:9" ht="15" thickBot="1" x14ac:dyDescent="0.4">
      <c r="B36" s="38" t="str">
        <f>CONCATENATE("FY ",$K$8," Grant")</f>
        <v>FY 2023 Grant</v>
      </c>
      <c r="C36" s="24" t="str">
        <f>CONCATENATE(TEXT($K$12,"mm/dd/yyy")," Quarter")</f>
        <v>12/31/2024 Quarter</v>
      </c>
      <c r="D36" s="24" t="str">
        <f>CONCATENATE(TEXT($K$13,"mm/dd/yyy")," Quarter")</f>
        <v>09/30/2024 Quarter</v>
      </c>
      <c r="E36" s="24" t="s">
        <v>2</v>
      </c>
    </row>
    <row r="37" spans="1:9" ht="15" thickBot="1" x14ac:dyDescent="0.4">
      <c r="A37" s="79" t="str">
        <f>CONCATENATE("FY ",$K$8)</f>
        <v>FY 2023</v>
      </c>
      <c r="B37" s="1" t="s">
        <v>45</v>
      </c>
      <c r="C37" s="2">
        <f>E9</f>
        <v>0</v>
      </c>
      <c r="D37" s="2">
        <f>H9</f>
        <v>0</v>
      </c>
      <c r="E37" s="3">
        <f>C37-D37</f>
        <v>0</v>
      </c>
    </row>
    <row r="38" spans="1:9" ht="15" thickBot="1" x14ac:dyDescent="0.4">
      <c r="A38" s="79" t="str">
        <f>CONCATENATE("FY ",$K$10," Grant")</f>
        <v>FY 2025 Grant</v>
      </c>
      <c r="B38" s="1" t="s">
        <v>46</v>
      </c>
      <c r="C38" s="2">
        <f>E10</f>
        <v>0</v>
      </c>
      <c r="D38" s="2">
        <f>H10</f>
        <v>0</v>
      </c>
      <c r="E38" s="3">
        <f>C38-D38</f>
        <v>0</v>
      </c>
    </row>
    <row r="39" spans="1:9" ht="15" thickBot="1" x14ac:dyDescent="0.4">
      <c r="A39" s="79" t="str">
        <f>CONCATENATE("FY ",$K$10," Grant")</f>
        <v>FY 2025 Grant</v>
      </c>
      <c r="B39" s="1" t="s">
        <v>47</v>
      </c>
      <c r="C39" s="2">
        <f>E11</f>
        <v>0</v>
      </c>
      <c r="D39" s="2">
        <f>H11</f>
        <v>0</v>
      </c>
      <c r="E39" s="3">
        <f>C39-D39</f>
        <v>0</v>
      </c>
    </row>
    <row r="40" spans="1:9" ht="15" thickBot="1" x14ac:dyDescent="0.4">
      <c r="A40" s="79" t="str">
        <f>CONCATENATE("FY ",$K$10," Grant")</f>
        <v>FY 2025 Grant</v>
      </c>
      <c r="B40" s="1" t="s">
        <v>48</v>
      </c>
      <c r="C40" s="2">
        <f>E12</f>
        <v>0</v>
      </c>
      <c r="D40" s="2">
        <f>H12</f>
        <v>0</v>
      </c>
      <c r="E40" s="3">
        <f>C40-D40</f>
        <v>0</v>
      </c>
    </row>
    <row r="41" spans="1:9" ht="29.5" thickBot="1" x14ac:dyDescent="0.4">
      <c r="A41" s="79" t="str">
        <f>CONCATENATE("FY ",$K$10," Grant")</f>
        <v>FY 2025 Grant</v>
      </c>
      <c r="B41" s="25" t="s">
        <v>6</v>
      </c>
      <c r="C41" s="3">
        <f>C37-(SUM(C38:C40))</f>
        <v>0</v>
      </c>
      <c r="D41" s="3">
        <f>D37-(SUM(D38:D40))</f>
        <v>0</v>
      </c>
      <c r="E41" s="7">
        <f>C41-D41</f>
        <v>0</v>
      </c>
    </row>
    <row r="42" spans="1:9" ht="15.75" customHeight="1" thickBot="1" x14ac:dyDescent="0.4">
      <c r="B42" s="5"/>
    </row>
    <row r="43" spans="1:9" ht="15.75" customHeight="1" thickBot="1" x14ac:dyDescent="0.4">
      <c r="A43" s="79" t="s">
        <v>30</v>
      </c>
      <c r="B43" s="29" t="s">
        <v>7</v>
      </c>
      <c r="C43" s="30" t="s">
        <v>8</v>
      </c>
    </row>
    <row r="44" spans="1:9" ht="15.75" customHeight="1" thickBot="1" x14ac:dyDescent="0.4">
      <c r="A44" s="79" t="str">
        <f>CONCATENATE("FY ",$K$10," Grant")</f>
        <v>FY 2025 Grant</v>
      </c>
      <c r="B44" s="28" t="str">
        <f>CONCATENATE("FY ",$K$10," Grant")</f>
        <v>FY 2025 Grant</v>
      </c>
      <c r="C44" s="13">
        <f>E27</f>
        <v>0</v>
      </c>
    </row>
    <row r="45" spans="1:9" ht="38.25" customHeight="1" thickBot="1" x14ac:dyDescent="0.4">
      <c r="A45" s="79" t="str">
        <f>CONCATENATE("FY ",$K$10," Grant")</f>
        <v>FY 2025 Grant</v>
      </c>
      <c r="B45" s="8" t="str">
        <f>CONCATENATE("FY ",$K$9," Grant")</f>
        <v>FY 2024 Grant</v>
      </c>
      <c r="C45" s="13">
        <f>E34</f>
        <v>0</v>
      </c>
    </row>
    <row r="46" spans="1:9" ht="15" customHeight="1" thickBot="1" x14ac:dyDescent="0.4">
      <c r="A46" s="79" t="str">
        <f>CONCATENATE("FY ",$K$10," Grant")</f>
        <v>FY 2025 Grant</v>
      </c>
      <c r="B46" s="28" t="str">
        <f>CONCATENATE("FY ",$K$8," Grant")</f>
        <v>FY 2023 Grant</v>
      </c>
      <c r="C46" s="13">
        <f>E41</f>
        <v>0</v>
      </c>
    </row>
    <row r="47" spans="1:9" ht="37.5" thickBot="1" x14ac:dyDescent="0.4">
      <c r="A47" s="79" t="str">
        <f>CONCATENATE("FY ",$K$10," Grant")</f>
        <v>FY 2025 Grant</v>
      </c>
      <c r="B47" s="9" t="s">
        <v>9</v>
      </c>
      <c r="C47" s="14">
        <f>SUM(C44:C46)</f>
        <v>0</v>
      </c>
    </row>
    <row r="48" spans="1:9" x14ac:dyDescent="0.35">
      <c r="B48" t="s">
        <v>83</v>
      </c>
    </row>
    <row r="50" spans="2:5" ht="19" thickBot="1" x14ac:dyDescent="0.4">
      <c r="B50" s="80" t="s">
        <v>22</v>
      </c>
      <c r="C50" s="80"/>
      <c r="D50" s="80"/>
      <c r="E50" s="80"/>
    </row>
    <row r="51" spans="2:5" ht="15" thickBot="1" x14ac:dyDescent="0.4">
      <c r="B51" s="29" t="s">
        <v>7</v>
      </c>
      <c r="C51" s="16" t="str">
        <f>CONCATENATE(TEXT($K$12,"mm/dd/yyy")," Quarter")</f>
        <v>12/31/2024 Quarter</v>
      </c>
      <c r="D51" s="24" t="str">
        <f>CONCATENATE(TEXT($K$13,"mm/dd/yyy")," Quarter")</f>
        <v>09/30/2024 Quarter</v>
      </c>
      <c r="E51" s="30" t="s">
        <v>2</v>
      </c>
    </row>
    <row r="52" spans="2:5" ht="19" thickBot="1" x14ac:dyDescent="0.4">
      <c r="B52" s="8" t="str">
        <f>CONCATENATE("FY ",$K$10," Grant")</f>
        <v>FY 2025 Grant</v>
      </c>
      <c r="C52" s="31">
        <f>C16</f>
        <v>0</v>
      </c>
      <c r="D52" s="14">
        <f>F16</f>
        <v>0</v>
      </c>
      <c r="E52" s="14">
        <f>C52-D52</f>
        <v>0</v>
      </c>
    </row>
  </sheetData>
  <sheetProtection selectLockedCells="1"/>
  <mergeCells count="24">
    <mergeCell ref="C3:E3"/>
    <mergeCell ref="A3:B3"/>
    <mergeCell ref="G31:I32"/>
    <mergeCell ref="G26:I26"/>
    <mergeCell ref="G27:I28"/>
    <mergeCell ref="A5:C5"/>
    <mergeCell ref="F6:H6"/>
    <mergeCell ref="C6:E6"/>
    <mergeCell ref="C15:E15"/>
    <mergeCell ref="F15:H15"/>
    <mergeCell ref="A43:A47"/>
    <mergeCell ref="B50:E50"/>
    <mergeCell ref="J7:K7"/>
    <mergeCell ref="B18:E19"/>
    <mergeCell ref="B21:E21"/>
    <mergeCell ref="A23:A27"/>
    <mergeCell ref="A30:A34"/>
    <mergeCell ref="A37:A41"/>
    <mergeCell ref="G18:I19"/>
    <mergeCell ref="G21:H21"/>
    <mergeCell ref="G22:H22"/>
    <mergeCell ref="G23:H23"/>
    <mergeCell ref="G24:H24"/>
    <mergeCell ref="G25:H25"/>
  </mergeCells>
  <conditionalFormatting sqref="I21:I25">
    <cfRule type="containsText" dxfId="3" priority="3" operator="containsText" text="ERROR">
      <formula>NOT(ISERROR(SEARCH("ERROR",I21)))</formula>
    </cfRule>
    <cfRule type="containsText" dxfId="2" priority="4" operator="containsText" text="Okay">
      <formula>NOT(ISERROR(SEARCH("Okay",I21)))</formula>
    </cfRule>
  </conditionalFormatting>
  <conditionalFormatting sqref="I22:I25">
    <cfRule type="containsText" dxfId="1" priority="2" operator="containsText" text="Not Entered">
      <formula>NOT(ISERROR(SEARCH("Not Entered",I22)))</formula>
    </cfRule>
  </conditionalFormatting>
  <conditionalFormatting sqref="I34:I35">
    <cfRule type="expression" dxfId="0" priority="1">
      <formula>OR(F_WIB_Name&lt;&gt;"",F_OfficeName&lt;&gt;"",F_CaseManager&lt;&gt;"")</formula>
    </cfRule>
  </conditionalFormatting>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'Submission Qtrs'!$A$1:$A$5</xm:f>
          </x14:formula1>
          <xm:sqref>C3:E3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AA8834-F38D-4E65-B6B9-6ED4CCF88944}">
  <dimension ref="A1:M4"/>
  <sheetViews>
    <sheetView zoomScale="90" zoomScaleNormal="90" workbookViewId="0">
      <pane xSplit="1" ySplit="2" topLeftCell="B3" activePane="bottomRight" state="frozen"/>
      <selection pane="topRight" activeCell="B1" sqref="B1"/>
      <selection pane="bottomLeft" activeCell="A3" sqref="A3"/>
      <selection pane="bottomRight" activeCell="A2" sqref="A2"/>
    </sheetView>
  </sheetViews>
  <sheetFormatPr defaultColWidth="9.1796875" defaultRowHeight="15.5" x14ac:dyDescent="0.35"/>
  <cols>
    <col min="1" max="1" width="29.54296875" style="67" customWidth="1"/>
    <col min="2" max="2" width="11.26953125" style="68" customWidth="1"/>
    <col min="3" max="3" width="34.1796875" style="69" customWidth="1"/>
    <col min="4" max="4" width="47.81640625" style="70" customWidth="1"/>
    <col min="5" max="5" width="23.54296875" style="71" bestFit="1" customWidth="1"/>
    <col min="6" max="6" width="44.26953125" style="71" customWidth="1"/>
    <col min="7" max="7" width="26" style="51" customWidth="1"/>
    <col min="8" max="8" width="21" style="51" customWidth="1"/>
    <col min="9" max="9" width="25.453125" style="51" customWidth="1"/>
    <col min="10" max="10" width="68.453125" style="51" customWidth="1"/>
    <col min="11" max="11" width="60.7265625" style="72" customWidth="1"/>
    <col min="12" max="13" width="9.1796875" style="73"/>
    <col min="14" max="16384" width="9.1796875" style="77"/>
  </cols>
  <sheetData>
    <row r="1" spans="1:11" ht="23.5" x14ac:dyDescent="0.35">
      <c r="A1" s="51"/>
      <c r="B1" s="98" t="s">
        <v>52</v>
      </c>
      <c r="C1" s="98"/>
      <c r="D1" s="98"/>
      <c r="E1" s="98"/>
      <c r="F1" s="98"/>
      <c r="G1" s="98"/>
      <c r="H1" s="98"/>
      <c r="I1" s="98"/>
      <c r="J1" s="98"/>
      <c r="K1" s="98"/>
    </row>
    <row r="2" spans="1:11" ht="36.75" customHeight="1" thickBot="1" x14ac:dyDescent="0.4">
      <c r="A2" s="52" t="s">
        <v>53</v>
      </c>
      <c r="B2" s="53" t="s">
        <v>54</v>
      </c>
      <c r="C2" s="52" t="s">
        <v>55</v>
      </c>
      <c r="D2" s="52" t="s">
        <v>56</v>
      </c>
      <c r="E2" s="54" t="s">
        <v>57</v>
      </c>
      <c r="F2" s="52" t="s">
        <v>58</v>
      </c>
      <c r="G2" s="54" t="s">
        <v>84</v>
      </c>
      <c r="H2" s="52" t="s">
        <v>59</v>
      </c>
      <c r="I2" s="54" t="s">
        <v>60</v>
      </c>
      <c r="J2" s="55" t="s">
        <v>61</v>
      </c>
      <c r="K2" s="56" t="s">
        <v>62</v>
      </c>
    </row>
    <row r="3" spans="1:11" ht="295.5" customHeight="1" thickTop="1" x14ac:dyDescent="0.35">
      <c r="A3" s="57" t="s">
        <v>15</v>
      </c>
      <c r="B3" s="58" t="s">
        <v>63</v>
      </c>
      <c r="C3" s="59" t="s">
        <v>64</v>
      </c>
      <c r="D3" s="74" t="s">
        <v>65</v>
      </c>
      <c r="E3" s="60" t="s">
        <v>66</v>
      </c>
      <c r="F3" s="75" t="s">
        <v>67</v>
      </c>
      <c r="G3" s="60" t="s">
        <v>80</v>
      </c>
      <c r="H3" s="61" t="s">
        <v>68</v>
      </c>
      <c r="I3" s="60" t="s">
        <v>69</v>
      </c>
      <c r="J3" s="61" t="s">
        <v>70</v>
      </c>
      <c r="K3" s="62" t="s">
        <v>71</v>
      </c>
    </row>
    <row r="4" spans="1:11" ht="222" customHeight="1" x14ac:dyDescent="0.35">
      <c r="A4" s="63" t="s">
        <v>16</v>
      </c>
      <c r="B4" s="64" t="s">
        <v>72</v>
      </c>
      <c r="C4" s="65" t="s">
        <v>81</v>
      </c>
      <c r="D4" s="66" t="s">
        <v>73</v>
      </c>
      <c r="E4" s="60" t="s">
        <v>66</v>
      </c>
      <c r="F4" s="76" t="s">
        <v>74</v>
      </c>
      <c r="G4" s="60" t="s">
        <v>80</v>
      </c>
      <c r="H4" s="61" t="s">
        <v>75</v>
      </c>
      <c r="I4" s="60" t="s">
        <v>76</v>
      </c>
      <c r="J4" s="61" t="s">
        <v>78</v>
      </c>
      <c r="K4" s="62" t="s">
        <v>77</v>
      </c>
    </row>
  </sheetData>
  <mergeCells count="1">
    <mergeCell ref="B1:K1"/>
  </mergeCells>
  <pageMargins left="0.7" right="0.7" top="0.75" bottom="0.75" header="0.3" footer="0.3"/>
  <pageSetup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11"/>
  <sheetViews>
    <sheetView workbookViewId="0">
      <selection activeCell="A3" sqref="A3"/>
    </sheetView>
  </sheetViews>
  <sheetFormatPr defaultRowHeight="14.5" x14ac:dyDescent="0.35"/>
  <cols>
    <col min="1" max="1" width="59" bestFit="1" customWidth="1"/>
  </cols>
  <sheetData>
    <row r="1" spans="1:1" x14ac:dyDescent="0.35">
      <c r="A1" s="50">
        <v>45691</v>
      </c>
    </row>
    <row r="2" spans="1:1" x14ac:dyDescent="0.35">
      <c r="A2" t="s">
        <v>85</v>
      </c>
    </row>
    <row r="3" spans="1:1" x14ac:dyDescent="0.35">
      <c r="A3" t="s">
        <v>82</v>
      </c>
    </row>
    <row r="7" spans="1:1" x14ac:dyDescent="0.35">
      <c r="A7" s="50"/>
    </row>
    <row r="11" spans="1:1" x14ac:dyDescent="0.35">
      <c r="A11" s="50"/>
    </row>
  </sheetData>
  <sheetProtection selectLockedCells="1"/>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B30B07-4093-42D8-A287-2F1B23AFED5C}">
  <dimension ref="A1:A5"/>
  <sheetViews>
    <sheetView workbookViewId="0">
      <selection activeCell="C8" sqref="C8"/>
    </sheetView>
  </sheetViews>
  <sheetFormatPr defaultRowHeight="14.5" x14ac:dyDescent="0.35"/>
  <cols>
    <col min="1" max="1" width="10.7265625" bestFit="1" customWidth="1"/>
  </cols>
  <sheetData>
    <row r="1" spans="1:1" x14ac:dyDescent="0.35">
      <c r="A1" s="32">
        <v>45657</v>
      </c>
    </row>
    <row r="2" spans="1:1" x14ac:dyDescent="0.35">
      <c r="A2" s="32">
        <v>45747</v>
      </c>
    </row>
    <row r="3" spans="1:1" x14ac:dyDescent="0.35">
      <c r="A3" s="32">
        <v>45838</v>
      </c>
    </row>
    <row r="4" spans="1:1" x14ac:dyDescent="0.35">
      <c r="A4" s="32">
        <v>45930</v>
      </c>
    </row>
    <row r="5" spans="1:1" x14ac:dyDescent="0.35">
      <c r="A5" s="32">
        <v>46022</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c319b05-a089-4a23-9e23-5aa648b173eb" xsi:nil="true"/>
    <lcf76f155ced4ddcb4097134ff3c332f xmlns="8328c6ae-8b2b-4928-bfa3-542b0e617d46">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D29DA540FBCE1479D002D24E6BEB038" ma:contentTypeVersion="17" ma:contentTypeDescription="Create a new document." ma:contentTypeScope="" ma:versionID="da021ed310241015b12bda32b933ba1c">
  <xsd:schema xmlns:xsd="http://www.w3.org/2001/XMLSchema" xmlns:xs="http://www.w3.org/2001/XMLSchema" xmlns:p="http://schemas.microsoft.com/office/2006/metadata/properties" xmlns:ns2="8328c6ae-8b2b-4928-bfa3-542b0e617d46" xmlns:ns3="ec319b05-a089-4a23-9e23-5aa648b173eb" targetNamespace="http://schemas.microsoft.com/office/2006/metadata/properties" ma:root="true" ma:fieldsID="8a46110885c1fe2c677389712df65dce" ns2:_="" ns3:_="">
    <xsd:import namespace="8328c6ae-8b2b-4928-bfa3-542b0e617d46"/>
    <xsd:import namespace="ec319b05-a089-4a23-9e23-5aa648b173eb"/>
    <xsd:element name="properties">
      <xsd:complexType>
        <xsd:sequence>
          <xsd:element name="documentManagement">
            <xsd:complexType>
              <xsd:all>
                <xsd:element ref="ns2:MediaServiceMetadata" minOccurs="0"/>
                <xsd:element ref="ns2:MediaServiceFastMetadata" minOccurs="0"/>
                <xsd:element ref="ns2:MediaServiceDateTaken" minOccurs="0"/>
                <xsd:element ref="ns3:SharedWithUsers" minOccurs="0"/>
                <xsd:element ref="ns3:SharedWithDetails" minOccurs="0"/>
                <xsd:element ref="ns2:MediaLengthInSeconds" minOccurs="0"/>
                <xsd:element ref="ns3:TaxCatchAll" minOccurs="0"/>
                <xsd:element ref="ns2:MediaServiceGenerationTime" minOccurs="0"/>
                <xsd:element ref="ns2:MediaServiceEventHashCode" minOccurs="0"/>
                <xsd:element ref="ns2:lcf76f155ced4ddcb4097134ff3c332f" minOccurs="0"/>
                <xsd:element ref="ns2:MediaServiceOCR"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328c6ae-8b2b-4928-bfa3-542b0e617d4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3" nillable="true" ma:displayName="Length (seconds)" ma:internalName="MediaLengthInSeconds" ma:readOnly="true">
      <xsd:simpleType>
        <xsd:restriction base="dms:Unknow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b5a8d78b-6148-4bf1-92dd-b4f00782c405"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c319b05-a089-4a23-9e23-5aa648b173eb"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45ab6e72-ca84-4fb5-9981-cd8af97870c3}" ma:internalName="TaxCatchAll" ma:showField="CatchAllData" ma:web="ec319b05-a089-4a23-9e23-5aa648b173e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D263C18-EE9E-4885-869F-024AA1401B22}">
  <ds:schemaRefs>
    <ds:schemaRef ds:uri="http://schemas.microsoft.com/office/2006/metadata/properties"/>
    <ds:schemaRef ds:uri="http://purl.org/dc/dcmitype/"/>
    <ds:schemaRef ds:uri="http://purl.org/dc/terms/"/>
    <ds:schemaRef ds:uri="http://schemas.openxmlformats.org/package/2006/metadata/core-properties"/>
    <ds:schemaRef ds:uri="http://schemas.microsoft.com/office/2006/documentManagement/types"/>
    <ds:schemaRef ds:uri="http://www.w3.org/XML/1998/namespace"/>
    <ds:schemaRef ds:uri="http://purl.org/dc/elements/1.1/"/>
    <ds:schemaRef ds:uri="http://schemas.microsoft.com/office/infopath/2007/PartnerControls"/>
    <ds:schemaRef ds:uri="ec319b05-a089-4a23-9e23-5aa648b173eb"/>
    <ds:schemaRef ds:uri="8328c6ae-8b2b-4928-bfa3-542b0e617d46"/>
  </ds:schemaRefs>
</ds:datastoreItem>
</file>

<file path=customXml/itemProps2.xml><?xml version="1.0" encoding="utf-8"?>
<ds:datastoreItem xmlns:ds="http://schemas.openxmlformats.org/officeDocument/2006/customXml" ds:itemID="{74D79E02-CBCC-49DF-AA7B-7363EF850B02}">
  <ds:schemaRefs>
    <ds:schemaRef ds:uri="http://schemas.microsoft.com/sharepoint/v3/contenttype/forms"/>
  </ds:schemaRefs>
</ds:datastoreItem>
</file>

<file path=customXml/itemProps3.xml><?xml version="1.0" encoding="utf-8"?>
<ds:datastoreItem xmlns:ds="http://schemas.openxmlformats.org/officeDocument/2006/customXml" ds:itemID="{37560FE4-915D-4E40-BF2C-EAF28605C62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328c6ae-8b2b-4928-bfa3-542b0e617d46"/>
    <ds:schemaRef ds:uri="ec319b05-a089-4a23-9e23-5aa648b173e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Enter 9130 Data</vt:lpstr>
      <vt:lpstr>TAA_Descriptions</vt:lpstr>
      <vt:lpstr>Changes Log</vt:lpstr>
      <vt:lpstr>Submission Qtrs</vt:lpstr>
      <vt:lpstr>ARTAA_EXP_DEN</vt:lpstr>
      <vt:lpstr>Submission_Quarter</vt:lpstr>
      <vt:lpstr>TRA_EXP_DEN</vt:lpstr>
      <vt:lpstr>TRAIN_EXP_DEN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Robert Hoekstra</dc:creator>
  <cp:lastModifiedBy>Manikowski, Susan - ETA</cp:lastModifiedBy>
  <dcterms:created xsi:type="dcterms:W3CDTF">2016-01-13T17:01:30Z</dcterms:created>
  <dcterms:modified xsi:type="dcterms:W3CDTF">2025-02-03T18:09:01Z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0x010100AD29DA540FBCE1479D002D24E6BEB038</vt:lpwstr>
  </property>
  <property fmtid="{D5CDD505-2E9C-101B-9397-08002B2CF9AE}" pid="3" name="MediaServiceImageTags">
    <vt:lpwstr/>
  </property>
</Properties>
</file>