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NPTTA\Older Workers\P-Performance &amp; GPMS\Performance\Goals &amp; Performance\Grantee Performance Evaluations\PY2021\"/>
    </mc:Choice>
  </mc:AlternateContent>
  <xr:revisionPtr revIDLastSave="0" documentId="13_ncr:1_{4AFDE02C-6806-4369-B9F1-B459471D5CA1}" xr6:coauthVersionLast="47" xr6:coauthVersionMax="47" xr10:uidLastSave="{00000000-0000-0000-0000-000000000000}"/>
  <bookViews>
    <workbookView xWindow="-28920" yWindow="-120" windowWidth="29040" windowHeight="15720" xr2:uid="{1DBA3E8B-6B67-9849-B890-F540C5233F7A}"/>
  </bookViews>
  <sheets>
    <sheet name="PY 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K30" i="1" l="1"/>
  <c r="Q29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P117" i="1"/>
  <c r="AP116" i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N117" i="1"/>
  <c r="AM117" i="1" s="1"/>
  <c r="AN116" i="1"/>
  <c r="AM116" i="1" s="1"/>
  <c r="AN115" i="1"/>
  <c r="AM115" i="1" s="1"/>
  <c r="AN114" i="1"/>
  <c r="AM114" i="1" s="1"/>
  <c r="AN113" i="1"/>
  <c r="AM113" i="1" s="1"/>
  <c r="AN112" i="1"/>
  <c r="AM112" i="1" s="1"/>
  <c r="AN111" i="1"/>
  <c r="AM111" i="1" s="1"/>
  <c r="AN110" i="1"/>
  <c r="AM110" i="1" s="1"/>
  <c r="AN109" i="1"/>
  <c r="AM109" i="1" s="1"/>
  <c r="AN108" i="1"/>
  <c r="AM108" i="1" s="1"/>
  <c r="AN107" i="1"/>
  <c r="AM107" i="1" s="1"/>
  <c r="AN106" i="1"/>
  <c r="AM106" i="1" s="1"/>
  <c r="AN105" i="1"/>
  <c r="AM105" i="1" s="1"/>
  <c r="AN104" i="1"/>
  <c r="AM104" i="1" s="1"/>
  <c r="AN103" i="1"/>
  <c r="AM103" i="1" s="1"/>
  <c r="AN102" i="1"/>
  <c r="AM102" i="1" s="1"/>
  <c r="AN101" i="1"/>
  <c r="AM101" i="1" s="1"/>
  <c r="AN100" i="1"/>
  <c r="AM100" i="1" s="1"/>
  <c r="AN99" i="1"/>
  <c r="AM99" i="1" s="1"/>
  <c r="AN98" i="1"/>
  <c r="AM98" i="1" s="1"/>
  <c r="AN97" i="1"/>
  <c r="AM97" i="1" s="1"/>
  <c r="AN96" i="1"/>
  <c r="AM96" i="1" s="1"/>
  <c r="AN95" i="1"/>
  <c r="AM95" i="1" s="1"/>
  <c r="AN94" i="1"/>
  <c r="AM94" i="1" s="1"/>
  <c r="AN93" i="1"/>
  <c r="AM93" i="1" s="1"/>
  <c r="AN92" i="1"/>
  <c r="AM92" i="1" s="1"/>
  <c r="AN91" i="1"/>
  <c r="AM91" i="1" s="1"/>
  <c r="AN90" i="1"/>
  <c r="AM90" i="1" s="1"/>
  <c r="AN89" i="1"/>
  <c r="AM89" i="1" s="1"/>
  <c r="AN88" i="1"/>
  <c r="AM88" i="1" s="1"/>
  <c r="AN87" i="1"/>
  <c r="AM87" i="1" s="1"/>
  <c r="AN86" i="1"/>
  <c r="AM86" i="1" s="1"/>
  <c r="AN85" i="1"/>
  <c r="AM85" i="1" s="1"/>
  <c r="AN84" i="1"/>
  <c r="AM84" i="1" s="1"/>
  <c r="AN83" i="1"/>
  <c r="AM83" i="1" s="1"/>
  <c r="AN82" i="1"/>
  <c r="AM82" i="1" s="1"/>
  <c r="AN81" i="1"/>
  <c r="AM81" i="1" s="1"/>
  <c r="AN80" i="1"/>
  <c r="AM80" i="1" s="1"/>
  <c r="AN79" i="1"/>
  <c r="AM79" i="1" s="1"/>
  <c r="AN78" i="1"/>
  <c r="AM78" i="1" s="1"/>
  <c r="AN77" i="1"/>
  <c r="AM77" i="1" s="1"/>
  <c r="AN76" i="1"/>
  <c r="AM76" i="1" s="1"/>
  <c r="AN75" i="1"/>
  <c r="AM75" i="1" s="1"/>
  <c r="AN74" i="1"/>
  <c r="AM74" i="1" s="1"/>
  <c r="AN73" i="1"/>
  <c r="AM73" i="1" s="1"/>
  <c r="AN72" i="1"/>
  <c r="AM72" i="1" s="1"/>
  <c r="AN71" i="1"/>
  <c r="AM71" i="1" s="1"/>
  <c r="AN70" i="1"/>
  <c r="AM70" i="1" s="1"/>
  <c r="AN69" i="1"/>
  <c r="AM69" i="1" s="1"/>
  <c r="AN68" i="1"/>
  <c r="AM68" i="1" s="1"/>
  <c r="AN67" i="1"/>
  <c r="AM67" i="1" s="1"/>
  <c r="AN66" i="1"/>
  <c r="AM66" i="1" s="1"/>
  <c r="AN65" i="1"/>
  <c r="AM65" i="1" s="1"/>
  <c r="AN64" i="1"/>
  <c r="AM64" i="1" s="1"/>
  <c r="AN63" i="1"/>
  <c r="AM63" i="1" s="1"/>
  <c r="AN62" i="1"/>
  <c r="AM62" i="1" s="1"/>
  <c r="AN61" i="1"/>
  <c r="AM61" i="1" s="1"/>
  <c r="AN60" i="1"/>
  <c r="AM60" i="1" s="1"/>
  <c r="AN59" i="1"/>
  <c r="AM59" i="1" s="1"/>
  <c r="AN58" i="1"/>
  <c r="AM58" i="1" s="1"/>
  <c r="AN57" i="1"/>
  <c r="AM57" i="1" s="1"/>
  <c r="AN56" i="1"/>
  <c r="AM56" i="1" s="1"/>
  <c r="AN55" i="1"/>
  <c r="AM55" i="1" s="1"/>
  <c r="AN54" i="1"/>
  <c r="AM54" i="1" s="1"/>
  <c r="AN53" i="1"/>
  <c r="AM53" i="1" s="1"/>
  <c r="AN52" i="1"/>
  <c r="AM52" i="1" s="1"/>
  <c r="AN51" i="1"/>
  <c r="AM51" i="1" s="1"/>
  <c r="AN50" i="1"/>
  <c r="AM50" i="1" s="1"/>
  <c r="AN49" i="1"/>
  <c r="AM49" i="1" s="1"/>
  <c r="AN48" i="1"/>
  <c r="AM48" i="1" s="1"/>
  <c r="AN47" i="1"/>
  <c r="AM47" i="1" s="1"/>
  <c r="AN46" i="1"/>
  <c r="AM46" i="1" s="1"/>
  <c r="AN45" i="1"/>
  <c r="AM45" i="1" s="1"/>
  <c r="AN44" i="1"/>
  <c r="AM44" i="1" s="1"/>
  <c r="AN43" i="1"/>
  <c r="AM43" i="1" s="1"/>
  <c r="AN42" i="1"/>
  <c r="AM42" i="1" s="1"/>
  <c r="AN41" i="1"/>
  <c r="AM41" i="1" s="1"/>
  <c r="Q15" i="1"/>
  <c r="D32" i="1"/>
  <c r="D24" i="1"/>
  <c r="D20" i="1"/>
  <c r="D8" i="1"/>
  <c r="E32" i="1"/>
  <c r="E20" i="1"/>
  <c r="B32" i="1"/>
  <c r="B28" i="1"/>
  <c r="B24" i="1"/>
  <c r="B20" i="1"/>
  <c r="B16" i="1"/>
  <c r="B12" i="1"/>
  <c r="C8" i="1"/>
  <c r="E8" i="1" s="1"/>
  <c r="B8" i="1"/>
  <c r="C28" i="1"/>
  <c r="E28" i="1" s="1"/>
  <c r="C24" i="1"/>
  <c r="E24" i="1" s="1"/>
  <c r="C20" i="1"/>
  <c r="C16" i="1"/>
  <c r="E16" i="1" s="1"/>
  <c r="C12" i="1"/>
  <c r="E12" i="1" s="1"/>
  <c r="D12" i="1" l="1"/>
  <c r="D16" i="1"/>
  <c r="D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Schack</author>
  </authors>
  <commentList>
    <comment ref="D4" authorId="0" shapeId="0" xr:uid="{36CB1948-1BF9-9345-A0D8-2C017B71E04E}">
      <text>
        <r>
          <rPr>
            <b/>
            <sz val="9"/>
            <color rgb="FF000000"/>
            <rFont val="Tahoma"/>
            <family val="2"/>
          </rPr>
          <t xml:space="preserve">B Schack: 2015 </t>
        </r>
        <r>
          <rPr>
            <sz val="9"/>
            <color rgb="FF000000"/>
            <rFont val="Tahoma"/>
            <family val="2"/>
          </rPr>
          <t>This column is used for conditional highlgihting by formula--linked, so if numbers change must be sure that highlighting is correct. Will also have to change Formulas in column U too.</t>
        </r>
      </text>
    </comment>
  </commentList>
</comments>
</file>

<file path=xl/sharedStrings.xml><?xml version="1.0" encoding="utf-8"?>
<sst xmlns="http://schemas.openxmlformats.org/spreadsheetml/2006/main" count="276" uniqueCount="170">
  <si>
    <t>PY 21 Evaluation of Grantee Performance</t>
  </si>
  <si>
    <t>Aggregate Percent of Goal Achieved*</t>
  </si>
  <si>
    <t>Q2 Employment Actual</t>
  </si>
  <si>
    <t>Q2 Employment Target (Final Adjusted)</t>
  </si>
  <si>
    <t>Percent of Target Achieved</t>
  </si>
  <si>
    <t>Q4 Employment Actual</t>
  </si>
  <si>
    <t>Q4 Employment Targed (Final Adjusted)</t>
  </si>
  <si>
    <t>Median Earnings Actual</t>
  </si>
  <si>
    <t>Median Earnings Target (Final Adjusted)</t>
  </si>
  <si>
    <t>Sevice Level Actual</t>
  </si>
  <si>
    <t>Service Level Target</t>
  </si>
  <si>
    <t>Community Service Actual</t>
  </si>
  <si>
    <t>Community Service Target</t>
  </si>
  <si>
    <t>Percent of Taregt Achieved</t>
  </si>
  <si>
    <t>Most in Need Actual</t>
  </si>
  <si>
    <t>Most in Need Goal</t>
  </si>
  <si>
    <t>Percent of Goal Achieved</t>
  </si>
  <si>
    <t>Participant ACSI Actual</t>
  </si>
  <si>
    <t>Participant ACSI Goal</t>
  </si>
  <si>
    <t>Host Agency ACSI Actual</t>
  </si>
  <si>
    <t>Host Agency ACSI Goal</t>
  </si>
  <si>
    <t>Average ACSI Percent of Goal Achieved</t>
  </si>
  <si>
    <t>Number of Goals/Targets Below 80%</t>
  </si>
  <si>
    <t>Q2 Employment</t>
  </si>
  <si>
    <t>Q4 Employment</t>
  </si>
  <si>
    <t>Median Earnings</t>
  </si>
  <si>
    <t>Service Level</t>
  </si>
  <si>
    <t>Community Service</t>
  </si>
  <si>
    <t>Most in Need</t>
  </si>
  <si>
    <t>Participant ACSI</t>
  </si>
  <si>
    <t>Host Agency ACSI</t>
  </si>
  <si>
    <t>AARP Foundation Programs</t>
  </si>
  <si>
    <t>Asociación Nacional Pro Personas Mayores</t>
  </si>
  <si>
    <t>Associates for Training &amp; Development</t>
  </si>
  <si>
    <t>Easter Seals</t>
  </si>
  <si>
    <t>Goodwill Industries International</t>
  </si>
  <si>
    <t>IIDS[S]</t>
  </si>
  <si>
    <t>IPDC</t>
  </si>
  <si>
    <t>National Able Network</t>
  </si>
  <si>
    <t xml:space="preserve">National Asian Pacific Center on Aging (Set-aside Grant) </t>
  </si>
  <si>
    <t>National Asian Pacific Center on Aging (General Grant)</t>
  </si>
  <si>
    <t>National Caucus and Center on Black Aged</t>
  </si>
  <si>
    <t>National Council on the Aging</t>
  </si>
  <si>
    <t>National Indian Council on the Aging (Set-aside Grant)</t>
  </si>
  <si>
    <t>NICOA [G}</t>
  </si>
  <si>
    <t>NOWCC</t>
  </si>
  <si>
    <t>National Urban League</t>
  </si>
  <si>
    <t>N/A</t>
  </si>
  <si>
    <t>OAGB</t>
  </si>
  <si>
    <t>SER Jobs for Progress National</t>
  </si>
  <si>
    <t>Senior Service America</t>
  </si>
  <si>
    <t>TWP</t>
  </si>
  <si>
    <t>VANTAGE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</si>
  <si>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</si>
  <si>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</si>
  <si>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</si>
  <si>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</si>
  <si>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</si>
  <si>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</si>
  <si>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</si>
  <si>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</si>
  <si>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</si>
  <si>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</si>
  <si>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</si>
  <si>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</si>
  <si>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</si>
  <si>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</si>
  <si>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</si>
  <si>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</si>
  <si>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</si>
  <si>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</si>
  <si>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</si>
  <si>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</si>
  <si>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</si>
  <si>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</si>
  <si>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</si>
  <si>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</si>
  <si>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</si>
  <si>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</si>
  <si>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</si>
  <si>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</si>
  <si>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</si>
  <si>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</si>
  <si>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</si>
  <si>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</si>
  <si>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</si>
  <si>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</si>
  <si>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</si>
  <si>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</si>
  <si>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</si>
  <si>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</si>
  <si>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</si>
  <si>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</si>
  <si>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</si>
  <si>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</si>
  <si>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</si>
  <si>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</si>
  <si>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</si>
  <si>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</si>
  <si>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</si>
  <si>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</si>
  <si>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</si>
  <si>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</si>
  <si>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</si>
  <si>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</si>
  <si>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American Samoa</t>
  </si>
  <si>
    <t>Guam</t>
  </si>
  <si>
    <t>Mariana Islands</t>
  </si>
  <si>
    <t>Virgin Islands</t>
  </si>
  <si>
    <t>Nationwide</t>
  </si>
  <si>
    <t>*Please Note: Aggregate Percent of Goal Achieved applies to only two goals in PY 21: Most in Need and the ACSI.</t>
  </si>
  <si>
    <t>Target/Goal</t>
  </si>
  <si>
    <t>Actual</t>
  </si>
  <si>
    <t>Percent of Target/Goal Achieved</t>
  </si>
  <si>
    <t>Most In Need</t>
  </si>
  <si>
    <t>Core Measures</t>
  </si>
  <si>
    <t>80% of Nationwide Average Performance</t>
  </si>
  <si>
    <t>% Aggregate Targets and  Goals Achieved</t>
  </si>
  <si>
    <t>LEGEND FOR PERCENT OF AGGREGATE GOALS ACHIEVED (Column E)</t>
  </si>
  <si>
    <t>Red</t>
  </si>
  <si>
    <t>Bad data</t>
  </si>
  <si>
    <t>Condition</t>
  </si>
  <si>
    <t>Number of Grantees</t>
  </si>
  <si>
    <t>0 Measures &lt; 80% oF Target/Goal</t>
  </si>
  <si>
    <t>Orange</t>
  </si>
  <si>
    <t>Performance below 80%</t>
  </si>
  <si>
    <t>1  Measure &lt; 80% of Target/Goal</t>
  </si>
  <si>
    <t xml:space="preserve">       Nationwide</t>
  </si>
  <si>
    <t>2 Measures &lt; 80% of Target/Goal</t>
  </si>
  <si>
    <t xml:space="preserve">       State Grantees</t>
  </si>
  <si>
    <t>Yellow</t>
  </si>
  <si>
    <t>Performance 80-100%</t>
  </si>
  <si>
    <t>3 Measures &lt; 80% of Target/Goal</t>
  </si>
  <si>
    <t xml:space="preserve">       National Grantees</t>
  </si>
  <si>
    <t>4 Measures &lt; 80% of Target/Goal</t>
  </si>
  <si>
    <t>Green</t>
  </si>
  <si>
    <t>Performance above 100%</t>
  </si>
  <si>
    <t>5 Measures &lt; 80% of Target/Goal</t>
  </si>
  <si>
    <t>6 Measures &lt; 80% of Target/Goal</t>
  </si>
  <si>
    <t>Blue</t>
  </si>
  <si>
    <t xml:space="preserve">Insufficient data to aggregate </t>
  </si>
  <si>
    <t>7 Measures &lt; 80% of Target/Goal</t>
  </si>
  <si>
    <t>No Measures to Aggregate</t>
  </si>
  <si>
    <t>TOTAL</t>
  </si>
  <si>
    <t>Bad Data, Total</t>
  </si>
  <si>
    <t>Bad Data, Aggregate  below 80%</t>
  </si>
  <si>
    <t>Bad Data, Aggregate 80% - 100%</t>
  </si>
  <si>
    <t>Bad Data, Aggregate &gt;100%</t>
  </si>
  <si>
    <t>0 Measures &lt; 80% Nationwide Average Performance</t>
  </si>
  <si>
    <t>Bad Data, Insufficient Measures to  Aggregate</t>
  </si>
  <si>
    <t>1  Measure &lt; 80% Nationwide Average Performance</t>
  </si>
  <si>
    <t>Good Data, Aggregate &lt; 80%</t>
  </si>
  <si>
    <t>2 Measures &lt; 80% Nationwide Average Performance</t>
  </si>
  <si>
    <t>Good Data, Aggregate &gt;=80% - 100%</t>
  </si>
  <si>
    <t>3 Measures &lt; 80% Nationwide Average Performance</t>
  </si>
  <si>
    <t>Good data, Aggregate &gt;=100%  but &lt; 105%</t>
  </si>
  <si>
    <t>4 Measures &lt; 80% Nationwide Average Performance</t>
  </si>
  <si>
    <t>Good Data, Aggregate &gt;=105  but &lt; 112%</t>
  </si>
  <si>
    <t>5 Measures &lt; 80% Nationwide Average Performance</t>
  </si>
  <si>
    <t xml:space="preserve">Good Data, Aggregate &gt;=112% </t>
  </si>
  <si>
    <t>6 Measures &lt; 80% Nationwide Average Performance</t>
  </si>
  <si>
    <t>Insufficient Measures to Aggregate</t>
  </si>
  <si>
    <t>7 Measures &lt; 80% Nationwide Average Performance</t>
  </si>
  <si>
    <t>1 or More Measures &lt; 80% of Target or Grantee Goal</t>
  </si>
  <si>
    <t>Effectiveness</t>
  </si>
  <si>
    <t>PY 2021 Adjusted   Post-performance  Targets and Goals</t>
  </si>
  <si>
    <t xml:space="preserve">PY 2021 FINAL Performance </t>
  </si>
  <si>
    <t>Number of Measuress Below 80% of Average</t>
  </si>
  <si>
    <t>GRANTEES &lt;80% OF TARGET/GOAL BY NUMBER OF MEASURES</t>
  </si>
  <si>
    <t xml:space="preserve">GRANTEE PERCENT OF AGGREGATE GOALS ACHIEVED  ANALYSIS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</si>
</sst>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&quot;$&quot;#,##0"/>
    <numFmt numFmtId="166" formatCode="0.0"/>
  </numFmts>
  <fonts count="14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6"/>
      <color indexed="18"/>
      <name val="Arial"/>
      <family val="2"/>
    </font>
    <font>
      <b/>
      <sz val="18"/>
      <name val="Calibri"/>
      <family val="2"/>
    </font>
    <font>
      <b/>
      <sz val="18"/>
      <color indexed="62"/>
      <name val="Calibri"/>
      <family val="2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165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6" fontId="2" fillId="0" borderId="1" xfId="0" applyNumberFormat="1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166" fontId="2" fillId="0" borderId="1" xfId="0" applyNumberFormat="1" applyFont="1" applyBorder="1"/>
    <xf numFmtId="164" fontId="2" fillId="2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0" fontId="2" fillId="0" borderId="2" xfId="0" applyFont="1" applyBorder="1"/>
    <xf numFmtId="164" fontId="2" fillId="5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6" xfId="0" applyBorder="1"/>
    <xf numFmtId="0" fontId="1" fillId="0" borderId="7" xfId="0" applyFont="1" applyBorder="1" applyAlignment="1">
      <alignment horizontal="center" wrapText="1"/>
    </xf>
    <xf numFmtId="10" fontId="1" fillId="0" borderId="7" xfId="0" applyNumberFormat="1" applyFont="1" applyBorder="1" applyAlignment="1">
      <alignment horizontal="center" wrapText="1"/>
    </xf>
    <xf numFmtId="1" fontId="1" fillId="0" borderId="7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" fontId="0" fillId="0" borderId="8" xfId="0" applyNumberForma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7" xfId="0" applyBorder="1"/>
    <xf numFmtId="10" fontId="0" fillId="0" borderId="7" xfId="0" applyNumberFormat="1" applyBorder="1" applyAlignment="1">
      <alignment horizontal="center"/>
    </xf>
    <xf numFmtId="1" fontId="0" fillId="0" borderId="7" xfId="0" applyNumberFormat="1" applyBorder="1"/>
    <xf numFmtId="164" fontId="0" fillId="6" borderId="7" xfId="0" applyNumberFormat="1" applyFill="1" applyBorder="1" applyAlignment="1">
      <alignment horizontal="center"/>
    </xf>
    <xf numFmtId="1" fontId="0" fillId="0" borderId="0" xfId="0" applyNumberFormat="1"/>
    <xf numFmtId="0" fontId="0" fillId="7" borderId="8" xfId="0" applyFill="1" applyBorder="1"/>
    <xf numFmtId="1" fontId="0" fillId="7" borderId="0" xfId="0" applyNumberFormat="1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0" fontId="0" fillId="0" borderId="9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right"/>
    </xf>
    <xf numFmtId="1" fontId="0" fillId="0" borderId="0" xfId="0" applyNumberFormat="1" applyAlignment="1">
      <alignment horizontal="center"/>
    </xf>
    <xf numFmtId="0" fontId="0" fillId="0" borderId="8" xfId="0" applyBorder="1"/>
    <xf numFmtId="164" fontId="0" fillId="0" borderId="8" xfId="0" applyNumberFormat="1" applyBorder="1" applyAlignment="1">
      <alignment horizontal="center"/>
    </xf>
    <xf numFmtId="1" fontId="0" fillId="0" borderId="9" xfId="0" applyNumberFormat="1" applyBorder="1"/>
    <xf numFmtId="0" fontId="0" fillId="8" borderId="8" xfId="0" applyFill="1" applyBorder="1"/>
    <xf numFmtId="1" fontId="0" fillId="8" borderId="0" xfId="0" applyNumberFormat="1" applyFill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0" fontId="0" fillId="10" borderId="8" xfId="0" applyFill="1" applyBorder="1" applyAlignment="1">
      <alignment horizontal="left"/>
    </xf>
    <xf numFmtId="1" fontId="0" fillId="10" borderId="0" xfId="0" applyNumberFormat="1" applyFill="1" applyAlignment="1">
      <alignment horizontal="center"/>
    </xf>
    <xf numFmtId="0" fontId="0" fillId="6" borderId="8" xfId="0" applyFill="1" applyBorder="1"/>
    <xf numFmtId="1" fontId="0" fillId="6" borderId="0" xfId="0" applyNumberFormat="1" applyFill="1" applyAlignment="1">
      <alignment horizontal="center"/>
    </xf>
    <xf numFmtId="0" fontId="0" fillId="11" borderId="12" xfId="0" applyFill="1" applyBorder="1"/>
    <xf numFmtId="1" fontId="0" fillId="11" borderId="13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6" fontId="0" fillId="0" borderId="9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10" fillId="0" borderId="16" xfId="0" applyFont="1" applyBorder="1" applyAlignment="1">
      <alignment horizontal="left" wrapText="1"/>
    </xf>
    <xf numFmtId="0" fontId="10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9" fontId="0" fillId="0" borderId="9" xfId="0" applyNumberFormat="1" applyBorder="1" applyAlignment="1">
      <alignment horizontal="center"/>
    </xf>
    <xf numFmtId="0" fontId="10" fillId="0" borderId="8" xfId="0" applyFont="1" applyBorder="1" applyAlignment="1">
      <alignment horizontal="left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0" fillId="0" borderId="9" xfId="0" applyNumberFormat="1" applyFont="1" applyBorder="1" applyAlignment="1">
      <alignment horizontal="center"/>
    </xf>
    <xf numFmtId="10" fontId="10" fillId="0" borderId="8" xfId="0" applyNumberFormat="1" applyFont="1" applyBorder="1" applyAlignment="1">
      <alignment horizontal="left"/>
    </xf>
    <xf numFmtId="10" fontId="10" fillId="0" borderId="0" xfId="0" applyNumberFormat="1" applyFont="1" applyAlignment="1">
      <alignment horizontal="center" wrapText="1"/>
    </xf>
    <xf numFmtId="1" fontId="10" fillId="0" borderId="9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left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9" xfId="0" applyNumberFormat="1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9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1" fontId="0" fillId="0" borderId="15" xfId="0" applyNumberFormat="1" applyBorder="1" applyAlignment="1">
      <alignment horizontal="center"/>
    </xf>
    <xf numFmtId="0" fontId="11" fillId="0" borderId="9" xfId="0" applyFont="1" applyBorder="1" applyAlignment="1">
      <alignment horizontal="center"/>
    </xf>
    <xf numFmtId="166" fontId="11" fillId="0" borderId="9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15" xfId="0" applyNumberFormat="1" applyBorder="1"/>
    <xf numFmtId="166" fontId="0" fillId="0" borderId="0" xfId="0" applyNumberFormat="1"/>
    <xf numFmtId="2" fontId="0" fillId="0" borderId="0" xfId="0" applyNumberFormat="1" applyAlignment="1">
      <alignment horizontal="center"/>
    </xf>
    <xf numFmtId="164" fontId="2" fillId="7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0" fontId="5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2" fillId="6" borderId="1" xfId="0" applyNumberFormat="1" applyFont="1" applyFill="1" applyBorder="1" applyAlignment="1">
      <alignment horizontal="right"/>
    </xf>
    <xf numFmtId="164" fontId="2" fillId="9" borderId="1" xfId="0" applyNumberFormat="1" applyFont="1" applyFill="1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Earnings</a:t>
            </a:r>
            <a:r>
              <a:rPr lang="en-US" baseline="0"/>
              <a:t> Percentage of Target Achieved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6388888888889"/>
          <c:y val="0.19483814523184603"/>
          <c:w val="0.84069444444444441"/>
          <c:h val="0.72094889180519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'PY 21'!$K$41:$K$117</c:f>
              <c:numCache>
                <c:formatCode>0.0%</c:formatCode>
                <c:ptCount val="77"/>
                <c:pt idx="0">
                  <c:v>1.0587840547303364</c:v>
                </c:pt>
                <c:pt idx="1">
                  <c:v>0.84990428770175419</c:v>
                </c:pt>
                <c:pt idx="2">
                  <c:v>1.1195723438413816</c:v>
                </c:pt>
                <c:pt idx="3">
                  <c:v>0.83199786324786329</c:v>
                </c:pt>
                <c:pt idx="4">
                  <c:v>1.0195923819635662</c:v>
                </c:pt>
                <c:pt idx="5">
                  <c:v>0.93032233063854097</c:v>
                </c:pt>
                <c:pt idx="6">
                  <c:v>0</c:v>
                </c:pt>
                <c:pt idx="7">
                  <c:v>0.79885218651958756</c:v>
                </c:pt>
                <c:pt idx="8">
                  <c:v>1.1227238130252335</c:v>
                </c:pt>
                <c:pt idx="9">
                  <c:v>1.0578247811995123</c:v>
                </c:pt>
                <c:pt idx="10">
                  <c:v>0.92736184103462482</c:v>
                </c:pt>
                <c:pt idx="11">
                  <c:v>1.1509530560806553</c:v>
                </c:pt>
                <c:pt idx="12">
                  <c:v>0</c:v>
                </c:pt>
                <c:pt idx="13">
                  <c:v>0</c:v>
                </c:pt>
                <c:pt idx="14">
                  <c:v>0.83951441980195596</c:v>
                </c:pt>
                <c:pt idx="15">
                  <c:v>0.88176346183059107</c:v>
                </c:pt>
                <c:pt idx="16">
                  <c:v>0.94251726622187826</c:v>
                </c:pt>
                <c:pt idx="17">
                  <c:v>1.0708930067395848</c:v>
                </c:pt>
                <c:pt idx="18">
                  <c:v>1.1808463818765171</c:v>
                </c:pt>
                <c:pt idx="19">
                  <c:v>1.3727635826448541</c:v>
                </c:pt>
                <c:pt idx="20">
                  <c:v>1.0833953899419995</c:v>
                </c:pt>
                <c:pt idx="21">
                  <c:v>1.4848033892397003</c:v>
                </c:pt>
                <c:pt idx="22">
                  <c:v>1.3665094467835188</c:v>
                </c:pt>
                <c:pt idx="23">
                  <c:v>0.47633301030832986</c:v>
                </c:pt>
                <c:pt idx="24">
                  <c:v>1.4485904495767239</c:v>
                </c:pt>
                <c:pt idx="25">
                  <c:v>1.6668979393602998</c:v>
                </c:pt>
                <c:pt idx="26">
                  <c:v>1.3720139293998328</c:v>
                </c:pt>
                <c:pt idx="27">
                  <c:v>2.1734824242616289</c:v>
                </c:pt>
                <c:pt idx="28">
                  <c:v>1.0335416572926575</c:v>
                </c:pt>
                <c:pt idx="29">
                  <c:v>1.1021880284027594</c:v>
                </c:pt>
                <c:pt idx="30">
                  <c:v>0.35898732934961308</c:v>
                </c:pt>
                <c:pt idx="31">
                  <c:v>1.0568203610859976</c:v>
                </c:pt>
                <c:pt idx="32">
                  <c:v>0.98183057679767616</c:v>
                </c:pt>
                <c:pt idx="33">
                  <c:v>1.2667461165447522</c:v>
                </c:pt>
                <c:pt idx="34">
                  <c:v>0</c:v>
                </c:pt>
                <c:pt idx="35">
                  <c:v>0.78488193961538244</c:v>
                </c:pt>
                <c:pt idx="36">
                  <c:v>0.27848736194743873</c:v>
                </c:pt>
                <c:pt idx="37">
                  <c:v>0.81810502956828035</c:v>
                </c:pt>
                <c:pt idx="38">
                  <c:v>1.6217632366098871</c:v>
                </c:pt>
                <c:pt idx="39">
                  <c:v>0.74799785377973149</c:v>
                </c:pt>
                <c:pt idx="40">
                  <c:v>0</c:v>
                </c:pt>
                <c:pt idx="41">
                  <c:v>1.1893164943339039</c:v>
                </c:pt>
                <c:pt idx="42">
                  <c:v>4.4848161370669975E-3</c:v>
                </c:pt>
                <c:pt idx="43">
                  <c:v>1.1492435219441155</c:v>
                </c:pt>
                <c:pt idx="44">
                  <c:v>1.1054808525857078</c:v>
                </c:pt>
                <c:pt idx="45">
                  <c:v>0.12682501102081442</c:v>
                </c:pt>
                <c:pt idx="46">
                  <c:v>1.5166865674104535</c:v>
                </c:pt>
                <c:pt idx="47">
                  <c:v>1.0888417789105949</c:v>
                </c:pt>
                <c:pt idx="48">
                  <c:v>1.0801376379605523</c:v>
                </c:pt>
                <c:pt idx="49">
                  <c:v>0</c:v>
                </c:pt>
                <c:pt idx="50">
                  <c:v>0</c:v>
                </c:pt>
                <c:pt idx="51">
                  <c:v>1.0852476417456089</c:v>
                </c:pt>
                <c:pt idx="52">
                  <c:v>0.95095868408223994</c:v>
                </c:pt>
                <c:pt idx="53">
                  <c:v>0.89230663923332687</c:v>
                </c:pt>
                <c:pt idx="54">
                  <c:v>1.218459768225528</c:v>
                </c:pt>
                <c:pt idx="55">
                  <c:v>0</c:v>
                </c:pt>
                <c:pt idx="56">
                  <c:v>1.2193701881662957</c:v>
                </c:pt>
                <c:pt idx="57">
                  <c:v>0.91091152995607472</c:v>
                </c:pt>
                <c:pt idx="58">
                  <c:v>0.91806691249791894</c:v>
                </c:pt>
                <c:pt idx="59">
                  <c:v>0</c:v>
                </c:pt>
                <c:pt idx="60">
                  <c:v>1.244470659988868</c:v>
                </c:pt>
                <c:pt idx="61">
                  <c:v>0</c:v>
                </c:pt>
                <c:pt idx="62">
                  <c:v>0.7746219812805224</c:v>
                </c:pt>
                <c:pt idx="63">
                  <c:v>1.6520508352562515</c:v>
                </c:pt>
                <c:pt idx="64">
                  <c:v>1.1173483981693364</c:v>
                </c:pt>
                <c:pt idx="65">
                  <c:v>0.96082892633132455</c:v>
                </c:pt>
                <c:pt idx="66">
                  <c:v>1.8748389671967398</c:v>
                </c:pt>
                <c:pt idx="67">
                  <c:v>1.9834491473863982</c:v>
                </c:pt>
                <c:pt idx="68">
                  <c:v>1.1133256623106216</c:v>
                </c:pt>
                <c:pt idx="69">
                  <c:v>1.6904749093648992</c:v>
                </c:pt>
                <c:pt idx="70">
                  <c:v>0.79474771964096469</c:v>
                </c:pt>
                <c:pt idx="71">
                  <c:v>1.9778494749533493</c:v>
                </c:pt>
                <c:pt idx="72">
                  <c:v>0</c:v>
                </c:pt>
                <c:pt idx="73">
                  <c:v>0</c:v>
                </c:pt>
                <c:pt idx="74">
                  <c:v>3.5149381442079802E-3</c:v>
                </c:pt>
                <c:pt idx="75">
                  <c:v>0</c:v>
                </c:pt>
                <c:pt idx="76">
                  <c:v>2.8106084480749591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C3-CA4B-943D-EDBF713B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7576192"/>
        <c:axId val="695520895"/>
      </c:scatterChart>
      <c:valAx>
        <c:axId val="180757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520895"/>
        <c:crosses val="autoZero"/>
        <c:crossBetween val="midCat"/>
      </c:valAx>
      <c:valAx>
        <c:axId val="69552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7576192"/>
        <c:crosses val="autoZero"/>
        <c:crossBetween val="midCat"/>
        <c:majorUnit val="0.2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769937</xdr:colOff>
      <xdr:row>157</xdr:row>
      <xdr:rowOff>168276</xdr:rowOff>
    </xdr:from>
    <xdr:to>
      <xdr:col>12</xdr:col>
      <xdr:colOff>627062</xdr:colOff>
      <xdr:row>174</xdr:row>
      <xdr:rowOff>79375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4D2B724-41F3-004E-3B74-6220279C2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ECA8-DF5A-A244-A62E-176E4D3F3C4D}">
  <dimension ref="A2:AU132"/>
  <sheetViews>
    <sheetView tabSelected="1" topLeftCell="A3" zoomScale="145" zoomScaleNormal="145" workbookViewId="0">
      <selection activeCell="I5" sqref="I5"/>
    </sheetView>
  </sheetViews>
  <sheetFormatPr defaultColWidth="11" defaultRowHeight="15.75" x14ac:dyDescent="0.25"/>
  <cols>
    <col min="1" max="1" width="28.125" customWidth="1"/>
    <col min="3" max="3" width="23.5" customWidth="1"/>
    <col min="4" max="4" width="18.25" customWidth="1"/>
    <col min="5" max="6" width="13.125" customWidth="1"/>
    <col min="7" max="7" width="14.875" customWidth="1"/>
    <col min="13" max="13" width="17.125" customWidth="1"/>
    <col min="19" max="19" width="21.875" customWidth="1"/>
  </cols>
  <sheetData>
    <row r="2" spans="1:19" ht="21" thickBot="1" x14ac:dyDescent="0.35">
      <c r="C2" s="24"/>
      <c r="D2" s="24"/>
      <c r="E2" s="24"/>
      <c r="F2" s="24"/>
      <c r="G2" s="24"/>
      <c r="H2" s="25"/>
      <c r="I2" s="24"/>
      <c r="J2" s="24"/>
      <c r="K2" s="24"/>
      <c r="L2" s="24"/>
      <c r="M2" s="25"/>
      <c r="N2" s="24"/>
      <c r="O2" s="24"/>
      <c r="P2" s="24"/>
      <c r="Q2" s="24"/>
      <c r="R2" s="25"/>
      <c r="S2" s="24"/>
    </row>
    <row r="3" spans="1:19" ht="24.75" thickTop="1" thickBot="1" x14ac:dyDescent="0.4">
      <c r="A3" s="113" t="s">
        <v>115</v>
      </c>
      <c r="B3" s="120"/>
      <c r="C3" s="120"/>
      <c r="D3" s="120"/>
      <c r="E3" s="121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78.75" thickTop="1" thickBot="1" x14ac:dyDescent="0.3">
      <c r="A4" s="27"/>
      <c r="B4" s="28" t="s">
        <v>165</v>
      </c>
      <c r="C4" s="29" t="s">
        <v>166</v>
      </c>
      <c r="D4" s="30" t="s">
        <v>116</v>
      </c>
      <c r="E4" s="31" t="s">
        <v>117</v>
      </c>
      <c r="G4" s="114" t="s">
        <v>118</v>
      </c>
      <c r="H4" s="115"/>
      <c r="I4" s="115"/>
      <c r="J4" s="115"/>
      <c r="K4" s="116"/>
      <c r="M4" s="117" t="s">
        <v>168</v>
      </c>
      <c r="N4" s="118"/>
      <c r="O4" s="118"/>
      <c r="P4" s="118"/>
      <c r="Q4" s="119"/>
    </row>
    <row r="5" spans="1:19" ht="31.5" thickTop="1" thickBot="1" x14ac:dyDescent="0.3">
      <c r="A5" s="36" t="s">
        <v>109</v>
      </c>
      <c r="B5" s="37"/>
      <c r="C5" s="38"/>
      <c r="D5" s="39"/>
      <c r="E5" s="40">
        <f>104.6%</f>
        <v>1.046</v>
      </c>
      <c r="G5" s="42" t="s">
        <v>119</v>
      </c>
      <c r="H5" s="43"/>
      <c r="I5" s="129" t="s">
        <v>120</v>
      </c>
      <c r="J5" s="44"/>
      <c r="K5" s="124"/>
      <c r="L5" s="123"/>
      <c r="M5" s="33" t="s">
        <v>121</v>
      </c>
      <c r="N5" s="46"/>
      <c r="O5" s="47"/>
      <c r="P5" s="47"/>
      <c r="Q5" s="48" t="s">
        <v>122</v>
      </c>
    </row>
    <row r="6" spans="1:19" ht="16.5" thickTop="1" x14ac:dyDescent="0.25">
      <c r="A6" s="36"/>
      <c r="B6" s="49"/>
      <c r="C6" s="50"/>
      <c r="D6" s="51"/>
      <c r="E6" s="52"/>
      <c r="G6" s="53"/>
      <c r="H6" s="54"/>
      <c r="I6" s="35"/>
      <c r="J6" s="35"/>
      <c r="K6" s="45"/>
      <c r="L6" s="122"/>
      <c r="M6" s="55" t="s">
        <v>123</v>
      </c>
      <c r="Q6" s="37">
        <v>29</v>
      </c>
    </row>
    <row r="7" spans="1:19" x14ac:dyDescent="0.25">
      <c r="A7" s="36" t="s">
        <v>23</v>
      </c>
      <c r="B7" s="56"/>
      <c r="C7" s="56"/>
      <c r="D7" s="57"/>
      <c r="E7" s="52"/>
      <c r="G7" s="58" t="s">
        <v>124</v>
      </c>
      <c r="H7" s="59"/>
      <c r="I7" s="61" t="s">
        <v>125</v>
      </c>
      <c r="J7" s="35"/>
      <c r="K7" s="45"/>
      <c r="L7" s="122"/>
      <c r="M7" s="60" t="s">
        <v>126</v>
      </c>
      <c r="N7" s="61"/>
      <c r="O7" s="61"/>
      <c r="P7" s="61"/>
      <c r="Q7" s="36">
        <v>19</v>
      </c>
    </row>
    <row r="8" spans="1:19" x14ac:dyDescent="0.25">
      <c r="A8" s="36" t="s">
        <v>127</v>
      </c>
      <c r="B8" s="62">
        <f>B124</f>
        <v>0.371</v>
      </c>
      <c r="C8" s="52">
        <f>C124</f>
        <v>0.32400000000000001</v>
      </c>
      <c r="D8" s="52">
        <f>C8*0.8</f>
        <v>0.25920000000000004</v>
      </c>
      <c r="E8" s="63">
        <f>C8/B8</f>
        <v>0.87331536388140163</v>
      </c>
      <c r="G8" s="55"/>
      <c r="H8" s="54"/>
      <c r="I8" s="35"/>
      <c r="J8" s="35"/>
      <c r="K8" s="45"/>
      <c r="L8" s="122"/>
      <c r="M8" s="60" t="s">
        <v>128</v>
      </c>
      <c r="N8" s="61"/>
      <c r="O8" s="61"/>
      <c r="P8" s="61"/>
      <c r="Q8" s="36">
        <v>16</v>
      </c>
    </row>
    <row r="9" spans="1:19" x14ac:dyDescent="0.25">
      <c r="A9" s="36" t="s">
        <v>129</v>
      </c>
      <c r="B9" s="62"/>
      <c r="C9" s="52">
        <v>0.30299999999999999</v>
      </c>
      <c r="E9" s="52"/>
      <c r="G9" s="64" t="s">
        <v>130</v>
      </c>
      <c r="H9" s="65"/>
      <c r="I9" s="61" t="s">
        <v>131</v>
      </c>
      <c r="J9" s="35"/>
      <c r="K9" s="45"/>
      <c r="L9" s="122"/>
      <c r="M9" s="60" t="s">
        <v>132</v>
      </c>
      <c r="N9" s="61"/>
      <c r="O9" s="61"/>
      <c r="P9" s="61"/>
      <c r="Q9" s="36">
        <v>8</v>
      </c>
    </row>
    <row r="10" spans="1:19" x14ac:dyDescent="0.25">
      <c r="A10" s="36" t="s">
        <v>133</v>
      </c>
      <c r="B10" s="62"/>
      <c r="C10" s="52">
        <v>0.33</v>
      </c>
      <c r="E10" s="52"/>
      <c r="G10" s="55"/>
      <c r="H10" s="54"/>
      <c r="I10" s="35"/>
      <c r="J10" s="35"/>
      <c r="K10" s="45"/>
      <c r="L10" s="122"/>
      <c r="M10" s="60" t="s">
        <v>134</v>
      </c>
      <c r="N10" s="61"/>
      <c r="O10" s="61"/>
      <c r="P10" s="61"/>
      <c r="Q10" s="36">
        <v>3</v>
      </c>
    </row>
    <row r="11" spans="1:19" x14ac:dyDescent="0.25">
      <c r="A11" s="36" t="s">
        <v>24</v>
      </c>
      <c r="B11" s="62"/>
      <c r="C11" s="50"/>
      <c r="D11" s="52"/>
      <c r="E11" s="52"/>
      <c r="G11" s="66" t="s">
        <v>135</v>
      </c>
      <c r="H11" s="67"/>
      <c r="I11" s="61" t="s">
        <v>136</v>
      </c>
      <c r="J11" s="35"/>
      <c r="K11" s="45"/>
      <c r="L11" s="122"/>
      <c r="M11" s="60" t="s">
        <v>137</v>
      </c>
      <c r="N11" s="61"/>
      <c r="O11" s="61"/>
      <c r="P11" s="61"/>
      <c r="Q11" s="36">
        <v>2</v>
      </c>
    </row>
    <row r="12" spans="1:19" x14ac:dyDescent="0.25">
      <c r="A12" s="36" t="s">
        <v>127</v>
      </c>
      <c r="B12" s="52">
        <f>B125</f>
        <v>0.29399999999999998</v>
      </c>
      <c r="C12" s="62">
        <f>C125</f>
        <v>0.27</v>
      </c>
      <c r="D12" s="52">
        <f>C12*0.8</f>
        <v>0.21600000000000003</v>
      </c>
      <c r="E12" s="63">
        <f>C12/B12</f>
        <v>0.91836734693877564</v>
      </c>
      <c r="G12" s="55"/>
      <c r="H12" s="54"/>
      <c r="I12" s="35"/>
      <c r="J12" s="35"/>
      <c r="K12" s="45"/>
      <c r="L12" s="122"/>
      <c r="M12" s="60" t="s">
        <v>138</v>
      </c>
      <c r="N12" s="61"/>
      <c r="O12" s="61"/>
      <c r="P12" s="61"/>
      <c r="Q12" s="36">
        <v>0</v>
      </c>
    </row>
    <row r="13" spans="1:19" ht="16.5" thickBot="1" x14ac:dyDescent="0.3">
      <c r="A13" s="36" t="s">
        <v>129</v>
      </c>
      <c r="B13" s="35"/>
      <c r="C13" s="52">
        <v>0.246</v>
      </c>
      <c r="D13" s="52"/>
      <c r="E13" s="52"/>
      <c r="G13" s="68" t="s">
        <v>139</v>
      </c>
      <c r="H13" s="69"/>
      <c r="I13" s="128" t="s">
        <v>140</v>
      </c>
      <c r="J13" s="70"/>
      <c r="K13" s="71"/>
      <c r="L13" s="123"/>
      <c r="M13" s="36" t="s">
        <v>141</v>
      </c>
      <c r="N13" s="32"/>
      <c r="P13" s="72"/>
      <c r="Q13" s="36">
        <v>0</v>
      </c>
    </row>
    <row r="14" spans="1:19" ht="16.5" thickTop="1" x14ac:dyDescent="0.25">
      <c r="A14" s="36" t="s">
        <v>133</v>
      </c>
      <c r="B14" s="49"/>
      <c r="C14" s="52">
        <v>0.27700000000000002</v>
      </c>
      <c r="D14" s="51"/>
      <c r="E14" s="52"/>
      <c r="H14" s="41"/>
      <c r="J14" s="35"/>
      <c r="K14" s="35"/>
      <c r="L14" s="62"/>
      <c r="M14" s="55" t="s">
        <v>142</v>
      </c>
      <c r="N14" s="41"/>
      <c r="Q14" s="36">
        <v>0</v>
      </c>
    </row>
    <row r="15" spans="1:19" ht="16.5" thickBot="1" x14ac:dyDescent="0.3">
      <c r="A15" s="36" t="s">
        <v>25</v>
      </c>
      <c r="B15" s="36"/>
      <c r="C15" s="49"/>
      <c r="D15" s="36"/>
      <c r="E15" s="52"/>
      <c r="H15" s="41"/>
      <c r="J15" s="35"/>
      <c r="K15" s="35"/>
      <c r="L15" s="35"/>
      <c r="M15" s="73" t="s">
        <v>143</v>
      </c>
      <c r="N15" s="74"/>
      <c r="O15" s="74"/>
      <c r="P15" s="74"/>
      <c r="Q15" s="75">
        <f>SUM(Q6:Q14)</f>
        <v>77</v>
      </c>
    </row>
    <row r="16" spans="1:19" ht="17.25" thickTop="1" thickBot="1" x14ac:dyDescent="0.3">
      <c r="A16" s="36" t="s">
        <v>127</v>
      </c>
      <c r="B16" s="76">
        <f>B126</f>
        <v>3162</v>
      </c>
      <c r="C16" s="76">
        <f>C126</f>
        <v>3300</v>
      </c>
      <c r="D16" s="77">
        <f>C16*0.8</f>
        <v>2640</v>
      </c>
      <c r="E16" s="63">
        <f>C16/B16</f>
        <v>1.0436432637571158</v>
      </c>
      <c r="G16" s="114" t="s">
        <v>169</v>
      </c>
      <c r="H16" s="115"/>
      <c r="I16" s="115"/>
      <c r="J16" s="115"/>
      <c r="K16" s="116"/>
      <c r="N16" s="35"/>
      <c r="R16" s="41"/>
    </row>
    <row r="17" spans="1:19" ht="31.5" thickTop="1" thickBot="1" x14ac:dyDescent="0.3">
      <c r="A17" s="36" t="s">
        <v>129</v>
      </c>
      <c r="B17" s="49"/>
      <c r="C17" s="77">
        <v>3527</v>
      </c>
      <c r="D17" s="57"/>
      <c r="E17" s="36"/>
      <c r="G17" s="33" t="s">
        <v>121</v>
      </c>
      <c r="H17" s="78"/>
      <c r="I17" s="34"/>
      <c r="J17" s="34"/>
      <c r="K17" s="79" t="s">
        <v>122</v>
      </c>
      <c r="N17" s="35"/>
      <c r="R17" s="41"/>
    </row>
    <row r="18" spans="1:19" ht="17.25" thickTop="1" thickBot="1" x14ac:dyDescent="0.3">
      <c r="A18" s="80" t="s">
        <v>133</v>
      </c>
      <c r="B18" s="49"/>
      <c r="C18" s="77">
        <v>2934</v>
      </c>
      <c r="D18" s="51"/>
      <c r="E18" s="52"/>
      <c r="G18" s="81" t="s">
        <v>144</v>
      </c>
      <c r="H18" s="82"/>
      <c r="I18" s="83"/>
      <c r="J18" s="83"/>
      <c r="K18" s="84">
        <v>0</v>
      </c>
      <c r="N18" s="35"/>
      <c r="R18" s="41"/>
    </row>
    <row r="19" spans="1:19" ht="31.5" thickTop="1" thickBot="1" x14ac:dyDescent="0.3">
      <c r="A19" s="36" t="s">
        <v>26</v>
      </c>
      <c r="B19" s="85"/>
      <c r="C19" s="49"/>
      <c r="D19" s="51"/>
      <c r="E19" s="52"/>
      <c r="G19" s="86" t="s">
        <v>145</v>
      </c>
      <c r="H19" s="87"/>
      <c r="I19" s="88"/>
      <c r="J19" s="88"/>
      <c r="K19" s="89">
        <v>0</v>
      </c>
      <c r="M19" s="114" t="s">
        <v>121</v>
      </c>
      <c r="N19" s="115"/>
      <c r="O19" s="115"/>
      <c r="P19" s="116"/>
      <c r="Q19" s="93" t="s">
        <v>122</v>
      </c>
      <c r="R19" s="125"/>
      <c r="S19" s="125"/>
    </row>
    <row r="20" spans="1:19" ht="16.5" thickTop="1" x14ac:dyDescent="0.25">
      <c r="A20" s="36" t="s">
        <v>127</v>
      </c>
      <c r="B20" s="52">
        <f>B127</f>
        <v>1.35</v>
      </c>
      <c r="C20" s="52">
        <f>C127</f>
        <v>1.3240000000000001</v>
      </c>
      <c r="D20" s="52">
        <f>C20*0.8</f>
        <v>1.0592000000000001</v>
      </c>
      <c r="E20" s="63">
        <f>C20/B20</f>
        <v>0.98074074074074069</v>
      </c>
      <c r="G20" s="90" t="s">
        <v>146</v>
      </c>
      <c r="H20" s="87"/>
      <c r="I20" s="91"/>
      <c r="J20" s="91"/>
      <c r="K20" s="92">
        <v>0</v>
      </c>
      <c r="M20" s="55" t="s">
        <v>148</v>
      </c>
      <c r="Q20" s="37">
        <v>17</v>
      </c>
    </row>
    <row r="21" spans="1:19" x14ac:dyDescent="0.25">
      <c r="A21" s="36" t="s">
        <v>129</v>
      </c>
      <c r="B21" s="52"/>
      <c r="C21" s="52">
        <v>1.246</v>
      </c>
      <c r="D21" s="52"/>
      <c r="E21" s="52"/>
      <c r="G21" s="90" t="s">
        <v>147</v>
      </c>
      <c r="H21" s="87"/>
      <c r="I21" s="91"/>
      <c r="J21" s="91"/>
      <c r="K21" s="92">
        <v>0</v>
      </c>
      <c r="M21" s="60" t="s">
        <v>150</v>
      </c>
      <c r="N21" s="61"/>
      <c r="O21" s="61"/>
      <c r="P21" s="61"/>
      <c r="Q21" s="36">
        <v>20</v>
      </c>
    </row>
    <row r="22" spans="1:19" x14ac:dyDescent="0.25">
      <c r="A22" s="36" t="s">
        <v>133</v>
      </c>
      <c r="B22" s="62"/>
      <c r="C22" s="52">
        <v>1.351</v>
      </c>
      <c r="D22" s="52"/>
      <c r="E22" s="52"/>
      <c r="G22" s="94" t="s">
        <v>149</v>
      </c>
      <c r="H22" s="95"/>
      <c r="I22" s="96"/>
      <c r="J22" s="96"/>
      <c r="K22" s="97">
        <v>0</v>
      </c>
      <c r="M22" s="60" t="s">
        <v>152</v>
      </c>
      <c r="N22" s="61"/>
      <c r="O22" s="61"/>
      <c r="P22" s="61"/>
      <c r="Q22" s="36">
        <v>19</v>
      </c>
    </row>
    <row r="23" spans="1:19" x14ac:dyDescent="0.25">
      <c r="A23" s="36" t="s">
        <v>27</v>
      </c>
      <c r="B23" s="62"/>
      <c r="C23" s="52"/>
      <c r="D23" s="52"/>
      <c r="E23" s="52"/>
      <c r="G23" s="86" t="s">
        <v>151</v>
      </c>
      <c r="H23" s="87"/>
      <c r="I23" s="98"/>
      <c r="J23" s="98"/>
      <c r="K23" s="92">
        <v>1</v>
      </c>
      <c r="M23" s="60" t="s">
        <v>154</v>
      </c>
      <c r="N23" s="61"/>
      <c r="O23" s="61"/>
      <c r="P23" s="61"/>
      <c r="Q23" s="36">
        <v>8</v>
      </c>
    </row>
    <row r="24" spans="1:19" x14ac:dyDescent="0.25">
      <c r="A24" s="36" t="s">
        <v>127</v>
      </c>
      <c r="B24" s="62">
        <f>B128</f>
        <v>0.7</v>
      </c>
      <c r="C24" s="52">
        <f>C128</f>
        <v>0.72599999999999998</v>
      </c>
      <c r="D24" s="52">
        <f>C24*0.8</f>
        <v>0.58079999999999998</v>
      </c>
      <c r="E24" s="63">
        <f>C24/B24</f>
        <v>1.0371428571428571</v>
      </c>
      <c r="G24" s="90" t="s">
        <v>153</v>
      </c>
      <c r="H24" s="87"/>
      <c r="I24" s="91"/>
      <c r="J24" s="91"/>
      <c r="K24" s="92">
        <v>25</v>
      </c>
      <c r="M24" s="60" t="s">
        <v>156</v>
      </c>
      <c r="N24" s="61"/>
      <c r="O24" s="61"/>
      <c r="P24" s="61"/>
      <c r="Q24" s="36">
        <v>9</v>
      </c>
    </row>
    <row r="25" spans="1:19" x14ac:dyDescent="0.25">
      <c r="A25" s="36" t="s">
        <v>129</v>
      </c>
      <c r="B25" s="62"/>
      <c r="C25" s="52">
        <v>0.65700000000000003</v>
      </c>
      <c r="D25" s="52"/>
      <c r="E25" s="52"/>
      <c r="G25" s="90" t="s">
        <v>155</v>
      </c>
      <c r="H25" s="87"/>
      <c r="I25" s="91"/>
      <c r="J25" s="91"/>
      <c r="K25" s="92">
        <v>22</v>
      </c>
      <c r="M25" s="60" t="s">
        <v>158</v>
      </c>
      <c r="N25" s="61"/>
      <c r="O25" s="61"/>
      <c r="P25" s="61"/>
      <c r="Q25" s="36">
        <v>4</v>
      </c>
    </row>
    <row r="26" spans="1:19" x14ac:dyDescent="0.25">
      <c r="A26" s="36" t="s">
        <v>133</v>
      </c>
      <c r="B26" s="62"/>
      <c r="C26" s="52">
        <v>0.746</v>
      </c>
      <c r="D26" s="52"/>
      <c r="E26" s="52"/>
      <c r="G26" s="90" t="s">
        <v>157</v>
      </c>
      <c r="H26" s="87"/>
      <c r="I26" s="91"/>
      <c r="J26" s="91"/>
      <c r="K26" s="92">
        <v>23</v>
      </c>
      <c r="M26" s="60" t="s">
        <v>160</v>
      </c>
      <c r="N26" s="61"/>
      <c r="O26" s="61"/>
      <c r="P26" s="61"/>
      <c r="Q26" s="36">
        <v>0</v>
      </c>
    </row>
    <row r="27" spans="1:19" x14ac:dyDescent="0.25">
      <c r="A27" s="36" t="s">
        <v>114</v>
      </c>
      <c r="C27" s="52"/>
      <c r="D27" s="51"/>
      <c r="E27" s="52"/>
      <c r="G27" s="90" t="s">
        <v>159</v>
      </c>
      <c r="H27" s="87"/>
      <c r="I27" s="91"/>
      <c r="J27" s="91"/>
      <c r="K27" s="92">
        <v>6</v>
      </c>
      <c r="M27" s="55" t="s">
        <v>162</v>
      </c>
      <c r="Q27" s="36">
        <v>0</v>
      </c>
    </row>
    <row r="28" spans="1:19" x14ac:dyDescent="0.25">
      <c r="A28" s="36" t="s">
        <v>127</v>
      </c>
      <c r="B28" s="110">
        <f>B129</f>
        <v>2.9</v>
      </c>
      <c r="C28" s="99">
        <f>C129</f>
        <v>3.12</v>
      </c>
      <c r="D28" s="99">
        <f>C28*0.8</f>
        <v>2.4960000000000004</v>
      </c>
      <c r="E28" s="63">
        <f>C28/B28</f>
        <v>1.0758620689655174</v>
      </c>
      <c r="G28" s="94" t="s">
        <v>161</v>
      </c>
      <c r="H28" s="95"/>
      <c r="I28" s="96"/>
      <c r="J28" s="96"/>
      <c r="K28" s="92">
        <v>0</v>
      </c>
      <c r="M28" s="55" t="s">
        <v>142</v>
      </c>
      <c r="Q28" s="36">
        <v>0</v>
      </c>
    </row>
    <row r="29" spans="1:19" ht="16.5" thickBot="1" x14ac:dyDescent="0.3">
      <c r="A29" s="36" t="s">
        <v>129</v>
      </c>
      <c r="B29" s="100"/>
      <c r="C29" s="99">
        <v>2.95</v>
      </c>
      <c r="D29" s="51"/>
      <c r="E29" s="52"/>
      <c r="G29" s="94" t="s">
        <v>163</v>
      </c>
      <c r="H29" s="95"/>
      <c r="I29" s="96"/>
      <c r="J29" s="96"/>
      <c r="K29" s="97">
        <v>48</v>
      </c>
      <c r="M29" s="73" t="s">
        <v>143</v>
      </c>
      <c r="N29" s="74"/>
      <c r="O29" s="74"/>
      <c r="P29" s="74"/>
      <c r="Q29" s="75">
        <f>SUM(Q20:Q28)</f>
        <v>77</v>
      </c>
    </row>
    <row r="30" spans="1:19" ht="17.25" thickTop="1" thickBot="1" x14ac:dyDescent="0.3">
      <c r="A30" s="36" t="s">
        <v>133</v>
      </c>
      <c r="B30" s="100"/>
      <c r="C30" s="99">
        <v>3.16</v>
      </c>
      <c r="D30" s="51"/>
      <c r="E30" s="52"/>
      <c r="G30" s="101" t="s">
        <v>143</v>
      </c>
      <c r="H30" s="70"/>
      <c r="I30" s="70"/>
      <c r="J30" s="70"/>
      <c r="K30" s="102">
        <f>SUM(K23:K27)</f>
        <v>77</v>
      </c>
      <c r="N30" s="35"/>
    </row>
    <row r="31" spans="1:19" ht="16.5" thickTop="1" x14ac:dyDescent="0.25">
      <c r="A31" s="36" t="s">
        <v>164</v>
      </c>
      <c r="B31" s="103"/>
      <c r="C31" s="49"/>
      <c r="D31" s="36"/>
      <c r="E31" s="57"/>
      <c r="H31" s="41"/>
      <c r="J31" s="35"/>
      <c r="K31" s="35"/>
      <c r="L31" s="35"/>
      <c r="M31" s="54"/>
      <c r="N31" s="35"/>
      <c r="R31" s="41"/>
    </row>
    <row r="32" spans="1:19" x14ac:dyDescent="0.25">
      <c r="A32" s="36" t="s">
        <v>127</v>
      </c>
      <c r="B32" s="104">
        <f>82.8</f>
        <v>82.8</v>
      </c>
      <c r="C32" s="105">
        <v>85.4</v>
      </c>
      <c r="D32" s="99">
        <f>C32*0.8</f>
        <v>68.320000000000007</v>
      </c>
      <c r="E32" s="63">
        <f>C32/B32</f>
        <v>1.031400966183575</v>
      </c>
      <c r="H32" s="41"/>
      <c r="J32" s="35"/>
      <c r="K32" s="35"/>
      <c r="L32" s="35"/>
      <c r="M32" s="54"/>
      <c r="N32" s="35"/>
      <c r="R32" s="54"/>
    </row>
    <row r="33" spans="1:47" x14ac:dyDescent="0.25">
      <c r="A33" s="36" t="s">
        <v>129</v>
      </c>
      <c r="B33" s="103"/>
      <c r="C33" s="49">
        <v>85.2</v>
      </c>
      <c r="D33" s="36"/>
      <c r="E33" s="57"/>
      <c r="H33" s="41"/>
      <c r="J33" s="35"/>
      <c r="K33" s="35"/>
      <c r="L33" s="35"/>
      <c r="M33" s="54"/>
      <c r="N33" s="35"/>
    </row>
    <row r="34" spans="1:47" ht="16.5" thickBot="1" x14ac:dyDescent="0.3">
      <c r="A34" s="75" t="s">
        <v>133</v>
      </c>
      <c r="B34" s="106"/>
      <c r="C34" s="107">
        <v>85.4</v>
      </c>
      <c r="D34" s="75"/>
      <c r="E34" s="108"/>
      <c r="H34" s="41"/>
      <c r="J34" s="35"/>
      <c r="K34" s="35"/>
      <c r="L34" s="35"/>
      <c r="M34" s="54"/>
      <c r="N34" s="35"/>
      <c r="R34" s="61"/>
    </row>
    <row r="35" spans="1:47" ht="16.5" thickTop="1" x14ac:dyDescent="0.25"/>
    <row r="40" spans="1:47" ht="64.5" x14ac:dyDescent="0.25">
      <c r="A40" s="1" t="s">
        <v>0</v>
      </c>
      <c r="B40" s="2" t="s">
        <v>1</v>
      </c>
      <c r="C40" s="2" t="s">
        <v>2</v>
      </c>
      <c r="D40" s="2" t="s">
        <v>3</v>
      </c>
      <c r="E40" s="2" t="s">
        <v>4</v>
      </c>
      <c r="F40" s="2" t="s">
        <v>5</v>
      </c>
      <c r="G40" s="2" t="s">
        <v>6</v>
      </c>
      <c r="H40" s="2" t="s">
        <v>4</v>
      </c>
      <c r="I40" s="2" t="s">
        <v>7</v>
      </c>
      <c r="J40" s="2" t="s">
        <v>8</v>
      </c>
      <c r="K40" s="2" t="s">
        <v>4</v>
      </c>
      <c r="L40" s="2" t="s">
        <v>9</v>
      </c>
      <c r="M40" s="2" t="s">
        <v>10</v>
      </c>
      <c r="N40" s="2" t="s">
        <v>4</v>
      </c>
      <c r="O40" s="2" t="s">
        <v>11</v>
      </c>
      <c r="P40" s="2" t="s">
        <v>12</v>
      </c>
      <c r="Q40" s="2" t="s">
        <v>13</v>
      </c>
      <c r="R40" s="2" t="s">
        <v>14</v>
      </c>
      <c r="S40" s="2" t="s">
        <v>15</v>
      </c>
      <c r="T40" s="2" t="s">
        <v>16</v>
      </c>
      <c r="U40" s="2" t="s">
        <v>17</v>
      </c>
      <c r="V40" s="2" t="s">
        <v>18</v>
      </c>
      <c r="W40" s="2" t="s">
        <v>16</v>
      </c>
      <c r="X40" s="2" t="s">
        <v>19</v>
      </c>
      <c r="Y40" s="2" t="s">
        <v>20</v>
      </c>
      <c r="Z40" s="2" t="s">
        <v>16</v>
      </c>
      <c r="AA40" s="2" t="s">
        <v>21</v>
      </c>
      <c r="AB40" s="3"/>
      <c r="AC40" s="2" t="s">
        <v>22</v>
      </c>
      <c r="AD40" s="2" t="s">
        <v>23</v>
      </c>
      <c r="AE40" s="2" t="s">
        <v>24</v>
      </c>
      <c r="AF40" s="2" t="s">
        <v>25</v>
      </c>
      <c r="AG40" s="2" t="s">
        <v>26</v>
      </c>
      <c r="AH40" s="2" t="s">
        <v>27</v>
      </c>
      <c r="AI40" s="2" t="s">
        <v>28</v>
      </c>
      <c r="AJ40" s="2" t="s">
        <v>29</v>
      </c>
      <c r="AK40" s="2" t="s">
        <v>30</v>
      </c>
      <c r="AM40" s="2" t="s">
        <v>167</v>
      </c>
      <c r="AN40" s="2" t="s">
        <v>23</v>
      </c>
      <c r="AO40" s="2" t="s">
        <v>24</v>
      </c>
      <c r="AP40" s="2" t="s">
        <v>25</v>
      </c>
      <c r="AQ40" s="2" t="s">
        <v>26</v>
      </c>
      <c r="AR40" s="2" t="s">
        <v>27</v>
      </c>
      <c r="AS40" s="2" t="s">
        <v>28</v>
      </c>
      <c r="AT40" s="2" t="s">
        <v>29</v>
      </c>
      <c r="AU40" s="2" t="s">
        <v>30</v>
      </c>
    </row>
    <row r="41" spans="1:47" x14ac:dyDescent="0.25">
      <c r="A41" s="4" t="s">
        <v>31</v>
      </c>
      <c r="B41" s="126">
        <v>1.0735339520697516</v>
      </c>
      <c r="C41" s="12">
        <v>0.34345625451916123</v>
      </c>
      <c r="D41" s="12">
        <v>0.43</v>
      </c>
      <c r="E41" s="18">
        <v>0.79873547562595637</v>
      </c>
      <c r="F41" s="12">
        <v>0.2449748743718593</v>
      </c>
      <c r="G41" s="12">
        <v>0.32981792717086839</v>
      </c>
      <c r="H41" s="18">
        <v>0.74275791032106464</v>
      </c>
      <c r="I41" s="11">
        <v>3388</v>
      </c>
      <c r="J41" s="11">
        <v>3199.8970752</v>
      </c>
      <c r="K41" s="12">
        <v>1.0587840547303364</v>
      </c>
      <c r="L41" s="12">
        <v>1.4983994090125585</v>
      </c>
      <c r="M41" s="12">
        <v>1.5</v>
      </c>
      <c r="N41" s="12">
        <v>0.99893293934170568</v>
      </c>
      <c r="O41" s="12">
        <v>0.77494296464486168</v>
      </c>
      <c r="P41" s="12">
        <v>0.70097817908201654</v>
      </c>
      <c r="Q41" s="12">
        <v>1.1055165307138484</v>
      </c>
      <c r="R41" s="19">
        <v>3.2315529991783074</v>
      </c>
      <c r="S41" s="19">
        <v>2.9</v>
      </c>
      <c r="T41" s="12">
        <v>1.114328620406313</v>
      </c>
      <c r="U41" s="23">
        <v>85.1</v>
      </c>
      <c r="V41" s="23">
        <v>82.34</v>
      </c>
      <c r="W41" s="12">
        <v>1.0335195530726256</v>
      </c>
      <c r="X41" s="23">
        <v>84.6</v>
      </c>
      <c r="Y41" s="23">
        <v>81.98</v>
      </c>
      <c r="Z41" s="12">
        <v>1.0319590143937545</v>
      </c>
      <c r="AA41" s="12">
        <v>1.0327392837331901</v>
      </c>
      <c r="AB41" s="8"/>
      <c r="AC41" s="4">
        <v>2</v>
      </c>
      <c r="AD41" s="4">
        <v>1</v>
      </c>
      <c r="AE41" s="4">
        <v>1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M41">
        <f>SUM(AN41:AU41)</f>
        <v>0</v>
      </c>
      <c r="AN41">
        <f>IF(C41&lt;(0.8*$C$119),1,0)</f>
        <v>0</v>
      </c>
      <c r="AO41">
        <f>IF(F41&lt;(0.8*$F$119),1,0)</f>
        <v>0</v>
      </c>
      <c r="AP41">
        <f>IF(I41&lt;(0.8*$I$119),1,0)</f>
        <v>0</v>
      </c>
      <c r="AQ41">
        <f>IF(L41&lt;(0.8*$L$119),1,0)</f>
        <v>0</v>
      </c>
      <c r="AR41">
        <f>IF(O41&lt;(0.8*$O$119),1,0)</f>
        <v>0</v>
      </c>
      <c r="AS41">
        <f>IF(R41&lt;(0.8*$R$119),1,0)</f>
        <v>0</v>
      </c>
      <c r="AT41">
        <f>IF(U41&lt;(0.8*$U$119),1,0)</f>
        <v>0</v>
      </c>
      <c r="AU41">
        <f>IF(X41&lt;(0.8*$X$119),1,0)</f>
        <v>0</v>
      </c>
    </row>
    <row r="42" spans="1:47" x14ac:dyDescent="0.25">
      <c r="A42" s="4" t="s">
        <v>32</v>
      </c>
      <c r="B42" s="126">
        <v>1.0421566119966335</v>
      </c>
      <c r="C42" s="12">
        <v>0.18846153846153846</v>
      </c>
      <c r="D42" s="12">
        <v>0.24011147288402615</v>
      </c>
      <c r="E42" s="18">
        <v>0.78489185126345629</v>
      </c>
      <c r="F42" s="12">
        <v>0.27536231884057971</v>
      </c>
      <c r="G42" s="12">
        <v>0.18218218166205755</v>
      </c>
      <c r="H42" s="12">
        <v>1.5114667983906818</v>
      </c>
      <c r="I42" s="11">
        <v>3250</v>
      </c>
      <c r="J42" s="11">
        <v>3823.96</v>
      </c>
      <c r="K42" s="12">
        <v>0.84990428770175419</v>
      </c>
      <c r="L42" s="12">
        <v>1.1330685203574975</v>
      </c>
      <c r="M42" s="12">
        <v>1.2781404549950544</v>
      </c>
      <c r="N42" s="12">
        <v>0.88649765832025229</v>
      </c>
      <c r="O42" s="12">
        <v>0.5444948659770027</v>
      </c>
      <c r="P42" s="12">
        <v>0.64742433153650603</v>
      </c>
      <c r="Q42" s="12">
        <v>0.84101699527537843</v>
      </c>
      <c r="R42" s="19">
        <v>3.025460930640913</v>
      </c>
      <c r="S42" s="19">
        <v>2.9</v>
      </c>
      <c r="T42" s="12">
        <v>1.043262389876177</v>
      </c>
      <c r="U42" s="23">
        <v>91.9</v>
      </c>
      <c r="V42" s="23">
        <v>88.5</v>
      </c>
      <c r="W42" s="12">
        <v>1.0384180790960453</v>
      </c>
      <c r="X42" s="23">
        <v>88.4</v>
      </c>
      <c r="Y42" s="23">
        <v>84.7</v>
      </c>
      <c r="Z42" s="12">
        <v>1.0436835891381346</v>
      </c>
      <c r="AA42" s="12">
        <v>1.0410508341170899</v>
      </c>
      <c r="AB42" s="8"/>
      <c r="AC42" s="4">
        <v>1</v>
      </c>
      <c r="AD42" s="4">
        <v>1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M42">
        <f t="shared" ref="AM42:AM105" si="0">SUM(AN42:AU42)</f>
        <v>2</v>
      </c>
      <c r="AN42">
        <f t="shared" ref="AN42:AN105" si="1">IF(C42&lt;(0.8*$C$119),1,0)</f>
        <v>1</v>
      </c>
      <c r="AO42">
        <f t="shared" ref="AO42:AO105" si="2">IF(F42&lt;(0.8*$F$119),1,0)</f>
        <v>0</v>
      </c>
      <c r="AP42">
        <f t="shared" ref="AP42:AP105" si="3">IF(I42&lt;(0.8*$I$119),1,0)</f>
        <v>0</v>
      </c>
      <c r="AQ42">
        <f t="shared" ref="AQ42:AQ105" si="4">IF(L42&lt;(0.8*$L$119),1,0)</f>
        <v>0</v>
      </c>
      <c r="AR42">
        <f t="shared" ref="AR42:AR105" si="5">IF(O42&lt;(0.8*$O$119),1,0)</f>
        <v>1</v>
      </c>
      <c r="AS42">
        <f t="shared" ref="AS42:AS105" si="6">IF(R42&lt;(0.8*$R$119),1,0)</f>
        <v>0</v>
      </c>
      <c r="AT42">
        <f t="shared" ref="AT42:AT105" si="7">IF(U42&lt;(0.8*$U$119),1,0)</f>
        <v>0</v>
      </c>
      <c r="AU42">
        <f t="shared" ref="AU42:AU105" si="8">IF(X42&lt;(0.8*$X$119),1,0)</f>
        <v>0</v>
      </c>
    </row>
    <row r="43" spans="1:47" x14ac:dyDescent="0.25">
      <c r="A43" s="4" t="s">
        <v>33</v>
      </c>
      <c r="B43" s="126">
        <v>1.0626697809922481</v>
      </c>
      <c r="C43" s="12">
        <v>0.40163934426229508</v>
      </c>
      <c r="D43" s="12">
        <v>0.37944444444444447</v>
      </c>
      <c r="E43" s="12">
        <v>1.0584931473969708</v>
      </c>
      <c r="F43" s="12">
        <v>0.4157303370786517</v>
      </c>
      <c r="G43" s="12">
        <v>0.26550847457627125</v>
      </c>
      <c r="H43" s="12">
        <v>1.5657893321187644</v>
      </c>
      <c r="I43" s="11">
        <v>3510</v>
      </c>
      <c r="J43" s="11">
        <v>3135.1256748240007</v>
      </c>
      <c r="K43" s="12">
        <v>1.1195723438413816</v>
      </c>
      <c r="L43" s="12">
        <v>1.1123417721518987</v>
      </c>
      <c r="M43" s="12">
        <v>1.2185471406491499</v>
      </c>
      <c r="N43" s="12">
        <v>0.91284262630933333</v>
      </c>
      <c r="O43" s="12">
        <v>0.67854109268313934</v>
      </c>
      <c r="P43" s="12">
        <v>0.57290168700708577</v>
      </c>
      <c r="Q43" s="12">
        <v>1.1843936020295696</v>
      </c>
      <c r="R43" s="19">
        <v>3.321479374110953</v>
      </c>
      <c r="S43" s="19">
        <v>2.9</v>
      </c>
      <c r="T43" s="12">
        <v>1.1453377152106734</v>
      </c>
      <c r="U43" s="23">
        <v>82.2</v>
      </c>
      <c r="V43" s="23">
        <v>81.92</v>
      </c>
      <c r="W43" s="12">
        <v>1.00341796875</v>
      </c>
      <c r="X43" s="23">
        <v>78</v>
      </c>
      <c r="Y43" s="23">
        <v>81.540000000000006</v>
      </c>
      <c r="Z43" s="12">
        <v>0.95658572479764525</v>
      </c>
      <c r="AA43" s="12">
        <v>0.98000184677382263</v>
      </c>
      <c r="AB43" s="8"/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M43">
        <f t="shared" si="0"/>
        <v>0</v>
      </c>
      <c r="AN43">
        <f t="shared" si="1"/>
        <v>0</v>
      </c>
      <c r="AO43">
        <f t="shared" si="2"/>
        <v>0</v>
      </c>
      <c r="AP43">
        <f t="shared" si="3"/>
        <v>0</v>
      </c>
      <c r="AQ43">
        <f t="shared" si="4"/>
        <v>0</v>
      </c>
      <c r="AR43">
        <f t="shared" si="5"/>
        <v>0</v>
      </c>
      <c r="AS43">
        <f t="shared" si="6"/>
        <v>0</v>
      </c>
      <c r="AT43">
        <f t="shared" si="7"/>
        <v>0</v>
      </c>
      <c r="AU43">
        <f t="shared" si="8"/>
        <v>0</v>
      </c>
    </row>
    <row r="44" spans="1:47" x14ac:dyDescent="0.25">
      <c r="A44" s="4" t="s">
        <v>34</v>
      </c>
      <c r="B44" s="126">
        <v>1.0350283916303955</v>
      </c>
      <c r="C44" s="12">
        <v>0.39547038327526135</v>
      </c>
      <c r="D44" s="12">
        <v>0.36608974358974361</v>
      </c>
      <c r="E44" s="12">
        <v>1.080255293135016</v>
      </c>
      <c r="F44" s="12">
        <v>0.31784841075794623</v>
      </c>
      <c r="G44" s="12">
        <v>0.29346774193548392</v>
      </c>
      <c r="H44" s="12">
        <v>1.0830778492438946</v>
      </c>
      <c r="I44" s="11">
        <v>3115</v>
      </c>
      <c r="J44" s="11">
        <v>3744</v>
      </c>
      <c r="K44" s="12">
        <v>0.83199786324786329</v>
      </c>
      <c r="L44" s="12">
        <v>1.404707233065442</v>
      </c>
      <c r="M44" s="12">
        <v>1.4585002862049228</v>
      </c>
      <c r="N44" s="12">
        <v>0.96311755736472804</v>
      </c>
      <c r="O44" s="12">
        <v>0.75760097779787416</v>
      </c>
      <c r="P44" s="12">
        <v>0.69766681511573592</v>
      </c>
      <c r="Q44" s="12">
        <v>1.0859065694162273</v>
      </c>
      <c r="R44" s="19">
        <v>3.0772374335921535</v>
      </c>
      <c r="S44" s="19">
        <v>2.9</v>
      </c>
      <c r="T44" s="12">
        <v>1.0611163564110875</v>
      </c>
      <c r="U44" s="23">
        <v>85.7</v>
      </c>
      <c r="V44" s="23">
        <v>85.1</v>
      </c>
      <c r="W44" s="12">
        <v>1.0070505287896594</v>
      </c>
      <c r="X44" s="23">
        <v>84</v>
      </c>
      <c r="Y44" s="23">
        <v>83.1</v>
      </c>
      <c r="Z44" s="12">
        <v>1.0108303249097474</v>
      </c>
      <c r="AA44" s="12">
        <v>1.0089404268497035</v>
      </c>
      <c r="AB44" s="8"/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M44">
        <f t="shared" si="0"/>
        <v>0</v>
      </c>
      <c r="AN44">
        <f t="shared" si="1"/>
        <v>0</v>
      </c>
      <c r="AO44">
        <f t="shared" si="2"/>
        <v>0</v>
      </c>
      <c r="AP44">
        <f t="shared" si="3"/>
        <v>0</v>
      </c>
      <c r="AQ44">
        <f t="shared" si="4"/>
        <v>0</v>
      </c>
      <c r="AR44">
        <f t="shared" si="5"/>
        <v>0</v>
      </c>
      <c r="AS44">
        <f t="shared" si="6"/>
        <v>0</v>
      </c>
      <c r="AT44">
        <f t="shared" si="7"/>
        <v>0</v>
      </c>
      <c r="AU44">
        <f t="shared" si="8"/>
        <v>0</v>
      </c>
    </row>
    <row r="45" spans="1:47" x14ac:dyDescent="0.25">
      <c r="A45" s="4" t="s">
        <v>35</v>
      </c>
      <c r="B45" s="126">
        <v>1.0756592594722441</v>
      </c>
      <c r="C45" s="12">
        <v>0.35389133627019087</v>
      </c>
      <c r="D45" s="12">
        <v>0.36580949948927483</v>
      </c>
      <c r="E45" s="12">
        <v>0.96741975472008379</v>
      </c>
      <c r="F45" s="12">
        <v>0.28705440900562851</v>
      </c>
      <c r="G45" s="12">
        <v>0.27240059642147124</v>
      </c>
      <c r="H45" s="12">
        <v>1.0537950825977054</v>
      </c>
      <c r="I45" s="11">
        <v>3100</v>
      </c>
      <c r="J45" s="11">
        <v>3040.4307199999998</v>
      </c>
      <c r="K45" s="12">
        <v>1.0195923819635662</v>
      </c>
      <c r="L45" s="12">
        <v>1.4149899396378269</v>
      </c>
      <c r="M45" s="12">
        <v>1.4205000000000001</v>
      </c>
      <c r="N45" s="12">
        <v>0.9961210416316979</v>
      </c>
      <c r="O45" s="12">
        <v>0.7999533340725955</v>
      </c>
      <c r="P45" s="12">
        <v>0.69766681511573592</v>
      </c>
      <c r="Q45" s="12">
        <v>1.1466122750010566</v>
      </c>
      <c r="R45" s="19">
        <v>3.2509776039815144</v>
      </c>
      <c r="S45" s="19">
        <v>2.9</v>
      </c>
      <c r="T45" s="12">
        <v>1.1210267599936257</v>
      </c>
      <c r="U45" s="23">
        <v>87.2</v>
      </c>
      <c r="V45" s="23">
        <v>84.9</v>
      </c>
      <c r="W45" s="12">
        <v>1.0270906949352179</v>
      </c>
      <c r="X45" s="23">
        <v>86.4</v>
      </c>
      <c r="Y45" s="23">
        <v>83.6</v>
      </c>
      <c r="Z45" s="12">
        <v>1.0334928229665072</v>
      </c>
      <c r="AA45" s="12">
        <v>1.0302917589508627</v>
      </c>
      <c r="AB45" s="8"/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M45">
        <f t="shared" si="0"/>
        <v>0</v>
      </c>
      <c r="AN45">
        <f t="shared" si="1"/>
        <v>0</v>
      </c>
      <c r="AO45">
        <f t="shared" si="2"/>
        <v>0</v>
      </c>
      <c r="AP45">
        <f t="shared" si="3"/>
        <v>0</v>
      </c>
      <c r="AQ45">
        <f t="shared" si="4"/>
        <v>0</v>
      </c>
      <c r="AR45">
        <f t="shared" si="5"/>
        <v>0</v>
      </c>
      <c r="AS45">
        <f t="shared" si="6"/>
        <v>0</v>
      </c>
      <c r="AT45">
        <f t="shared" si="7"/>
        <v>0</v>
      </c>
      <c r="AU45">
        <f t="shared" si="8"/>
        <v>0</v>
      </c>
    </row>
    <row r="46" spans="1:47" x14ac:dyDescent="0.25">
      <c r="A46" s="4" t="s">
        <v>36</v>
      </c>
      <c r="B46" s="127">
        <v>0.86339097268063092</v>
      </c>
      <c r="C46" s="12">
        <v>0.48571428571428571</v>
      </c>
      <c r="D46" s="12">
        <v>0.29749229185960629</v>
      </c>
      <c r="E46" s="12">
        <v>1.6326953638970447</v>
      </c>
      <c r="F46" s="12">
        <v>0.44</v>
      </c>
      <c r="G46" s="12">
        <v>0.28931034482758622</v>
      </c>
      <c r="H46" s="12">
        <v>1.5208581644815256</v>
      </c>
      <c r="I46" s="11">
        <v>3000</v>
      </c>
      <c r="J46" s="11">
        <v>3224.6887999999999</v>
      </c>
      <c r="K46" s="12">
        <v>0.93032233063854097</v>
      </c>
      <c r="L46" s="12">
        <v>1.2782608695652173</v>
      </c>
      <c r="M46" s="12">
        <v>1.3065217391304347</v>
      </c>
      <c r="N46" s="12">
        <v>0.97836938435940102</v>
      </c>
      <c r="O46" s="12">
        <v>0.74121277273451192</v>
      </c>
      <c r="P46" s="12">
        <v>0.75</v>
      </c>
      <c r="Q46" s="12">
        <v>0.98828369697934926</v>
      </c>
      <c r="R46" s="19">
        <v>2.0170068027210886</v>
      </c>
      <c r="S46" s="19">
        <v>2.7396556693021918</v>
      </c>
      <c r="T46" s="18">
        <v>0.73622638980570621</v>
      </c>
      <c r="U46" s="23">
        <v>89</v>
      </c>
      <c r="V46" s="23">
        <v>90</v>
      </c>
      <c r="W46" s="12">
        <v>0.98888888888888893</v>
      </c>
      <c r="X46" s="23">
        <v>89.3</v>
      </c>
      <c r="Y46" s="23">
        <v>90</v>
      </c>
      <c r="Z46" s="12">
        <v>0.99222222222222223</v>
      </c>
      <c r="AA46" s="12">
        <v>0.99055555555555563</v>
      </c>
      <c r="AB46" s="8"/>
      <c r="AC46" s="4">
        <v>1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1</v>
      </c>
      <c r="AJ46" s="4">
        <v>0</v>
      </c>
      <c r="AK46" s="4">
        <v>0</v>
      </c>
      <c r="AM46">
        <f t="shared" si="0"/>
        <v>1</v>
      </c>
      <c r="AN46">
        <f t="shared" si="1"/>
        <v>0</v>
      </c>
      <c r="AO46">
        <f t="shared" si="2"/>
        <v>0</v>
      </c>
      <c r="AP46">
        <f t="shared" si="3"/>
        <v>0</v>
      </c>
      <c r="AQ46">
        <f t="shared" si="4"/>
        <v>0</v>
      </c>
      <c r="AR46">
        <f t="shared" si="5"/>
        <v>0</v>
      </c>
      <c r="AS46">
        <f t="shared" si="6"/>
        <v>1</v>
      </c>
      <c r="AT46">
        <f t="shared" si="7"/>
        <v>0</v>
      </c>
      <c r="AU46">
        <f t="shared" si="8"/>
        <v>0</v>
      </c>
    </row>
    <row r="47" spans="1:47" x14ac:dyDescent="0.25">
      <c r="A47" s="4" t="s">
        <v>37</v>
      </c>
      <c r="B47" s="126">
        <v>1.2031120123858119</v>
      </c>
      <c r="C47" s="12">
        <v>0.14285714285714285</v>
      </c>
      <c r="D47" s="12">
        <v>0.33650000000000002</v>
      </c>
      <c r="E47" s="12" t="s">
        <v>47</v>
      </c>
      <c r="F47" s="12">
        <v>1</v>
      </c>
      <c r="G47" s="12">
        <v>0.23</v>
      </c>
      <c r="H47" s="12">
        <v>4.3478260869565215</v>
      </c>
      <c r="I47" s="11">
        <v>1835</v>
      </c>
      <c r="J47" s="11">
        <v>3284.1367999999998</v>
      </c>
      <c r="K47" s="12" t="s">
        <v>47</v>
      </c>
      <c r="L47" s="12">
        <v>1.25</v>
      </c>
      <c r="M47" s="12">
        <v>1.2</v>
      </c>
      <c r="N47" s="12">
        <v>1.0416666666666667</v>
      </c>
      <c r="O47" s="12">
        <v>0.77337379752633995</v>
      </c>
      <c r="P47" s="12">
        <v>0.69812071985985025</v>
      </c>
      <c r="Q47" s="12">
        <v>1.1077937891337719</v>
      </c>
      <c r="R47" s="19">
        <v>3.93</v>
      </c>
      <c r="S47" s="19">
        <v>2.9</v>
      </c>
      <c r="T47" s="12">
        <v>1.3551724137931036</v>
      </c>
      <c r="U47" s="23">
        <v>84.5</v>
      </c>
      <c r="V47" s="23">
        <v>83.8</v>
      </c>
      <c r="W47" s="12">
        <v>1.0083532219570406</v>
      </c>
      <c r="X47" s="23">
        <v>91</v>
      </c>
      <c r="Y47" s="23">
        <v>83.2</v>
      </c>
      <c r="Z47" s="12">
        <v>1.09375</v>
      </c>
      <c r="AA47" s="12">
        <v>1.0510516109785204</v>
      </c>
      <c r="AB47" s="8"/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M47">
        <f t="shared" si="0"/>
        <v>2</v>
      </c>
      <c r="AN47">
        <f t="shared" si="1"/>
        <v>1</v>
      </c>
      <c r="AO47">
        <f t="shared" si="2"/>
        <v>0</v>
      </c>
      <c r="AP47">
        <f t="shared" si="3"/>
        <v>1</v>
      </c>
      <c r="AQ47">
        <f t="shared" si="4"/>
        <v>0</v>
      </c>
      <c r="AR47">
        <f t="shared" si="5"/>
        <v>0</v>
      </c>
      <c r="AS47">
        <f t="shared" si="6"/>
        <v>0</v>
      </c>
      <c r="AT47">
        <f t="shared" si="7"/>
        <v>0</v>
      </c>
      <c r="AU47">
        <f t="shared" si="8"/>
        <v>0</v>
      </c>
    </row>
    <row r="48" spans="1:47" x14ac:dyDescent="0.25">
      <c r="A48" s="4" t="s">
        <v>38</v>
      </c>
      <c r="B48" s="126">
        <v>1.0948997244983465</v>
      </c>
      <c r="C48" s="12">
        <v>0.36363636363636365</v>
      </c>
      <c r="D48" s="12">
        <v>0.27</v>
      </c>
      <c r="E48" s="12">
        <v>1.3468013468013467</v>
      </c>
      <c r="F48" s="12">
        <v>0.35443037974683544</v>
      </c>
      <c r="G48" s="12">
        <v>0.23500000000000001</v>
      </c>
      <c r="H48" s="12">
        <v>1.5082143819014273</v>
      </c>
      <c r="I48" s="11">
        <v>2482</v>
      </c>
      <c r="J48" s="11">
        <v>3106.9577600000002</v>
      </c>
      <c r="K48" s="22">
        <v>0.79885218651958756</v>
      </c>
      <c r="L48" s="12">
        <v>0.91119691119691115</v>
      </c>
      <c r="M48" s="12">
        <v>1.2</v>
      </c>
      <c r="N48" s="12">
        <v>0.75933075933075933</v>
      </c>
      <c r="O48" s="12">
        <v>0.73937347322638847</v>
      </c>
      <c r="P48" s="12">
        <v>0.75</v>
      </c>
      <c r="Q48" s="12">
        <v>0.98583129763518462</v>
      </c>
      <c r="R48" s="19">
        <v>3.3093220338983049</v>
      </c>
      <c r="S48" s="19">
        <v>2.8611884612446952</v>
      </c>
      <c r="T48" s="12">
        <v>1.1566249755035918</v>
      </c>
      <c r="U48" s="23">
        <v>85.1</v>
      </c>
      <c r="V48" s="23">
        <v>81.599999999999994</v>
      </c>
      <c r="W48" s="12">
        <v>1.0428921568627452</v>
      </c>
      <c r="X48" s="23">
        <v>82.9</v>
      </c>
      <c r="Y48" s="23">
        <v>81</v>
      </c>
      <c r="Z48" s="12">
        <v>1.0234567901234568</v>
      </c>
      <c r="AA48" s="12">
        <v>1.033174473493101</v>
      </c>
      <c r="AB48" s="8"/>
      <c r="AC48" s="4">
        <v>2</v>
      </c>
      <c r="AD48" s="4">
        <v>0</v>
      </c>
      <c r="AE48" s="4">
        <v>0</v>
      </c>
      <c r="AF48" s="4">
        <v>1</v>
      </c>
      <c r="AG48" s="4">
        <v>1</v>
      </c>
      <c r="AH48" s="4">
        <v>0</v>
      </c>
      <c r="AI48" s="4">
        <v>0</v>
      </c>
      <c r="AJ48" s="4">
        <v>0</v>
      </c>
      <c r="AK48" s="4">
        <v>0</v>
      </c>
      <c r="AM48">
        <f t="shared" si="0"/>
        <v>2</v>
      </c>
      <c r="AN48">
        <f t="shared" si="1"/>
        <v>0</v>
      </c>
      <c r="AO48">
        <f t="shared" si="2"/>
        <v>0</v>
      </c>
      <c r="AP48">
        <f t="shared" si="3"/>
        <v>1</v>
      </c>
      <c r="AQ48">
        <f t="shared" si="4"/>
        <v>1</v>
      </c>
      <c r="AR48">
        <f t="shared" si="5"/>
        <v>0</v>
      </c>
      <c r="AS48">
        <f t="shared" si="6"/>
        <v>0</v>
      </c>
      <c r="AT48">
        <f t="shared" si="7"/>
        <v>0</v>
      </c>
      <c r="AU48">
        <f t="shared" si="8"/>
        <v>0</v>
      </c>
    </row>
    <row r="49" spans="1:47" x14ac:dyDescent="0.25">
      <c r="A49" s="4" t="s">
        <v>39</v>
      </c>
      <c r="B49" s="126">
        <v>1.0637183741920817</v>
      </c>
      <c r="C49" s="12">
        <v>0.27692307692307694</v>
      </c>
      <c r="D49" s="12">
        <v>0.32073170731707318</v>
      </c>
      <c r="E49" s="12">
        <v>0.86341035390465048</v>
      </c>
      <c r="F49" s="12">
        <v>0.29545454545454547</v>
      </c>
      <c r="G49" s="12">
        <v>0.24545698924731185</v>
      </c>
      <c r="H49" s="12">
        <v>1.2036917195169303</v>
      </c>
      <c r="I49" s="11">
        <v>4224</v>
      </c>
      <c r="J49" s="11">
        <v>3762.2788000000005</v>
      </c>
      <c r="K49" s="12">
        <v>1.1227238130252335</v>
      </c>
      <c r="L49" s="12">
        <v>1.392156862745098</v>
      </c>
      <c r="M49" s="12">
        <v>1.3493506493506493</v>
      </c>
      <c r="N49" s="12">
        <v>1.0317235652682633</v>
      </c>
      <c r="O49" s="12">
        <v>0.78343289040594899</v>
      </c>
      <c r="P49" s="12">
        <v>0.62298269273994156</v>
      </c>
      <c r="Q49" s="12">
        <v>1.2575516134490528</v>
      </c>
      <c r="R49" s="19">
        <v>3.140845070422535</v>
      </c>
      <c r="S49" s="19">
        <v>2.8607416421528704</v>
      </c>
      <c r="T49" s="12">
        <v>1.0979128713136328</v>
      </c>
      <c r="U49" s="23">
        <v>87.2</v>
      </c>
      <c r="V49" s="23">
        <v>85.3</v>
      </c>
      <c r="W49" s="12">
        <v>1.022274325908558</v>
      </c>
      <c r="X49" s="23">
        <v>87.4</v>
      </c>
      <c r="Y49" s="23">
        <v>84.3</v>
      </c>
      <c r="Z49" s="12">
        <v>1.036773428232503</v>
      </c>
      <c r="AA49" s="12">
        <v>1.0295238770705306</v>
      </c>
      <c r="AB49" s="8"/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M49">
        <f t="shared" si="0"/>
        <v>0</v>
      </c>
      <c r="AN49">
        <f t="shared" si="1"/>
        <v>0</v>
      </c>
      <c r="AO49">
        <f t="shared" si="2"/>
        <v>0</v>
      </c>
      <c r="AP49">
        <f t="shared" si="3"/>
        <v>0</v>
      </c>
      <c r="AQ49">
        <f t="shared" si="4"/>
        <v>0</v>
      </c>
      <c r="AR49">
        <f t="shared" si="5"/>
        <v>0</v>
      </c>
      <c r="AS49">
        <f t="shared" si="6"/>
        <v>0</v>
      </c>
      <c r="AT49">
        <f t="shared" si="7"/>
        <v>0</v>
      </c>
      <c r="AU49">
        <f t="shared" si="8"/>
        <v>0</v>
      </c>
    </row>
    <row r="50" spans="1:47" x14ac:dyDescent="0.25">
      <c r="A50" s="4" t="s">
        <v>40</v>
      </c>
      <c r="B50" s="126">
        <v>1.0536016486449544</v>
      </c>
      <c r="C50" s="12">
        <v>0.2558139534883721</v>
      </c>
      <c r="D50" s="12">
        <v>0.24510040210829942</v>
      </c>
      <c r="E50" s="12">
        <v>1.043710868231619</v>
      </c>
      <c r="F50" s="12">
        <v>0.25925925925925924</v>
      </c>
      <c r="G50" s="12">
        <v>0.19569329692452719</v>
      </c>
      <c r="H50" s="12">
        <v>1.3248244233896651</v>
      </c>
      <c r="I50" s="11">
        <v>4269</v>
      </c>
      <c r="J50" s="11">
        <v>4035.64</v>
      </c>
      <c r="K50" s="12">
        <v>1.0578247811995123</v>
      </c>
      <c r="L50" s="12">
        <v>1.3014861995753715</v>
      </c>
      <c r="M50" s="12">
        <v>1.2570824524312896</v>
      </c>
      <c r="N50" s="12">
        <v>1.0353228597362105</v>
      </c>
      <c r="O50" s="12">
        <v>0.78698638275624422</v>
      </c>
      <c r="P50" s="12">
        <v>0.67075658724723353</v>
      </c>
      <c r="Q50" s="12">
        <v>1.1732816310996133</v>
      </c>
      <c r="R50" s="19">
        <v>3.0212071778140293</v>
      </c>
      <c r="S50" s="19">
        <v>2.825677595181769</v>
      </c>
      <c r="T50" s="12">
        <v>1.0691974140877465</v>
      </c>
      <c r="U50" s="23">
        <v>86.4</v>
      </c>
      <c r="V50" s="23">
        <v>81.58</v>
      </c>
      <c r="W50" s="12">
        <v>1.0590831086050503</v>
      </c>
      <c r="X50" s="23">
        <v>84.1</v>
      </c>
      <c r="Y50" s="23">
        <v>82.7</v>
      </c>
      <c r="Z50" s="12">
        <v>1.0169286577992744</v>
      </c>
      <c r="AA50" s="12">
        <v>1.0380058832021624</v>
      </c>
      <c r="AB50" s="8"/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M50">
        <f t="shared" si="0"/>
        <v>1</v>
      </c>
      <c r="AN50">
        <f t="shared" si="1"/>
        <v>1</v>
      </c>
      <c r="AO50">
        <f t="shared" si="2"/>
        <v>0</v>
      </c>
      <c r="AP50">
        <f t="shared" si="3"/>
        <v>0</v>
      </c>
      <c r="AQ50">
        <f t="shared" si="4"/>
        <v>0</v>
      </c>
      <c r="AR50">
        <f t="shared" si="5"/>
        <v>0</v>
      </c>
      <c r="AS50">
        <f t="shared" si="6"/>
        <v>0</v>
      </c>
      <c r="AT50">
        <f t="shared" si="7"/>
        <v>0</v>
      </c>
      <c r="AU50">
        <f t="shared" si="8"/>
        <v>0</v>
      </c>
    </row>
    <row r="51" spans="1:47" x14ac:dyDescent="0.25">
      <c r="A51" s="4" t="s">
        <v>41</v>
      </c>
      <c r="B51" s="126">
        <v>1.0688170130811225</v>
      </c>
      <c r="C51" s="12">
        <v>0.36233611442193087</v>
      </c>
      <c r="D51" s="12">
        <v>0.43</v>
      </c>
      <c r="E51" s="12">
        <v>0.84264212656262993</v>
      </c>
      <c r="F51" s="12">
        <v>0.29538904899135449</v>
      </c>
      <c r="G51" s="12">
        <v>0.33</v>
      </c>
      <c r="H51" s="12">
        <v>0.89511833027683174</v>
      </c>
      <c r="I51" s="11">
        <v>2914</v>
      </c>
      <c r="J51" s="11">
        <v>3142.2470399999997</v>
      </c>
      <c r="K51" s="12">
        <v>0.92736184103462482</v>
      </c>
      <c r="L51" s="12">
        <v>1.6641630901287554</v>
      </c>
      <c r="M51" s="12">
        <v>1.5</v>
      </c>
      <c r="N51" s="12">
        <v>1.109442060085837</v>
      </c>
      <c r="O51" s="12">
        <v>0.7907875339625261</v>
      </c>
      <c r="P51" s="12">
        <v>0.63428875666893536</v>
      </c>
      <c r="Q51" s="12">
        <v>1.2467311230857505</v>
      </c>
      <c r="R51" s="19">
        <v>3.2430689877498389</v>
      </c>
      <c r="S51" s="19">
        <v>2.9</v>
      </c>
      <c r="T51" s="12">
        <v>1.1182996509482204</v>
      </c>
      <c r="U51" s="23">
        <v>85.1</v>
      </c>
      <c r="V51" s="23">
        <v>82.22</v>
      </c>
      <c r="W51" s="12">
        <v>1.0350279737290196</v>
      </c>
      <c r="X51" s="23">
        <v>82.7</v>
      </c>
      <c r="Y51" s="23">
        <v>82.4</v>
      </c>
      <c r="Z51" s="12">
        <v>1.0036407766990292</v>
      </c>
      <c r="AA51" s="12">
        <v>1.0193343752140245</v>
      </c>
      <c r="AB51" s="8"/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M51">
        <f t="shared" si="0"/>
        <v>0</v>
      </c>
      <c r="AN51">
        <f t="shared" si="1"/>
        <v>0</v>
      </c>
      <c r="AO51">
        <f t="shared" si="2"/>
        <v>0</v>
      </c>
      <c r="AP51">
        <f t="shared" si="3"/>
        <v>0</v>
      </c>
      <c r="AQ51">
        <f t="shared" si="4"/>
        <v>0</v>
      </c>
      <c r="AR51">
        <f t="shared" si="5"/>
        <v>0</v>
      </c>
      <c r="AS51">
        <f t="shared" si="6"/>
        <v>0</v>
      </c>
      <c r="AT51">
        <f t="shared" si="7"/>
        <v>0</v>
      </c>
      <c r="AU51">
        <f t="shared" si="8"/>
        <v>0</v>
      </c>
    </row>
    <row r="52" spans="1:47" x14ac:dyDescent="0.25">
      <c r="A52" s="4" t="s">
        <v>42</v>
      </c>
      <c r="B52" s="126">
        <v>1.0970808957507403</v>
      </c>
      <c r="C52" s="12">
        <v>0.4144144144144144</v>
      </c>
      <c r="D52" s="12">
        <v>0.27501224280590353</v>
      </c>
      <c r="E52" s="12">
        <v>1.5068944210854542</v>
      </c>
      <c r="F52" s="12">
        <v>0.3071625344352617</v>
      </c>
      <c r="G52" s="12">
        <v>0.18915622688702635</v>
      </c>
      <c r="H52" s="12">
        <v>1.6238563196691096</v>
      </c>
      <c r="I52" s="11">
        <v>3507</v>
      </c>
      <c r="J52" s="11">
        <v>3047.04</v>
      </c>
      <c r="K52" s="12">
        <v>1.1509530560806553</v>
      </c>
      <c r="L52" s="12">
        <v>1.5300840336134454</v>
      </c>
      <c r="M52" s="12">
        <v>1.4741235392320535</v>
      </c>
      <c r="N52" s="12">
        <v>1.0379618755769577</v>
      </c>
      <c r="O52" s="12">
        <v>0.80836082342174098</v>
      </c>
      <c r="P52" s="12">
        <v>0.74953225443834337</v>
      </c>
      <c r="Q52" s="12">
        <v>1.0784870412647958</v>
      </c>
      <c r="R52" s="19">
        <v>3.350615114235501</v>
      </c>
      <c r="S52" s="19">
        <v>2.9</v>
      </c>
      <c r="T52" s="12">
        <v>1.1553845221501728</v>
      </c>
      <c r="U52" s="23">
        <v>84.3</v>
      </c>
      <c r="V52" s="23">
        <v>82.7</v>
      </c>
      <c r="W52" s="12">
        <v>1.019347037484885</v>
      </c>
      <c r="X52" s="23">
        <v>86.9</v>
      </c>
      <c r="Y52" s="23">
        <v>82.12</v>
      </c>
      <c r="Z52" s="12">
        <v>1.0582075012177301</v>
      </c>
      <c r="AA52" s="12">
        <v>1.0387772693513075</v>
      </c>
      <c r="AB52" s="8"/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M52">
        <f t="shared" si="0"/>
        <v>0</v>
      </c>
      <c r="AN52">
        <f t="shared" si="1"/>
        <v>0</v>
      </c>
      <c r="AO52">
        <f t="shared" si="2"/>
        <v>0</v>
      </c>
      <c r="AP52">
        <f t="shared" si="3"/>
        <v>0</v>
      </c>
      <c r="AQ52">
        <f t="shared" si="4"/>
        <v>0</v>
      </c>
      <c r="AR52">
        <f t="shared" si="5"/>
        <v>0</v>
      </c>
      <c r="AS52">
        <f t="shared" si="6"/>
        <v>0</v>
      </c>
      <c r="AT52">
        <f t="shared" si="7"/>
        <v>0</v>
      </c>
      <c r="AU52">
        <f t="shared" si="8"/>
        <v>0</v>
      </c>
    </row>
    <row r="53" spans="1:47" x14ac:dyDescent="0.25">
      <c r="A53" s="4" t="s">
        <v>43</v>
      </c>
      <c r="B53" s="127">
        <v>0.99159446123342088</v>
      </c>
      <c r="C53" s="12">
        <v>0.20588235294117646</v>
      </c>
      <c r="D53" s="12">
        <v>0.23293418047946099</v>
      </c>
      <c r="E53" s="12">
        <v>0.88386492921475801</v>
      </c>
      <c r="F53" s="12">
        <v>0.2</v>
      </c>
      <c r="G53" s="12">
        <v>0.17250000000000001</v>
      </c>
      <c r="H53" s="12">
        <v>1.1594202898550725</v>
      </c>
      <c r="I53" s="11">
        <v>0</v>
      </c>
      <c r="J53" s="11">
        <v>2968.6421999999998</v>
      </c>
      <c r="K53" s="12" t="s">
        <v>47</v>
      </c>
      <c r="L53" s="12">
        <v>0.9919028340080972</v>
      </c>
      <c r="M53" s="12">
        <v>1.2</v>
      </c>
      <c r="N53" s="12">
        <v>0.82658569500674772</v>
      </c>
      <c r="O53" s="12">
        <v>0.62934631171396493</v>
      </c>
      <c r="P53" s="12">
        <v>0.62436993556590403</v>
      </c>
      <c r="Q53" s="12">
        <v>1.0079702366571359</v>
      </c>
      <c r="R53" s="19">
        <v>2.7795918367346939</v>
      </c>
      <c r="S53" s="19">
        <v>2.9</v>
      </c>
      <c r="T53" s="12">
        <v>0.9584799437016186</v>
      </c>
      <c r="U53" s="23">
        <v>88.7</v>
      </c>
      <c r="V53" s="23">
        <v>87.6</v>
      </c>
      <c r="W53" s="12">
        <v>1.0125570776255708</v>
      </c>
      <c r="X53" s="23">
        <v>87.2</v>
      </c>
      <c r="Y53" s="23">
        <v>84.1</v>
      </c>
      <c r="Z53" s="12">
        <v>1.0368608799048753</v>
      </c>
      <c r="AA53" s="12">
        <v>1.024708978765223</v>
      </c>
      <c r="AB53" s="8"/>
      <c r="AC53" s="4">
        <v>1</v>
      </c>
      <c r="AD53" s="4">
        <v>0</v>
      </c>
      <c r="AE53" s="4">
        <v>0</v>
      </c>
      <c r="AF53" s="4">
        <v>1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M53">
        <f t="shared" si="0"/>
        <v>4</v>
      </c>
      <c r="AN53">
        <f t="shared" si="1"/>
        <v>1</v>
      </c>
      <c r="AO53">
        <f t="shared" si="2"/>
        <v>1</v>
      </c>
      <c r="AP53">
        <f t="shared" si="3"/>
        <v>1</v>
      </c>
      <c r="AQ53">
        <f t="shared" si="4"/>
        <v>1</v>
      </c>
      <c r="AR53">
        <f t="shared" si="5"/>
        <v>0</v>
      </c>
      <c r="AS53">
        <f t="shared" si="6"/>
        <v>0</v>
      </c>
      <c r="AT53">
        <f t="shared" si="7"/>
        <v>0</v>
      </c>
      <c r="AU53">
        <f t="shared" si="8"/>
        <v>0</v>
      </c>
    </row>
    <row r="54" spans="1:47" x14ac:dyDescent="0.25">
      <c r="A54" s="4" t="s">
        <v>44</v>
      </c>
      <c r="B54" s="126">
        <v>1.0036815447599652</v>
      </c>
      <c r="C54" s="12">
        <v>0.15686274509803921</v>
      </c>
      <c r="D54" s="12">
        <v>0.3765</v>
      </c>
      <c r="E54" s="12" t="s">
        <v>47</v>
      </c>
      <c r="F54" s="12">
        <v>9.6153846153846159E-2</v>
      </c>
      <c r="G54" s="12">
        <v>0.28750000000000003</v>
      </c>
      <c r="H54" s="18">
        <v>0.33444816053511706</v>
      </c>
      <c r="I54" s="11">
        <v>0</v>
      </c>
      <c r="J54" s="11">
        <v>3144.4786000000004</v>
      </c>
      <c r="K54" s="12" t="s">
        <v>47</v>
      </c>
      <c r="L54" s="12">
        <v>0.82072829131652658</v>
      </c>
      <c r="M54" s="12">
        <v>1.2</v>
      </c>
      <c r="N54" s="18">
        <v>0.68394024276377219</v>
      </c>
      <c r="O54" s="12">
        <v>0.55130458112549463</v>
      </c>
      <c r="P54" s="12">
        <v>0.59452860099520011</v>
      </c>
      <c r="Q54" s="12">
        <v>0.92729698824017648</v>
      </c>
      <c r="R54" s="19">
        <v>3.0137457044673539</v>
      </c>
      <c r="S54" s="19">
        <v>2.9</v>
      </c>
      <c r="T54" s="12">
        <v>1.0392226567128806</v>
      </c>
      <c r="U54" s="23">
        <v>84</v>
      </c>
      <c r="V54" s="23">
        <v>83.8</v>
      </c>
      <c r="W54" s="12">
        <v>1.0023866348448687</v>
      </c>
      <c r="X54" s="23">
        <v>77.7</v>
      </c>
      <c r="Y54" s="23">
        <v>83.2</v>
      </c>
      <c r="Z54" s="12">
        <v>0.93389423076923073</v>
      </c>
      <c r="AA54" s="12">
        <v>0.96814043280704976</v>
      </c>
      <c r="AB54" s="8"/>
      <c r="AC54" s="10">
        <v>3</v>
      </c>
      <c r="AD54" s="4">
        <v>0</v>
      </c>
      <c r="AE54" s="4">
        <v>1</v>
      </c>
      <c r="AF54" s="4">
        <v>1</v>
      </c>
      <c r="AG54" s="4">
        <v>1</v>
      </c>
      <c r="AH54" s="4">
        <v>0</v>
      </c>
      <c r="AI54" s="4">
        <v>0</v>
      </c>
      <c r="AJ54" s="4">
        <v>0</v>
      </c>
      <c r="AK54" s="4">
        <v>0</v>
      </c>
      <c r="AM54">
        <f t="shared" si="0"/>
        <v>5</v>
      </c>
      <c r="AN54">
        <f t="shared" si="1"/>
        <v>1</v>
      </c>
      <c r="AO54">
        <f t="shared" si="2"/>
        <v>1</v>
      </c>
      <c r="AP54">
        <f t="shared" si="3"/>
        <v>1</v>
      </c>
      <c r="AQ54">
        <f t="shared" si="4"/>
        <v>1</v>
      </c>
      <c r="AR54">
        <f t="shared" si="5"/>
        <v>1</v>
      </c>
      <c r="AS54">
        <f t="shared" si="6"/>
        <v>0</v>
      </c>
      <c r="AT54">
        <f t="shared" si="7"/>
        <v>0</v>
      </c>
      <c r="AU54">
        <f t="shared" si="8"/>
        <v>0</v>
      </c>
    </row>
    <row r="55" spans="1:47" x14ac:dyDescent="0.25">
      <c r="A55" s="4" t="s">
        <v>45</v>
      </c>
      <c r="B55" s="126">
        <v>1.0914159565440804</v>
      </c>
      <c r="C55" s="12">
        <v>0.17391304347826086</v>
      </c>
      <c r="D55" s="12">
        <v>0.28928756393810762</v>
      </c>
      <c r="E55" s="18">
        <v>0.60117704719401333</v>
      </c>
      <c r="F55" s="12">
        <v>0.4</v>
      </c>
      <c r="G55" s="12">
        <v>0.23879023901951746</v>
      </c>
      <c r="H55" s="12">
        <v>1.6751103463961361</v>
      </c>
      <c r="I55" s="11">
        <v>2697</v>
      </c>
      <c r="J55" s="11">
        <v>3212.5713821999993</v>
      </c>
      <c r="K55" s="12">
        <v>0.83951441980195596</v>
      </c>
      <c r="L55" s="12">
        <v>1.375</v>
      </c>
      <c r="M55" s="12">
        <v>1.3048387096774192</v>
      </c>
      <c r="N55" s="12">
        <v>1.0537700865265762</v>
      </c>
      <c r="O55" s="12">
        <v>0.67070630981921309</v>
      </c>
      <c r="P55" s="12">
        <v>0.6020251134896506</v>
      </c>
      <c r="Q55" s="12">
        <v>1.1140836067974815</v>
      </c>
      <c r="R55" s="19">
        <v>3.3548387096774195</v>
      </c>
      <c r="S55" s="19">
        <v>2.9</v>
      </c>
      <c r="T55" s="12">
        <v>1.156840934371524</v>
      </c>
      <c r="U55" s="23">
        <v>83.5</v>
      </c>
      <c r="V55" s="23">
        <v>80.960000000000008</v>
      </c>
      <c r="W55" s="12">
        <v>1.0313735177865611</v>
      </c>
      <c r="X55" s="23">
        <v>83.2</v>
      </c>
      <c r="Y55" s="23">
        <v>81.52</v>
      </c>
      <c r="Z55" s="12">
        <v>1.0206084396467126</v>
      </c>
      <c r="AA55" s="12">
        <v>1.0259909787166368</v>
      </c>
      <c r="AB55" s="8"/>
      <c r="AC55" s="4">
        <v>1</v>
      </c>
      <c r="AD55" s="4">
        <v>1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M55">
        <f t="shared" si="0"/>
        <v>1</v>
      </c>
      <c r="AN55">
        <f t="shared" si="1"/>
        <v>1</v>
      </c>
      <c r="AO55">
        <f t="shared" si="2"/>
        <v>0</v>
      </c>
      <c r="AP55">
        <f t="shared" si="3"/>
        <v>0</v>
      </c>
      <c r="AQ55">
        <f t="shared" si="4"/>
        <v>0</v>
      </c>
      <c r="AR55">
        <f t="shared" si="5"/>
        <v>0</v>
      </c>
      <c r="AS55">
        <f t="shared" si="6"/>
        <v>0</v>
      </c>
      <c r="AT55">
        <f t="shared" si="7"/>
        <v>0</v>
      </c>
      <c r="AU55">
        <f t="shared" si="8"/>
        <v>0</v>
      </c>
    </row>
    <row r="56" spans="1:47" x14ac:dyDescent="0.25">
      <c r="A56" s="4" t="s">
        <v>46</v>
      </c>
      <c r="B56" s="126">
        <v>1.0032500291332216</v>
      </c>
      <c r="C56" s="12">
        <v>0.24427480916030533</v>
      </c>
      <c r="D56" s="12">
        <v>0.41199579831932776</v>
      </c>
      <c r="E56" s="18">
        <v>0.59290606884047392</v>
      </c>
      <c r="F56" s="12">
        <v>0.20100502512562815</v>
      </c>
      <c r="G56" s="12">
        <v>0.30891188959660304</v>
      </c>
      <c r="H56" s="18">
        <v>0.65068724090909358</v>
      </c>
      <c r="I56" s="11">
        <v>2991</v>
      </c>
      <c r="J56" s="11">
        <v>3392.0661600000003</v>
      </c>
      <c r="K56" s="12">
        <v>0.88176346183059107</v>
      </c>
      <c r="L56" s="12">
        <v>1.2722868217054264</v>
      </c>
      <c r="M56" s="12">
        <v>1.2890410958904108</v>
      </c>
      <c r="N56" s="12">
        <v>0.98700252905947006</v>
      </c>
      <c r="O56" s="12">
        <v>0.83423336539170267</v>
      </c>
      <c r="P56" s="12">
        <v>0.62538993264799714</v>
      </c>
      <c r="Q56" s="12">
        <v>1.3339411490994593</v>
      </c>
      <c r="R56" s="19">
        <v>2.7989337395277989</v>
      </c>
      <c r="S56" s="19">
        <v>2.9</v>
      </c>
      <c r="T56" s="12">
        <v>0.96514956535441343</v>
      </c>
      <c r="U56" s="23">
        <v>88.1</v>
      </c>
      <c r="V56" s="23">
        <v>83.7</v>
      </c>
      <c r="W56" s="12">
        <v>1.052568697729988</v>
      </c>
      <c r="X56" s="23">
        <v>84.1</v>
      </c>
      <c r="Y56" s="23">
        <v>81.64</v>
      </c>
      <c r="Z56" s="12">
        <v>1.0301322880940715</v>
      </c>
      <c r="AA56" s="12">
        <v>1.0413504929120299</v>
      </c>
      <c r="AB56" s="8"/>
      <c r="AC56" s="4">
        <v>2</v>
      </c>
      <c r="AD56" s="4">
        <v>1</v>
      </c>
      <c r="AE56" s="4">
        <v>1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M56">
        <f t="shared" si="0"/>
        <v>2</v>
      </c>
      <c r="AN56">
        <f t="shared" si="1"/>
        <v>1</v>
      </c>
      <c r="AO56">
        <f t="shared" si="2"/>
        <v>1</v>
      </c>
      <c r="AP56">
        <f t="shared" si="3"/>
        <v>0</v>
      </c>
      <c r="AQ56">
        <f t="shared" si="4"/>
        <v>0</v>
      </c>
      <c r="AR56">
        <f t="shared" si="5"/>
        <v>0</v>
      </c>
      <c r="AS56">
        <f t="shared" si="6"/>
        <v>0</v>
      </c>
      <c r="AT56">
        <f t="shared" si="7"/>
        <v>0</v>
      </c>
      <c r="AU56">
        <f t="shared" si="8"/>
        <v>0</v>
      </c>
    </row>
    <row r="57" spans="1:47" x14ac:dyDescent="0.25">
      <c r="A57" s="4" t="s">
        <v>48</v>
      </c>
      <c r="B57" s="126">
        <v>1.030647770162934</v>
      </c>
      <c r="C57" s="12">
        <v>0.17204301075268819</v>
      </c>
      <c r="D57" s="12">
        <v>0.27676768510433258</v>
      </c>
      <c r="E57" s="18">
        <v>0.62161523910507643</v>
      </c>
      <c r="F57" s="12">
        <v>0.26785714285714285</v>
      </c>
      <c r="G57" s="12">
        <v>0.23</v>
      </c>
      <c r="H57" s="12">
        <v>1.1645962732919253</v>
      </c>
      <c r="I57" s="11">
        <v>3120</v>
      </c>
      <c r="J57" s="11">
        <v>3310.2841845080002</v>
      </c>
      <c r="K57" s="12">
        <v>0.94251726622187826</v>
      </c>
      <c r="L57" s="12">
        <v>0.98826979472140764</v>
      </c>
      <c r="M57" s="12">
        <v>1.2483870967741935</v>
      </c>
      <c r="N57" s="18">
        <v>0.79163730326521031</v>
      </c>
      <c r="O57" s="12">
        <v>0.53892333471295217</v>
      </c>
      <c r="P57" s="12">
        <v>0.68947554016798107</v>
      </c>
      <c r="Q57" s="18">
        <v>0.78164242720147992</v>
      </c>
      <c r="R57" s="19">
        <v>2.9673590504451037</v>
      </c>
      <c r="S57" s="19">
        <v>2.9</v>
      </c>
      <c r="T57" s="12">
        <v>1.0232272587741738</v>
      </c>
      <c r="U57" s="23">
        <v>86.8</v>
      </c>
      <c r="V57" s="23">
        <v>83.7</v>
      </c>
      <c r="W57" s="12">
        <v>1.037037037037037</v>
      </c>
      <c r="X57" s="23">
        <v>87.7</v>
      </c>
      <c r="Y57" s="23">
        <v>84.4</v>
      </c>
      <c r="Z57" s="12">
        <v>1.0390995260663507</v>
      </c>
      <c r="AA57" s="12">
        <v>1.0380682815516939</v>
      </c>
      <c r="AB57" s="8"/>
      <c r="AC57" s="10">
        <v>3</v>
      </c>
      <c r="AD57" s="4">
        <v>1</v>
      </c>
      <c r="AE57" s="4">
        <v>0</v>
      </c>
      <c r="AF57" s="4">
        <v>0</v>
      </c>
      <c r="AG57" s="4">
        <v>1</v>
      </c>
      <c r="AH57" s="4">
        <v>1</v>
      </c>
      <c r="AI57" s="4">
        <v>0</v>
      </c>
      <c r="AJ57" s="4">
        <v>0</v>
      </c>
      <c r="AK57" s="4">
        <v>0</v>
      </c>
      <c r="AM57">
        <f t="shared" si="0"/>
        <v>3</v>
      </c>
      <c r="AN57">
        <f t="shared" si="1"/>
        <v>1</v>
      </c>
      <c r="AO57">
        <f t="shared" si="2"/>
        <v>0</v>
      </c>
      <c r="AP57">
        <f t="shared" si="3"/>
        <v>0</v>
      </c>
      <c r="AQ57">
        <f t="shared" si="4"/>
        <v>1</v>
      </c>
      <c r="AR57">
        <f t="shared" si="5"/>
        <v>1</v>
      </c>
      <c r="AS57">
        <f t="shared" si="6"/>
        <v>0</v>
      </c>
      <c r="AT57">
        <f t="shared" si="7"/>
        <v>0</v>
      </c>
      <c r="AU57">
        <f t="shared" si="8"/>
        <v>0</v>
      </c>
    </row>
    <row r="58" spans="1:47" x14ac:dyDescent="0.25">
      <c r="A58" s="4" t="s">
        <v>49</v>
      </c>
      <c r="B58" s="126">
        <v>1.1276534886930913</v>
      </c>
      <c r="C58" s="12">
        <v>0.19892473118279569</v>
      </c>
      <c r="D58" s="12">
        <v>0.27702035746037484</v>
      </c>
      <c r="E58" s="18">
        <v>0.718087049653923</v>
      </c>
      <c r="F58" s="12">
        <v>0.19741100323624594</v>
      </c>
      <c r="G58" s="12">
        <v>0.21623687284546161</v>
      </c>
      <c r="H58" s="12">
        <v>0.91293867062778888</v>
      </c>
      <c r="I58" s="11">
        <v>3495</v>
      </c>
      <c r="J58" s="11">
        <v>3263.6313599999999</v>
      </c>
      <c r="K58" s="12">
        <v>1.0708930067395848</v>
      </c>
      <c r="L58" s="12">
        <v>1.0005540166204987</v>
      </c>
      <c r="M58" s="12">
        <v>1.2185390149418924</v>
      </c>
      <c r="N58" s="12">
        <v>0.82110954540771219</v>
      </c>
      <c r="O58" s="12">
        <v>0.5364111658995151</v>
      </c>
      <c r="P58" s="12">
        <v>0.63033669458212271</v>
      </c>
      <c r="Q58" s="12">
        <v>0.85099149472033375</v>
      </c>
      <c r="R58" s="19">
        <v>3.6063122923588038</v>
      </c>
      <c r="S58" s="19">
        <v>2.9</v>
      </c>
      <c r="T58" s="12">
        <v>1.2435559628823463</v>
      </c>
      <c r="U58" s="23">
        <v>85.5</v>
      </c>
      <c r="V58" s="23">
        <v>82.28</v>
      </c>
      <c r="W58" s="12">
        <v>1.0391346621293145</v>
      </c>
      <c r="X58" s="23">
        <v>80.599999999999994</v>
      </c>
      <c r="Y58" s="23">
        <v>81.88</v>
      </c>
      <c r="Z58" s="12">
        <v>0.98436736687835857</v>
      </c>
      <c r="AA58" s="12">
        <v>1.0117510145038366</v>
      </c>
      <c r="AB58" s="8"/>
      <c r="AC58" s="4">
        <v>1</v>
      </c>
      <c r="AD58" s="4">
        <v>1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M58">
        <f t="shared" si="0"/>
        <v>4</v>
      </c>
      <c r="AN58">
        <f t="shared" si="1"/>
        <v>1</v>
      </c>
      <c r="AO58">
        <f t="shared" si="2"/>
        <v>1</v>
      </c>
      <c r="AP58">
        <f t="shared" si="3"/>
        <v>0</v>
      </c>
      <c r="AQ58">
        <f t="shared" si="4"/>
        <v>1</v>
      </c>
      <c r="AR58">
        <f t="shared" si="5"/>
        <v>1</v>
      </c>
      <c r="AS58">
        <f t="shared" si="6"/>
        <v>0</v>
      </c>
      <c r="AT58">
        <f t="shared" si="7"/>
        <v>0</v>
      </c>
      <c r="AU58">
        <f t="shared" si="8"/>
        <v>0</v>
      </c>
    </row>
    <row r="59" spans="1:47" x14ac:dyDescent="0.25">
      <c r="A59" s="4" t="s">
        <v>50</v>
      </c>
      <c r="B59" s="126">
        <v>1.0225575227442505</v>
      </c>
      <c r="C59" s="12">
        <v>0.3242506811989101</v>
      </c>
      <c r="D59" s="12">
        <v>0.28854152898508206</v>
      </c>
      <c r="E59" s="12">
        <v>1.1237574096852943</v>
      </c>
      <c r="F59" s="12">
        <v>0.2399497487437186</v>
      </c>
      <c r="G59" s="12">
        <v>0.23082401347394393</v>
      </c>
      <c r="H59" s="12">
        <v>1.0395354674430561</v>
      </c>
      <c r="I59" s="11">
        <v>3716</v>
      </c>
      <c r="J59" s="11">
        <v>3146.89536</v>
      </c>
      <c r="K59" s="12">
        <v>1.1808463818765171</v>
      </c>
      <c r="L59" s="12">
        <v>1.3420575278569578</v>
      </c>
      <c r="M59" s="12">
        <v>1.3086675291073737</v>
      </c>
      <c r="N59" s="12">
        <v>1.0255145008238715</v>
      </c>
      <c r="O59" s="12">
        <v>0.77752976233369209</v>
      </c>
      <c r="P59" s="12">
        <v>0.74787685569583029</v>
      </c>
      <c r="Q59" s="12">
        <v>1.0396494508581531</v>
      </c>
      <c r="R59" s="19">
        <v>2.9389725762842795</v>
      </c>
      <c r="S59" s="19">
        <v>2.9</v>
      </c>
      <c r="T59" s="12">
        <v>1.0134388194083723</v>
      </c>
      <c r="U59" s="23">
        <v>87.1</v>
      </c>
      <c r="V59" s="23">
        <v>84.9</v>
      </c>
      <c r="W59" s="12">
        <v>1.0259128386336867</v>
      </c>
      <c r="X59" s="23">
        <v>85.9</v>
      </c>
      <c r="Y59" s="23">
        <v>82.8</v>
      </c>
      <c r="Z59" s="12">
        <v>1.0374396135265702</v>
      </c>
      <c r="AA59" s="12">
        <v>1.0316762260801284</v>
      </c>
      <c r="AB59" s="8"/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M59">
        <f t="shared" si="0"/>
        <v>0</v>
      </c>
      <c r="AN59">
        <f t="shared" si="1"/>
        <v>0</v>
      </c>
      <c r="AO59">
        <f t="shared" si="2"/>
        <v>0</v>
      </c>
      <c r="AP59">
        <f t="shared" si="3"/>
        <v>0</v>
      </c>
      <c r="AQ59">
        <f t="shared" si="4"/>
        <v>0</v>
      </c>
      <c r="AR59">
        <f t="shared" si="5"/>
        <v>0</v>
      </c>
      <c r="AS59">
        <f t="shared" si="6"/>
        <v>0</v>
      </c>
      <c r="AT59">
        <f t="shared" si="7"/>
        <v>0</v>
      </c>
      <c r="AU59">
        <f t="shared" si="8"/>
        <v>0</v>
      </c>
    </row>
    <row r="60" spans="1:47" x14ac:dyDescent="0.25">
      <c r="A60" s="4" t="s">
        <v>51</v>
      </c>
      <c r="B60" s="126">
        <v>1.0104524386327776</v>
      </c>
      <c r="C60" s="12">
        <v>0.3672316384180791</v>
      </c>
      <c r="D60" s="12">
        <v>0.22843320200587977</v>
      </c>
      <c r="E60" s="12">
        <v>1.6076106064854212</v>
      </c>
      <c r="F60" s="12">
        <v>0.52631578947368418</v>
      </c>
      <c r="G60" s="12">
        <v>0.19339424799064162</v>
      </c>
      <c r="H60" s="12">
        <v>2.7214655810195176</v>
      </c>
      <c r="I60" s="11">
        <v>5018</v>
      </c>
      <c r="J60" s="11">
        <v>3655.4</v>
      </c>
      <c r="K60" s="12">
        <v>1.3727635826448541</v>
      </c>
      <c r="L60" s="12">
        <v>1.2170731707317073</v>
      </c>
      <c r="M60" s="12">
        <v>1.3030487804878048</v>
      </c>
      <c r="N60" s="12">
        <v>0.93401965372016849</v>
      </c>
      <c r="O60" s="12">
        <v>0.55200122968668608</v>
      </c>
      <c r="P60" s="12">
        <v>0.6965006790089241</v>
      </c>
      <c r="Q60" s="18">
        <v>0.79253509195733807</v>
      </c>
      <c r="R60" s="19">
        <v>2.8997995991983969</v>
      </c>
      <c r="S60" s="19">
        <v>2.9</v>
      </c>
      <c r="T60" s="12">
        <v>0.99993089627530929</v>
      </c>
      <c r="U60" s="23">
        <v>85.6</v>
      </c>
      <c r="V60" s="23">
        <v>83.3</v>
      </c>
      <c r="W60" s="12">
        <v>1.0276110444177671</v>
      </c>
      <c r="X60" s="23">
        <v>84.9</v>
      </c>
      <c r="Y60" s="23">
        <v>83.7</v>
      </c>
      <c r="Z60" s="12">
        <v>1.0143369175627241</v>
      </c>
      <c r="AA60" s="12">
        <v>1.0209739809902456</v>
      </c>
      <c r="AB60" s="8"/>
      <c r="AC60" s="4">
        <v>1</v>
      </c>
      <c r="AD60" s="4">
        <v>0</v>
      </c>
      <c r="AE60" s="4">
        <v>0</v>
      </c>
      <c r="AF60" s="4">
        <v>0</v>
      </c>
      <c r="AG60" s="4">
        <v>0</v>
      </c>
      <c r="AH60" s="4">
        <v>1</v>
      </c>
      <c r="AI60" s="4">
        <v>0</v>
      </c>
      <c r="AJ60" s="4">
        <v>0</v>
      </c>
      <c r="AK60" s="4">
        <v>0</v>
      </c>
      <c r="AM60">
        <f t="shared" si="0"/>
        <v>1</v>
      </c>
      <c r="AN60">
        <f t="shared" si="1"/>
        <v>0</v>
      </c>
      <c r="AO60">
        <f t="shared" si="2"/>
        <v>0</v>
      </c>
      <c r="AP60">
        <f t="shared" si="3"/>
        <v>0</v>
      </c>
      <c r="AQ60">
        <f t="shared" si="4"/>
        <v>0</v>
      </c>
      <c r="AR60">
        <f t="shared" si="5"/>
        <v>1</v>
      </c>
      <c r="AS60">
        <f t="shared" si="6"/>
        <v>0</v>
      </c>
      <c r="AT60">
        <f t="shared" si="7"/>
        <v>0</v>
      </c>
      <c r="AU60">
        <f t="shared" si="8"/>
        <v>0</v>
      </c>
    </row>
    <row r="61" spans="1:47" x14ac:dyDescent="0.25">
      <c r="A61" s="4" t="s">
        <v>52</v>
      </c>
      <c r="B61" s="126">
        <v>1.0297799783631967</v>
      </c>
      <c r="C61" s="12">
        <v>0.19285714285714287</v>
      </c>
      <c r="D61" s="12">
        <v>0.23250000000000004</v>
      </c>
      <c r="E61" s="12">
        <v>0.82949308755760354</v>
      </c>
      <c r="F61" s="12">
        <v>0.30909090909090908</v>
      </c>
      <c r="G61" s="12">
        <v>0.19750000000000001</v>
      </c>
      <c r="H61" s="12">
        <v>1.5650172612197928</v>
      </c>
      <c r="I61" s="11">
        <v>3388</v>
      </c>
      <c r="J61" s="11">
        <v>3127.2054796000002</v>
      </c>
      <c r="K61" s="12">
        <v>1.0833953899419995</v>
      </c>
      <c r="L61" s="12">
        <v>1.1952506596306069</v>
      </c>
      <c r="M61" s="12">
        <v>1.2</v>
      </c>
      <c r="N61" s="12">
        <v>0.99604221635883916</v>
      </c>
      <c r="O61" s="12">
        <v>0.63931382249255275</v>
      </c>
      <c r="P61" s="12">
        <v>0.55000000000000004</v>
      </c>
      <c r="Q61" s="12">
        <v>1.1623887681682776</v>
      </c>
      <c r="R61" s="19">
        <v>2.9823399558498895</v>
      </c>
      <c r="S61" s="19">
        <v>2.9</v>
      </c>
      <c r="T61" s="12">
        <v>1.0283930882240999</v>
      </c>
      <c r="U61" s="23">
        <v>88.1</v>
      </c>
      <c r="V61" s="23">
        <v>82.38</v>
      </c>
      <c r="W61" s="12">
        <v>1.0694343287205632</v>
      </c>
      <c r="X61" s="23">
        <v>83.9</v>
      </c>
      <c r="Y61" s="23">
        <v>84.5</v>
      </c>
      <c r="Z61" s="12">
        <v>0.99289940828402379</v>
      </c>
      <c r="AA61" s="12">
        <v>1.0311668685022934</v>
      </c>
      <c r="AB61" s="8"/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M61">
        <f t="shared" si="0"/>
        <v>1</v>
      </c>
      <c r="AN61">
        <f t="shared" si="1"/>
        <v>1</v>
      </c>
      <c r="AO61">
        <f t="shared" si="2"/>
        <v>0</v>
      </c>
      <c r="AP61">
        <f t="shared" si="3"/>
        <v>0</v>
      </c>
      <c r="AQ61">
        <f t="shared" si="4"/>
        <v>0</v>
      </c>
      <c r="AR61">
        <f t="shared" si="5"/>
        <v>0</v>
      </c>
      <c r="AS61">
        <f t="shared" si="6"/>
        <v>0</v>
      </c>
      <c r="AT61">
        <f t="shared" si="7"/>
        <v>0</v>
      </c>
      <c r="AU61">
        <f t="shared" si="8"/>
        <v>0</v>
      </c>
    </row>
    <row r="62" spans="1:47" x14ac:dyDescent="0.25">
      <c r="A62" s="4" t="s">
        <v>53</v>
      </c>
      <c r="B62" s="127">
        <v>0.90689085170293204</v>
      </c>
      <c r="C62" s="12">
        <v>0.27500000000000002</v>
      </c>
      <c r="D62" s="12">
        <v>0.30882703762231817</v>
      </c>
      <c r="E62" s="12">
        <v>0.89046607485291773</v>
      </c>
      <c r="F62" s="12">
        <v>0.25925925925925924</v>
      </c>
      <c r="G62" s="12">
        <v>0.2343456733276798</v>
      </c>
      <c r="H62" s="12">
        <v>1.1063112690659469</v>
      </c>
      <c r="I62" s="11">
        <v>4430</v>
      </c>
      <c r="J62" s="11">
        <v>2983.56</v>
      </c>
      <c r="K62" s="12">
        <v>1.4848033892397003</v>
      </c>
      <c r="L62" s="12">
        <v>1.130718954248366</v>
      </c>
      <c r="M62" s="12">
        <v>1.2980392156862743</v>
      </c>
      <c r="N62" s="12">
        <v>0.87109768378650565</v>
      </c>
      <c r="O62" s="12">
        <v>0.62040214899887214</v>
      </c>
      <c r="P62" s="12">
        <v>0.62203151688798286</v>
      </c>
      <c r="Q62" s="12">
        <v>0.99738057020444493</v>
      </c>
      <c r="R62" s="19">
        <v>2.4161849710982657</v>
      </c>
      <c r="S62" s="19">
        <v>2.8756996253461478</v>
      </c>
      <c r="T62" s="12">
        <v>0.84020770104159603</v>
      </c>
      <c r="U62" s="23">
        <v>82.7</v>
      </c>
      <c r="V62" s="23">
        <v>86.1</v>
      </c>
      <c r="W62" s="12">
        <v>0.96051103368176549</v>
      </c>
      <c r="X62" s="23">
        <v>88.6</v>
      </c>
      <c r="Y62" s="23">
        <v>89.8</v>
      </c>
      <c r="Z62" s="12">
        <v>0.98663697104677062</v>
      </c>
      <c r="AA62" s="12">
        <v>0.97357400236426805</v>
      </c>
      <c r="AB62" s="8"/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M62">
        <f t="shared" si="0"/>
        <v>1</v>
      </c>
      <c r="AN62">
        <f t="shared" si="1"/>
        <v>0</v>
      </c>
      <c r="AO62">
        <f t="shared" si="2"/>
        <v>0</v>
      </c>
      <c r="AP62">
        <f t="shared" si="3"/>
        <v>0</v>
      </c>
      <c r="AQ62">
        <f t="shared" si="4"/>
        <v>0</v>
      </c>
      <c r="AR62">
        <f t="shared" si="5"/>
        <v>0</v>
      </c>
      <c r="AS62">
        <f t="shared" si="6"/>
        <v>1</v>
      </c>
      <c r="AT62">
        <f t="shared" si="7"/>
        <v>0</v>
      </c>
      <c r="AU62">
        <f t="shared" si="8"/>
        <v>0</v>
      </c>
    </row>
    <row r="63" spans="1:47" x14ac:dyDescent="0.25">
      <c r="A63" s="4" t="s">
        <v>54</v>
      </c>
      <c r="B63" s="126">
        <v>1.1228010466158707</v>
      </c>
      <c r="C63" s="12">
        <v>0.52</v>
      </c>
      <c r="D63" s="12">
        <v>0.44</v>
      </c>
      <c r="E63" s="12">
        <v>1.1818181818181819</v>
      </c>
      <c r="F63" s="12">
        <v>0.3235294117647059</v>
      </c>
      <c r="G63" s="12">
        <v>0.33000000000000007</v>
      </c>
      <c r="H63" s="12">
        <v>0.98039215686274495</v>
      </c>
      <c r="I63" s="11">
        <v>5423</v>
      </c>
      <c r="J63" s="11">
        <v>3968.505313128001</v>
      </c>
      <c r="K63" s="12">
        <v>1.3665094467835188</v>
      </c>
      <c r="L63" s="12">
        <v>1.1788617886178863</v>
      </c>
      <c r="M63" s="12">
        <v>1.4552845528455285</v>
      </c>
      <c r="N63" s="12">
        <v>0.8100558659217878</v>
      </c>
      <c r="O63" s="12">
        <v>0.56796658625926921</v>
      </c>
      <c r="P63" s="12">
        <v>0.6969939340573329</v>
      </c>
      <c r="Q63" s="12">
        <v>0.8148802428638493</v>
      </c>
      <c r="R63" s="19">
        <v>3.3310344827586209</v>
      </c>
      <c r="S63" s="19">
        <v>2.7592595947884702</v>
      </c>
      <c r="T63" s="12">
        <v>1.207220403998988</v>
      </c>
      <c r="U63" s="23">
        <v>87.3</v>
      </c>
      <c r="V63" s="23">
        <v>84.6</v>
      </c>
      <c r="W63" s="12">
        <v>1.0319148936170213</v>
      </c>
      <c r="X63" s="23">
        <v>86.2</v>
      </c>
      <c r="Y63" s="23">
        <v>82.5</v>
      </c>
      <c r="Z63" s="12">
        <v>1.0448484848484849</v>
      </c>
      <c r="AA63" s="12">
        <v>1.0383816892327531</v>
      </c>
      <c r="AB63" s="8"/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M63">
        <f t="shared" si="0"/>
        <v>1</v>
      </c>
      <c r="AN63">
        <f t="shared" si="1"/>
        <v>0</v>
      </c>
      <c r="AO63">
        <f t="shared" si="2"/>
        <v>0</v>
      </c>
      <c r="AP63">
        <f t="shared" si="3"/>
        <v>0</v>
      </c>
      <c r="AQ63">
        <f t="shared" si="4"/>
        <v>0</v>
      </c>
      <c r="AR63">
        <f t="shared" si="5"/>
        <v>1</v>
      </c>
      <c r="AS63">
        <f t="shared" si="6"/>
        <v>0</v>
      </c>
      <c r="AT63">
        <f t="shared" si="7"/>
        <v>0</v>
      </c>
      <c r="AU63">
        <f t="shared" si="8"/>
        <v>0</v>
      </c>
    </row>
    <row r="64" spans="1:47" x14ac:dyDescent="0.25">
      <c r="A64" s="4" t="s">
        <v>55</v>
      </c>
      <c r="B64" s="127">
        <v>0.94895386580492436</v>
      </c>
      <c r="C64" s="12">
        <v>0.4</v>
      </c>
      <c r="D64" s="12">
        <v>0.20146519797681808</v>
      </c>
      <c r="E64" s="12">
        <v>1.9854545798328238</v>
      </c>
      <c r="F64" s="12">
        <v>0.16666666666666666</v>
      </c>
      <c r="G64" s="12">
        <v>0.18111782522641398</v>
      </c>
      <c r="H64" s="12">
        <v>0.92021128488219184</v>
      </c>
      <c r="I64" s="11">
        <v>1536</v>
      </c>
      <c r="J64" s="11">
        <v>3224.6347969999997</v>
      </c>
      <c r="K64" s="18">
        <v>0.47633301030832986</v>
      </c>
      <c r="L64" s="12">
        <v>1.78125</v>
      </c>
      <c r="M64" s="12">
        <v>1.5</v>
      </c>
      <c r="N64" s="12">
        <v>1.1875</v>
      </c>
      <c r="O64" s="12">
        <v>0.83092948717948723</v>
      </c>
      <c r="P64" s="12">
        <v>0.60719944012626936</v>
      </c>
      <c r="Q64" s="12">
        <v>1.3684622090670775</v>
      </c>
      <c r="R64" s="19">
        <v>2.736842105263158</v>
      </c>
      <c r="S64" s="19">
        <v>2.9</v>
      </c>
      <c r="T64" s="12">
        <v>0.94373865698729587</v>
      </c>
      <c r="U64" s="23">
        <v>83.3</v>
      </c>
      <c r="V64" s="23">
        <v>88.9</v>
      </c>
      <c r="W64" s="12">
        <v>0.93700787401574792</v>
      </c>
      <c r="X64" s="23">
        <v>84.7</v>
      </c>
      <c r="Y64" s="23">
        <v>87.2</v>
      </c>
      <c r="Z64" s="12">
        <v>0.97133027522935778</v>
      </c>
      <c r="AA64" s="12">
        <v>0.95416907462255285</v>
      </c>
      <c r="AB64" s="8"/>
      <c r="AC64" s="4">
        <v>1</v>
      </c>
      <c r="AD64" s="4">
        <v>0</v>
      </c>
      <c r="AE64" s="4">
        <v>0</v>
      </c>
      <c r="AF64" s="4">
        <v>1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M64">
        <f t="shared" si="0"/>
        <v>2</v>
      </c>
      <c r="AN64">
        <f t="shared" si="1"/>
        <v>0</v>
      </c>
      <c r="AO64">
        <f t="shared" si="2"/>
        <v>1</v>
      </c>
      <c r="AP64">
        <f t="shared" si="3"/>
        <v>1</v>
      </c>
      <c r="AQ64">
        <f t="shared" si="4"/>
        <v>0</v>
      </c>
      <c r="AR64">
        <f t="shared" si="5"/>
        <v>0</v>
      </c>
      <c r="AS64">
        <f t="shared" si="6"/>
        <v>0</v>
      </c>
      <c r="AT64">
        <f t="shared" si="7"/>
        <v>0</v>
      </c>
      <c r="AU64">
        <f t="shared" si="8"/>
        <v>0</v>
      </c>
    </row>
    <row r="65" spans="1:47" x14ac:dyDescent="0.25">
      <c r="A65" s="4" t="s">
        <v>56</v>
      </c>
      <c r="B65" s="127">
        <v>0.99697544635173885</v>
      </c>
      <c r="C65" s="12">
        <v>0.37142857142857144</v>
      </c>
      <c r="D65" s="12">
        <v>0.24470666725194778</v>
      </c>
      <c r="E65" s="12">
        <v>1.517852274315648</v>
      </c>
      <c r="F65" s="12">
        <v>0.375</v>
      </c>
      <c r="G65" s="12">
        <v>0.19750000000000001</v>
      </c>
      <c r="H65" s="12">
        <v>1.8987341772151898</v>
      </c>
      <c r="I65" s="11">
        <v>4230</v>
      </c>
      <c r="J65" s="11">
        <v>2920.08</v>
      </c>
      <c r="K65" s="12">
        <v>1.4485904495767239</v>
      </c>
      <c r="L65" s="12">
        <v>1.5208333333333333</v>
      </c>
      <c r="M65" s="12">
        <v>1.5</v>
      </c>
      <c r="N65" s="12">
        <v>1.0138888888888888</v>
      </c>
      <c r="O65" s="12">
        <v>0.83692002442002444</v>
      </c>
      <c r="P65" s="12">
        <v>0.62042402042402034</v>
      </c>
      <c r="Q65" s="12">
        <v>1.3489484560060117</v>
      </c>
      <c r="R65" s="19">
        <v>2.7397260273972601</v>
      </c>
      <c r="S65" s="19">
        <v>2.9</v>
      </c>
      <c r="T65" s="12">
        <v>0.94473311289560702</v>
      </c>
      <c r="U65" s="23">
        <v>85.2</v>
      </c>
      <c r="V65" s="23">
        <v>82.42</v>
      </c>
      <c r="W65" s="12">
        <v>1.0337296772628004</v>
      </c>
      <c r="X65" s="23">
        <v>90.5</v>
      </c>
      <c r="Y65" s="23">
        <v>85</v>
      </c>
      <c r="Z65" s="12">
        <v>1.0647058823529412</v>
      </c>
      <c r="AA65" s="12">
        <v>1.0492177798078708</v>
      </c>
      <c r="AB65" s="8"/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M65">
        <f t="shared" si="0"/>
        <v>0</v>
      </c>
      <c r="AN65">
        <f t="shared" si="1"/>
        <v>0</v>
      </c>
      <c r="AO65">
        <f t="shared" si="2"/>
        <v>0</v>
      </c>
      <c r="AP65">
        <f t="shared" si="3"/>
        <v>0</v>
      </c>
      <c r="AQ65">
        <f t="shared" si="4"/>
        <v>0</v>
      </c>
      <c r="AR65">
        <f t="shared" si="5"/>
        <v>0</v>
      </c>
      <c r="AS65">
        <f t="shared" si="6"/>
        <v>0</v>
      </c>
      <c r="AT65">
        <f t="shared" si="7"/>
        <v>0</v>
      </c>
      <c r="AU65">
        <f t="shared" si="8"/>
        <v>0</v>
      </c>
    </row>
    <row r="66" spans="1:47" x14ac:dyDescent="0.25">
      <c r="A66" s="4" t="s">
        <v>57</v>
      </c>
      <c r="B66" s="127">
        <v>0.96641357123858984</v>
      </c>
      <c r="C66" s="12">
        <v>8.6956521739130432E-2</v>
      </c>
      <c r="D66" s="12">
        <v>0.19396519797681805</v>
      </c>
      <c r="E66" s="18">
        <v>0.44830991665588965</v>
      </c>
      <c r="F66" s="12">
        <v>0.27777777777777779</v>
      </c>
      <c r="G66" s="12">
        <v>0.1925</v>
      </c>
      <c r="H66" s="12">
        <v>1.4430014430014431</v>
      </c>
      <c r="I66" s="11">
        <v>6727</v>
      </c>
      <c r="J66" s="11">
        <v>4035.64</v>
      </c>
      <c r="K66" s="12">
        <v>1.6668979393602998</v>
      </c>
      <c r="L66" s="12">
        <v>1.0172910662824208</v>
      </c>
      <c r="M66" s="12">
        <v>1.2</v>
      </c>
      <c r="N66" s="12">
        <v>0.84774255523535069</v>
      </c>
      <c r="O66" s="12">
        <v>0.47195604750747355</v>
      </c>
      <c r="P66" s="12">
        <v>0.75</v>
      </c>
      <c r="Q66" s="18">
        <v>0.6292747300099647</v>
      </c>
      <c r="R66" s="19">
        <v>2.594900849858357</v>
      </c>
      <c r="S66" s="19">
        <v>2.7869165565630789</v>
      </c>
      <c r="T66" s="12">
        <v>0.93110102049789312</v>
      </c>
      <c r="U66" s="23">
        <v>87.2</v>
      </c>
      <c r="V66" s="23">
        <v>86.9</v>
      </c>
      <c r="W66" s="12">
        <v>1.0034522439585731</v>
      </c>
      <c r="X66" s="23">
        <v>85.9</v>
      </c>
      <c r="Y66" s="23">
        <v>85.9</v>
      </c>
      <c r="Z66" s="12">
        <v>1</v>
      </c>
      <c r="AA66" s="12">
        <v>1.0017261219792866</v>
      </c>
      <c r="AB66" s="8"/>
      <c r="AC66" s="4">
        <v>2</v>
      </c>
      <c r="AD66" s="4">
        <v>1</v>
      </c>
      <c r="AE66" s="4">
        <v>0</v>
      </c>
      <c r="AF66" s="4">
        <v>0</v>
      </c>
      <c r="AG66" s="4">
        <v>0</v>
      </c>
      <c r="AH66" s="4">
        <v>1</v>
      </c>
      <c r="AI66" s="4">
        <v>0</v>
      </c>
      <c r="AJ66" s="4">
        <v>0</v>
      </c>
      <c r="AK66" s="4">
        <v>0</v>
      </c>
      <c r="AM66">
        <f t="shared" si="0"/>
        <v>3</v>
      </c>
      <c r="AN66">
        <f t="shared" si="1"/>
        <v>1</v>
      </c>
      <c r="AO66">
        <f t="shared" si="2"/>
        <v>0</v>
      </c>
      <c r="AP66">
        <f t="shared" si="3"/>
        <v>0</v>
      </c>
      <c r="AQ66">
        <f t="shared" si="4"/>
        <v>1</v>
      </c>
      <c r="AR66">
        <f t="shared" si="5"/>
        <v>1</v>
      </c>
      <c r="AS66">
        <f t="shared" si="6"/>
        <v>0</v>
      </c>
      <c r="AT66">
        <f t="shared" si="7"/>
        <v>0</v>
      </c>
      <c r="AU66">
        <f t="shared" si="8"/>
        <v>0</v>
      </c>
    </row>
    <row r="67" spans="1:47" x14ac:dyDescent="0.25">
      <c r="A67" s="4" t="s">
        <v>58</v>
      </c>
      <c r="B67" s="126">
        <v>1.0958358379026474</v>
      </c>
      <c r="C67" s="12">
        <v>0.13333333333333333</v>
      </c>
      <c r="D67" s="12">
        <v>0.24146519797681806</v>
      </c>
      <c r="E67" s="18">
        <v>0.55218447399667936</v>
      </c>
      <c r="F67" s="12">
        <v>0</v>
      </c>
      <c r="G67" s="12">
        <v>0.2225</v>
      </c>
      <c r="H67" s="20">
        <v>0</v>
      </c>
      <c r="I67" s="11">
        <v>4225</v>
      </c>
      <c r="J67" s="11">
        <v>3079.4148</v>
      </c>
      <c r="K67" s="12">
        <v>1.3720139293998328</v>
      </c>
      <c r="L67" s="12">
        <v>1.1489361702127661</v>
      </c>
      <c r="M67" s="12">
        <v>1.3808510638297871</v>
      </c>
      <c r="N67" s="12">
        <v>0.83204930662557797</v>
      </c>
      <c r="O67" s="12">
        <v>0.60416755443814718</v>
      </c>
      <c r="P67" s="12">
        <v>0.55000000000000004</v>
      </c>
      <c r="Q67" s="12">
        <v>1.098486462614813</v>
      </c>
      <c r="R67" s="19">
        <v>3.4814814814814814</v>
      </c>
      <c r="S67" s="19">
        <v>2.9</v>
      </c>
      <c r="T67" s="12">
        <v>1.2005108556832695</v>
      </c>
      <c r="U67" s="23">
        <v>92.6</v>
      </c>
      <c r="V67" s="23">
        <v>82.9</v>
      </c>
      <c r="W67" s="12">
        <v>1.1170084439083232</v>
      </c>
      <c r="X67" s="23">
        <v>69.900000000000006</v>
      </c>
      <c r="Y67" s="23">
        <v>80.78</v>
      </c>
      <c r="Z67" s="12">
        <v>0.86531319633572668</v>
      </c>
      <c r="AA67" s="12">
        <v>0.991160820122025</v>
      </c>
      <c r="AB67" s="8"/>
      <c r="AC67" s="4">
        <v>2</v>
      </c>
      <c r="AD67" s="4">
        <v>1</v>
      </c>
      <c r="AE67" s="4">
        <v>1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M67">
        <f t="shared" si="0"/>
        <v>2</v>
      </c>
      <c r="AN67">
        <f t="shared" si="1"/>
        <v>1</v>
      </c>
      <c r="AO67">
        <f t="shared" si="2"/>
        <v>1</v>
      </c>
      <c r="AP67">
        <f t="shared" si="3"/>
        <v>0</v>
      </c>
      <c r="AQ67">
        <f t="shared" si="4"/>
        <v>0</v>
      </c>
      <c r="AR67">
        <f t="shared" si="5"/>
        <v>0</v>
      </c>
      <c r="AS67">
        <f t="shared" si="6"/>
        <v>0</v>
      </c>
      <c r="AT67">
        <f t="shared" si="7"/>
        <v>0</v>
      </c>
      <c r="AU67">
        <f t="shared" si="8"/>
        <v>0</v>
      </c>
    </row>
    <row r="68" spans="1:47" x14ac:dyDescent="0.25">
      <c r="A68" s="4" t="s">
        <v>59</v>
      </c>
      <c r="B68" s="127">
        <v>0.88893014090911682</v>
      </c>
      <c r="C68" s="12">
        <v>0.4375</v>
      </c>
      <c r="D68" s="12">
        <v>0.22460260794439185</v>
      </c>
      <c r="E68" s="12">
        <v>1.9478847730402056</v>
      </c>
      <c r="F68" s="12">
        <v>0.4</v>
      </c>
      <c r="G68" s="12">
        <v>0.29000000000000004</v>
      </c>
      <c r="H68" s="12">
        <v>1.3793103448275861</v>
      </c>
      <c r="I68" s="11">
        <v>7306</v>
      </c>
      <c r="J68" s="11">
        <v>3361.4258475000001</v>
      </c>
      <c r="K68" s="12">
        <v>2.1734824242616289</v>
      </c>
      <c r="L68" s="12">
        <v>1.0980392156862746</v>
      </c>
      <c r="M68" s="12">
        <v>1.2098039215686274</v>
      </c>
      <c r="N68" s="12">
        <v>0.90761750405186403</v>
      </c>
      <c r="O68" s="12">
        <v>0.44870241897001062</v>
      </c>
      <c r="P68" s="12">
        <v>0.75</v>
      </c>
      <c r="Q68" s="18">
        <v>0.59826989196001412</v>
      </c>
      <c r="R68" s="19">
        <v>2.1428571428571428</v>
      </c>
      <c r="S68" s="19">
        <v>2.6695091491556715</v>
      </c>
      <c r="T68" s="12">
        <v>0.80271578898124352</v>
      </c>
      <c r="U68" s="23">
        <v>87.6</v>
      </c>
      <c r="V68" s="23">
        <v>86</v>
      </c>
      <c r="W68" s="12">
        <v>1.0186046511627906</v>
      </c>
      <c r="X68" s="23">
        <v>79.099999999999994</v>
      </c>
      <c r="Y68" s="23">
        <v>84.9</v>
      </c>
      <c r="Z68" s="12">
        <v>0.93168433451118948</v>
      </c>
      <c r="AA68" s="12">
        <v>0.97514449283699012</v>
      </c>
      <c r="AB68" s="8"/>
      <c r="AC68" s="4">
        <v>1</v>
      </c>
      <c r="AD68" s="4">
        <v>0</v>
      </c>
      <c r="AE68" s="4">
        <v>0</v>
      </c>
      <c r="AF68" s="4">
        <v>0</v>
      </c>
      <c r="AG68" s="4">
        <v>0</v>
      </c>
      <c r="AH68" s="4">
        <v>1</v>
      </c>
      <c r="AI68" s="4">
        <v>0</v>
      </c>
      <c r="AJ68" s="4">
        <v>0</v>
      </c>
      <c r="AK68" s="4">
        <v>0</v>
      </c>
      <c r="AM68">
        <f t="shared" si="0"/>
        <v>2</v>
      </c>
      <c r="AN68">
        <f t="shared" si="1"/>
        <v>0</v>
      </c>
      <c r="AO68">
        <f t="shared" si="2"/>
        <v>0</v>
      </c>
      <c r="AP68">
        <f t="shared" si="3"/>
        <v>0</v>
      </c>
      <c r="AQ68">
        <f t="shared" si="4"/>
        <v>0</v>
      </c>
      <c r="AR68">
        <f t="shared" si="5"/>
        <v>1</v>
      </c>
      <c r="AS68">
        <f t="shared" si="6"/>
        <v>1</v>
      </c>
      <c r="AT68">
        <f t="shared" si="7"/>
        <v>0</v>
      </c>
      <c r="AU68">
        <f t="shared" si="8"/>
        <v>0</v>
      </c>
    </row>
    <row r="69" spans="1:47" x14ac:dyDescent="0.25">
      <c r="A69" s="4" t="s">
        <v>60</v>
      </c>
      <c r="B69" s="126">
        <v>1.0606911564488488</v>
      </c>
      <c r="C69" s="12">
        <v>0.36956521739130432</v>
      </c>
      <c r="D69" s="12">
        <v>0.38738095238095244</v>
      </c>
      <c r="E69" s="12">
        <v>0.95400978060447328</v>
      </c>
      <c r="F69" s="12">
        <v>0.35135135135135137</v>
      </c>
      <c r="G69" s="12">
        <v>0.27785714285714291</v>
      </c>
      <c r="H69" s="12">
        <v>1.2645035781282565</v>
      </c>
      <c r="I69" s="11">
        <v>3342</v>
      </c>
      <c r="J69" s="11">
        <v>3233.5416539999992</v>
      </c>
      <c r="K69" s="12">
        <v>1.0335416572926575</v>
      </c>
      <c r="L69" s="12">
        <v>1.1461538461538461</v>
      </c>
      <c r="M69" s="12">
        <v>1.2192307692307693</v>
      </c>
      <c r="N69" s="12">
        <v>0.94006309148264966</v>
      </c>
      <c r="O69" s="12">
        <v>0.64780096389190278</v>
      </c>
      <c r="P69" s="12">
        <v>0.55000000000000004</v>
      </c>
      <c r="Q69" s="12">
        <v>1.177819934348914</v>
      </c>
      <c r="R69" s="19">
        <v>2.9798657718120807</v>
      </c>
      <c r="S69" s="19">
        <v>2.8186082482547707</v>
      </c>
      <c r="T69" s="12">
        <v>1.0572117546513098</v>
      </c>
      <c r="U69" s="23">
        <v>87.4</v>
      </c>
      <c r="V69" s="23">
        <v>84.4</v>
      </c>
      <c r="W69" s="12">
        <v>1.0355450236966826</v>
      </c>
      <c r="X69" s="23">
        <v>89.5</v>
      </c>
      <c r="Y69" s="23">
        <v>81.900000000000006</v>
      </c>
      <c r="Z69" s="12">
        <v>1.0927960927960927</v>
      </c>
      <c r="AA69" s="12">
        <v>1.0641705582463876</v>
      </c>
      <c r="AB69" s="8"/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M69">
        <f t="shared" si="0"/>
        <v>0</v>
      </c>
      <c r="AN69">
        <f t="shared" si="1"/>
        <v>0</v>
      </c>
      <c r="AO69">
        <f t="shared" si="2"/>
        <v>0</v>
      </c>
      <c r="AP69">
        <f t="shared" si="3"/>
        <v>0</v>
      </c>
      <c r="AQ69">
        <f t="shared" si="4"/>
        <v>0</v>
      </c>
      <c r="AR69">
        <f t="shared" si="5"/>
        <v>0</v>
      </c>
      <c r="AS69">
        <f t="shared" si="6"/>
        <v>0</v>
      </c>
      <c r="AT69">
        <f t="shared" si="7"/>
        <v>0</v>
      </c>
      <c r="AU69">
        <f t="shared" si="8"/>
        <v>0</v>
      </c>
    </row>
    <row r="70" spans="1:47" x14ac:dyDescent="0.25">
      <c r="A70" s="4" t="s">
        <v>61</v>
      </c>
      <c r="B70" s="126">
        <v>1.2803530868739972</v>
      </c>
      <c r="C70" s="12">
        <v>0.66666666666666663</v>
      </c>
      <c r="D70" s="12">
        <v>0.30265407524463628</v>
      </c>
      <c r="E70" s="12">
        <v>2.2027348091308463</v>
      </c>
      <c r="F70" s="12">
        <v>0.2</v>
      </c>
      <c r="G70" s="12">
        <v>0.31750000000000012</v>
      </c>
      <c r="H70" s="18">
        <v>0.62992125984251945</v>
      </c>
      <c r="I70" s="11">
        <v>3648</v>
      </c>
      <c r="J70" s="11">
        <v>3309.7800974000006</v>
      </c>
      <c r="K70" s="12">
        <v>1.1021880284027594</v>
      </c>
      <c r="L70" s="12">
        <v>1.7826086956521738</v>
      </c>
      <c r="M70" s="12">
        <v>1.308695652173913</v>
      </c>
      <c r="N70" s="12">
        <v>1.3621262458471761</v>
      </c>
      <c r="O70" s="12">
        <v>0.79423475075648986</v>
      </c>
      <c r="P70" s="12">
        <v>0.64014061207609596</v>
      </c>
      <c r="Q70" s="12">
        <v>1.2407192041458481</v>
      </c>
      <c r="R70" s="19">
        <v>4.2926829268292686</v>
      </c>
      <c r="S70" s="19">
        <v>2.9</v>
      </c>
      <c r="T70" s="12">
        <v>1.4802354920100926</v>
      </c>
      <c r="U70" s="23">
        <v>88.3</v>
      </c>
      <c r="V70" s="23">
        <v>89.4</v>
      </c>
      <c r="W70" s="12">
        <v>0.98769574944071581</v>
      </c>
      <c r="X70" s="23">
        <v>96.3</v>
      </c>
      <c r="Y70" s="23">
        <v>82.08</v>
      </c>
      <c r="Z70" s="12">
        <v>1.1732456140350878</v>
      </c>
      <c r="AA70" s="12">
        <v>1.0804706817379017</v>
      </c>
      <c r="AB70" s="8"/>
      <c r="AC70" s="4">
        <v>1</v>
      </c>
      <c r="AD70" s="4">
        <v>0</v>
      </c>
      <c r="AE70" s="4">
        <v>1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M70">
        <f t="shared" si="0"/>
        <v>1</v>
      </c>
      <c r="AN70">
        <f t="shared" si="1"/>
        <v>0</v>
      </c>
      <c r="AO70">
        <f t="shared" si="2"/>
        <v>1</v>
      </c>
      <c r="AP70">
        <f t="shared" si="3"/>
        <v>0</v>
      </c>
      <c r="AQ70">
        <f t="shared" si="4"/>
        <v>0</v>
      </c>
      <c r="AR70">
        <f t="shared" si="5"/>
        <v>0</v>
      </c>
      <c r="AS70">
        <f t="shared" si="6"/>
        <v>0</v>
      </c>
      <c r="AT70">
        <f t="shared" si="7"/>
        <v>0</v>
      </c>
      <c r="AU70">
        <f t="shared" si="8"/>
        <v>0</v>
      </c>
    </row>
    <row r="71" spans="1:47" x14ac:dyDescent="0.25">
      <c r="A71" s="4" t="s">
        <v>62</v>
      </c>
      <c r="B71" s="126">
        <v>1.0493585470506928</v>
      </c>
      <c r="C71" s="12">
        <v>0.27067669172932329</v>
      </c>
      <c r="D71" s="12">
        <v>0.43519035532994926</v>
      </c>
      <c r="E71" s="18">
        <v>0.62197309387544608</v>
      </c>
      <c r="F71" s="12">
        <v>0.18032786885245902</v>
      </c>
      <c r="G71" s="12">
        <v>0.25939839572192519</v>
      </c>
      <c r="H71" s="18">
        <v>0.6951772710490095</v>
      </c>
      <c r="I71" s="11">
        <v>1115</v>
      </c>
      <c r="J71" s="11">
        <v>3105.9592048</v>
      </c>
      <c r="K71" s="18">
        <v>0.35898732934961308</v>
      </c>
      <c r="L71" s="12">
        <v>1.478494623655914</v>
      </c>
      <c r="M71" s="12">
        <v>1.5</v>
      </c>
      <c r="N71" s="12">
        <v>0.98566308243727596</v>
      </c>
      <c r="O71" s="12">
        <v>0.81168954455455311</v>
      </c>
      <c r="P71" s="12">
        <v>0.68365185539098583</v>
      </c>
      <c r="Q71" s="12">
        <v>1.1872849289501914</v>
      </c>
      <c r="R71" s="19">
        <v>3.1218181818181816</v>
      </c>
      <c r="S71" s="19">
        <v>2.9</v>
      </c>
      <c r="T71" s="12">
        <v>1.0764890282131661</v>
      </c>
      <c r="U71" s="23">
        <v>84.4</v>
      </c>
      <c r="V71" s="23">
        <v>82.44</v>
      </c>
      <c r="W71" s="12">
        <v>1.0237748665696265</v>
      </c>
      <c r="X71" s="23">
        <v>83.9</v>
      </c>
      <c r="Y71" s="23">
        <v>82.2</v>
      </c>
      <c r="Z71" s="12">
        <v>1.0206812652068127</v>
      </c>
      <c r="AA71" s="12">
        <v>1.0222280658882195</v>
      </c>
      <c r="AB71" s="8"/>
      <c r="AC71" s="10">
        <v>3</v>
      </c>
      <c r="AD71" s="4">
        <v>1</v>
      </c>
      <c r="AE71" s="4">
        <v>1</v>
      </c>
      <c r="AF71" s="4">
        <v>1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M71">
        <f t="shared" si="0"/>
        <v>2</v>
      </c>
      <c r="AN71">
        <f t="shared" si="1"/>
        <v>0</v>
      </c>
      <c r="AO71">
        <f t="shared" si="2"/>
        <v>1</v>
      </c>
      <c r="AP71">
        <f t="shared" si="3"/>
        <v>1</v>
      </c>
      <c r="AQ71">
        <f t="shared" si="4"/>
        <v>0</v>
      </c>
      <c r="AR71">
        <f t="shared" si="5"/>
        <v>0</v>
      </c>
      <c r="AS71">
        <f t="shared" si="6"/>
        <v>0</v>
      </c>
      <c r="AT71">
        <f t="shared" si="7"/>
        <v>0</v>
      </c>
      <c r="AU71">
        <f t="shared" si="8"/>
        <v>0</v>
      </c>
    </row>
    <row r="72" spans="1:47" x14ac:dyDescent="0.25">
      <c r="A72" s="4" t="s">
        <v>63</v>
      </c>
      <c r="B72" s="126">
        <v>1.0021675037631042</v>
      </c>
      <c r="C72" s="12">
        <v>0.39215686274509803</v>
      </c>
      <c r="D72" s="12">
        <v>0.34602941176470592</v>
      </c>
      <c r="E72" s="12">
        <v>1.1333050007083154</v>
      </c>
      <c r="F72" s="12">
        <v>0.44</v>
      </c>
      <c r="G72" s="12">
        <v>0.19750000000000001</v>
      </c>
      <c r="H72" s="12">
        <v>2.2278481012658227</v>
      </c>
      <c r="I72" s="11">
        <v>3086</v>
      </c>
      <c r="J72" s="11">
        <v>2920.08</v>
      </c>
      <c r="K72" s="12">
        <v>1.0568203610859976</v>
      </c>
      <c r="L72" s="12">
        <v>1.3097826086956521</v>
      </c>
      <c r="M72" s="12">
        <v>1.2380434782608694</v>
      </c>
      <c r="N72" s="12">
        <v>1.0579455662862161</v>
      </c>
      <c r="O72" s="12">
        <v>0.68084948116189981</v>
      </c>
      <c r="P72" s="12">
        <v>0.75</v>
      </c>
      <c r="Q72" s="12">
        <v>0.90779930821586641</v>
      </c>
      <c r="R72" s="19">
        <v>2.6887966804979255</v>
      </c>
      <c r="S72" s="19">
        <v>2.840445788274129</v>
      </c>
      <c r="T72" s="12">
        <v>0.94661080721827606</v>
      </c>
      <c r="U72" s="23">
        <v>92.2</v>
      </c>
      <c r="V72" s="23">
        <v>84.7</v>
      </c>
      <c r="W72" s="12">
        <v>1.0885478158205431</v>
      </c>
      <c r="X72" s="23">
        <v>87.8</v>
      </c>
      <c r="Y72" s="23">
        <v>85.5</v>
      </c>
      <c r="Z72" s="12">
        <v>1.0269005847953216</v>
      </c>
      <c r="AA72" s="12">
        <v>1.0577242003079323</v>
      </c>
      <c r="AB72" s="8"/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M72">
        <f t="shared" si="0"/>
        <v>0</v>
      </c>
      <c r="AN72">
        <f t="shared" si="1"/>
        <v>0</v>
      </c>
      <c r="AO72">
        <f t="shared" si="2"/>
        <v>0</v>
      </c>
      <c r="AP72">
        <f t="shared" si="3"/>
        <v>0</v>
      </c>
      <c r="AQ72">
        <f t="shared" si="4"/>
        <v>0</v>
      </c>
      <c r="AR72">
        <f t="shared" si="5"/>
        <v>0</v>
      </c>
      <c r="AS72">
        <f t="shared" si="6"/>
        <v>0</v>
      </c>
      <c r="AT72">
        <f t="shared" si="7"/>
        <v>0</v>
      </c>
      <c r="AU72">
        <f t="shared" si="8"/>
        <v>0</v>
      </c>
    </row>
    <row r="73" spans="1:47" x14ac:dyDescent="0.25">
      <c r="A73" s="4" t="s">
        <v>64</v>
      </c>
      <c r="B73" s="127">
        <v>0.92447437421300627</v>
      </c>
      <c r="C73" s="12">
        <v>0.19148936170212766</v>
      </c>
      <c r="D73" s="12">
        <v>0.22000000000000003</v>
      </c>
      <c r="E73" s="12">
        <v>0.87040618955512561</v>
      </c>
      <c r="F73" s="12">
        <v>0.14705882352941177</v>
      </c>
      <c r="G73" s="12">
        <v>0.21000000000000002</v>
      </c>
      <c r="H73" s="18">
        <v>0.70028011204481788</v>
      </c>
      <c r="I73" s="11">
        <v>3233</v>
      </c>
      <c r="J73" s="11">
        <v>3292.8288000000002</v>
      </c>
      <c r="K73" s="12">
        <v>0.98183057679767616</v>
      </c>
      <c r="L73" s="12">
        <v>0.952755905511811</v>
      </c>
      <c r="M73" s="12">
        <v>1.2</v>
      </c>
      <c r="N73" s="18">
        <v>0.79396325459317585</v>
      </c>
      <c r="O73" s="12">
        <v>0.30751137169442572</v>
      </c>
      <c r="P73" s="12">
        <v>0.55008212525887301</v>
      </c>
      <c r="Q73" s="18">
        <v>0.55902811157462795</v>
      </c>
      <c r="R73" s="19">
        <v>2.4876033057851239</v>
      </c>
      <c r="S73" s="19">
        <v>2.9</v>
      </c>
      <c r="T73" s="12">
        <v>0.85779424337418064</v>
      </c>
      <c r="U73" s="23">
        <v>84.1</v>
      </c>
      <c r="V73" s="23">
        <v>88.8</v>
      </c>
      <c r="W73" s="12">
        <v>0.947072072072072</v>
      </c>
      <c r="X73" s="23">
        <v>85.2</v>
      </c>
      <c r="Y73" s="23">
        <v>82.3</v>
      </c>
      <c r="Z73" s="12">
        <v>1.0352369380315918</v>
      </c>
      <c r="AA73" s="12">
        <v>0.99115450505183189</v>
      </c>
      <c r="AB73" s="8"/>
      <c r="AC73" s="10">
        <v>3</v>
      </c>
      <c r="AD73" s="4">
        <v>0</v>
      </c>
      <c r="AE73" s="4">
        <v>1</v>
      </c>
      <c r="AF73" s="4">
        <v>0</v>
      </c>
      <c r="AG73" s="4">
        <v>1</v>
      </c>
      <c r="AH73" s="4">
        <v>1</v>
      </c>
      <c r="AI73" s="4">
        <v>0</v>
      </c>
      <c r="AJ73" s="4">
        <v>0</v>
      </c>
      <c r="AK73" s="4">
        <v>0</v>
      </c>
      <c r="AM73">
        <f t="shared" si="0"/>
        <v>5</v>
      </c>
      <c r="AN73">
        <f t="shared" si="1"/>
        <v>1</v>
      </c>
      <c r="AO73">
        <f t="shared" si="2"/>
        <v>1</v>
      </c>
      <c r="AP73">
        <f t="shared" si="3"/>
        <v>0</v>
      </c>
      <c r="AQ73">
        <f t="shared" si="4"/>
        <v>1</v>
      </c>
      <c r="AR73">
        <f t="shared" si="5"/>
        <v>1</v>
      </c>
      <c r="AS73">
        <f t="shared" si="6"/>
        <v>1</v>
      </c>
      <c r="AT73">
        <f t="shared" si="7"/>
        <v>0</v>
      </c>
      <c r="AU73">
        <f t="shared" si="8"/>
        <v>0</v>
      </c>
    </row>
    <row r="74" spans="1:47" x14ac:dyDescent="0.25">
      <c r="A74" s="4" t="s">
        <v>65</v>
      </c>
      <c r="B74" s="126">
        <v>1.0521853992144732</v>
      </c>
      <c r="C74" s="12">
        <v>0.26315789473684209</v>
      </c>
      <c r="D74" s="12">
        <v>0.25750000000000006</v>
      </c>
      <c r="E74" s="12">
        <v>1.0219724067450175</v>
      </c>
      <c r="F74" s="12">
        <v>0.21428571428571427</v>
      </c>
      <c r="G74" s="12">
        <v>0.20750000000000002</v>
      </c>
      <c r="H74" s="12">
        <v>1.0327022375215145</v>
      </c>
      <c r="I74" s="11">
        <v>3699</v>
      </c>
      <c r="J74" s="11">
        <v>2920.08</v>
      </c>
      <c r="K74" s="12">
        <v>1.2667461165447522</v>
      </c>
      <c r="L74" s="12">
        <v>1.1363636363636365</v>
      </c>
      <c r="M74" s="12">
        <v>1.2340909090909089</v>
      </c>
      <c r="N74" s="12">
        <v>0.92081031307550665</v>
      </c>
      <c r="O74" s="12">
        <v>0.64880726997349492</v>
      </c>
      <c r="P74" s="12">
        <v>0.55000000000000004</v>
      </c>
      <c r="Q74" s="12">
        <v>1.1796495817699906</v>
      </c>
      <c r="R74" s="19">
        <v>3.2</v>
      </c>
      <c r="S74" s="19">
        <v>2.9</v>
      </c>
      <c r="T74" s="12">
        <v>1.103448275862069</v>
      </c>
      <c r="U74" s="23">
        <v>76.8</v>
      </c>
      <c r="V74" s="23">
        <v>80.5</v>
      </c>
      <c r="W74" s="12">
        <v>0.95403726708074532</v>
      </c>
      <c r="X74" s="23">
        <v>84.6</v>
      </c>
      <c r="Y74" s="23">
        <v>80.740000000000009</v>
      </c>
      <c r="Z74" s="12">
        <v>1.0478077780530095</v>
      </c>
      <c r="AA74" s="12">
        <v>1.0009225225668774</v>
      </c>
      <c r="AB74" s="8"/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M74">
        <f t="shared" si="0"/>
        <v>1</v>
      </c>
      <c r="AN74">
        <f t="shared" si="1"/>
        <v>0</v>
      </c>
      <c r="AO74">
        <f t="shared" si="2"/>
        <v>1</v>
      </c>
      <c r="AP74">
        <f t="shared" si="3"/>
        <v>0</v>
      </c>
      <c r="AQ74">
        <f t="shared" si="4"/>
        <v>0</v>
      </c>
      <c r="AR74">
        <f t="shared" si="5"/>
        <v>0</v>
      </c>
      <c r="AS74">
        <f t="shared" si="6"/>
        <v>0</v>
      </c>
      <c r="AT74">
        <f t="shared" si="7"/>
        <v>0</v>
      </c>
      <c r="AU74">
        <f t="shared" si="8"/>
        <v>0</v>
      </c>
    </row>
    <row r="75" spans="1:47" x14ac:dyDescent="0.25">
      <c r="A75" s="4" t="s">
        <v>66</v>
      </c>
      <c r="B75" s="127">
        <v>0.98625019309881612</v>
      </c>
      <c r="C75" s="12">
        <v>0.41176470588235292</v>
      </c>
      <c r="D75" s="12">
        <v>0.23186275190803241</v>
      </c>
      <c r="E75" s="12">
        <v>1.7758984679250165</v>
      </c>
      <c r="F75" s="12">
        <v>0.2608695652173913</v>
      </c>
      <c r="G75" s="12">
        <v>0.1925</v>
      </c>
      <c r="H75" s="12">
        <v>1.3551665725578768</v>
      </c>
      <c r="I75" s="11">
        <v>0</v>
      </c>
      <c r="J75" s="11">
        <v>4033.5748656000005</v>
      </c>
      <c r="K75" s="18">
        <v>0</v>
      </c>
      <c r="L75" s="12">
        <v>1.4545454545454546</v>
      </c>
      <c r="M75" s="12">
        <v>1.2989304812834224</v>
      </c>
      <c r="N75" s="12">
        <v>1.1198023878139154</v>
      </c>
      <c r="O75" s="12">
        <v>0.93626555203147865</v>
      </c>
      <c r="P75" s="12">
        <v>0.73851678637046936</v>
      </c>
      <c r="Q75" s="12">
        <v>1.2677647540455643</v>
      </c>
      <c r="R75" s="19">
        <v>2.6323529411764706</v>
      </c>
      <c r="S75" s="19">
        <v>2.8223035603333164</v>
      </c>
      <c r="T75" s="12">
        <v>0.93269660222714934</v>
      </c>
      <c r="U75" s="23">
        <v>87.4</v>
      </c>
      <c r="V75" s="23">
        <v>82.34</v>
      </c>
      <c r="W75" s="12">
        <v>1.0614525139664805</v>
      </c>
      <c r="X75" s="23">
        <v>83</v>
      </c>
      <c r="Y75" s="23">
        <v>81.52</v>
      </c>
      <c r="Z75" s="12">
        <v>1.0181550539744848</v>
      </c>
      <c r="AA75" s="12">
        <v>1.0398037839704828</v>
      </c>
      <c r="AB75" s="8"/>
      <c r="AC75" s="4">
        <v>1</v>
      </c>
      <c r="AD75" s="4">
        <v>0</v>
      </c>
      <c r="AE75" s="4">
        <v>0</v>
      </c>
      <c r="AF75" s="4">
        <v>1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M75">
        <f t="shared" si="0"/>
        <v>1</v>
      </c>
      <c r="AN75">
        <f t="shared" si="1"/>
        <v>0</v>
      </c>
      <c r="AO75">
        <f t="shared" si="2"/>
        <v>0</v>
      </c>
      <c r="AP75">
        <f t="shared" si="3"/>
        <v>1</v>
      </c>
      <c r="AQ75">
        <f t="shared" si="4"/>
        <v>0</v>
      </c>
      <c r="AR75">
        <f t="shared" si="5"/>
        <v>0</v>
      </c>
      <c r="AS75">
        <f t="shared" si="6"/>
        <v>0</v>
      </c>
      <c r="AT75">
        <f t="shared" si="7"/>
        <v>0</v>
      </c>
      <c r="AU75">
        <f t="shared" si="8"/>
        <v>0</v>
      </c>
    </row>
    <row r="76" spans="1:47" x14ac:dyDescent="0.25">
      <c r="A76" s="4" t="s">
        <v>67</v>
      </c>
      <c r="B76" s="127">
        <v>0.98314799696624178</v>
      </c>
      <c r="C76" s="12">
        <v>0.36923076923076925</v>
      </c>
      <c r="D76" s="12">
        <v>0.26750000000000007</v>
      </c>
      <c r="E76" s="12">
        <v>1.3803019410496042</v>
      </c>
      <c r="F76" s="12">
        <v>0.2857142857142857</v>
      </c>
      <c r="G76" s="12">
        <v>0.2225</v>
      </c>
      <c r="H76" s="12">
        <v>1.2841091492776886</v>
      </c>
      <c r="I76" s="11">
        <v>2531</v>
      </c>
      <c r="J76" s="11">
        <v>3224.6887999999999</v>
      </c>
      <c r="K76" s="18">
        <v>0.78488193961538244</v>
      </c>
      <c r="L76" s="12">
        <v>0.89861751152073732</v>
      </c>
      <c r="M76" s="12">
        <v>1.2</v>
      </c>
      <c r="N76" s="18">
        <v>0.74884792626728114</v>
      </c>
      <c r="O76" s="12">
        <v>0.65510205823850298</v>
      </c>
      <c r="P76" s="12">
        <v>0.73409484443947937</v>
      </c>
      <c r="Q76" s="12">
        <v>0.89239430463335889</v>
      </c>
      <c r="R76" s="19">
        <v>2.7179487179487181</v>
      </c>
      <c r="S76" s="19">
        <v>2.7966381029269609</v>
      </c>
      <c r="T76" s="12">
        <v>0.97186286459592808</v>
      </c>
      <c r="U76" s="23">
        <v>84.6</v>
      </c>
      <c r="V76" s="23">
        <v>81.28</v>
      </c>
      <c r="W76" s="12">
        <v>1.0408464566929132</v>
      </c>
      <c r="X76" s="23">
        <v>76.599999999999994</v>
      </c>
      <c r="Y76" s="23">
        <v>80.8</v>
      </c>
      <c r="Z76" s="12">
        <v>0.94801980198019797</v>
      </c>
      <c r="AA76" s="12">
        <v>0.99443312933655559</v>
      </c>
      <c r="AB76" s="8"/>
      <c r="AC76" s="4">
        <v>2</v>
      </c>
      <c r="AD76" s="4">
        <v>0</v>
      </c>
      <c r="AE76" s="4">
        <v>0</v>
      </c>
      <c r="AF76" s="4">
        <v>1</v>
      </c>
      <c r="AG76" s="4">
        <v>1</v>
      </c>
      <c r="AH76" s="4">
        <v>0</v>
      </c>
      <c r="AI76" s="4">
        <v>0</v>
      </c>
      <c r="AJ76" s="4">
        <v>0</v>
      </c>
      <c r="AK76" s="4">
        <v>0</v>
      </c>
      <c r="AM76">
        <f t="shared" si="0"/>
        <v>2</v>
      </c>
      <c r="AN76">
        <f t="shared" si="1"/>
        <v>0</v>
      </c>
      <c r="AO76">
        <f t="shared" si="2"/>
        <v>0</v>
      </c>
      <c r="AP76">
        <f t="shared" si="3"/>
        <v>1</v>
      </c>
      <c r="AQ76">
        <f t="shared" si="4"/>
        <v>1</v>
      </c>
      <c r="AR76">
        <f t="shared" si="5"/>
        <v>0</v>
      </c>
      <c r="AS76">
        <f t="shared" si="6"/>
        <v>0</v>
      </c>
      <c r="AT76">
        <f t="shared" si="7"/>
        <v>0</v>
      </c>
      <c r="AU76">
        <f t="shared" si="8"/>
        <v>0</v>
      </c>
    </row>
    <row r="77" spans="1:47" x14ac:dyDescent="0.25">
      <c r="A77" s="4" t="s">
        <v>68</v>
      </c>
      <c r="B77" s="126">
        <v>1.0883314943309337</v>
      </c>
      <c r="C77" s="12">
        <v>0.15151515151515152</v>
      </c>
      <c r="D77" s="12">
        <v>0.35007703762231818</v>
      </c>
      <c r="E77" s="18">
        <v>0.43280516923996071</v>
      </c>
      <c r="F77" s="12">
        <v>6.25E-2</v>
      </c>
      <c r="G77" s="12">
        <v>0.31706521739130439</v>
      </c>
      <c r="H77" s="18">
        <v>0.1971203291052451</v>
      </c>
      <c r="I77" s="11">
        <v>893</v>
      </c>
      <c r="J77" s="11">
        <v>3206.6087084000005</v>
      </c>
      <c r="K77" s="18">
        <v>0.27848736194743873</v>
      </c>
      <c r="L77" s="12">
        <v>1.820754716981132</v>
      </c>
      <c r="M77" s="12">
        <v>1.5</v>
      </c>
      <c r="N77" s="12">
        <v>1.2138364779874213</v>
      </c>
      <c r="O77" s="12">
        <v>0.70859580506714659</v>
      </c>
      <c r="P77" s="12">
        <v>0.59913251747659912</v>
      </c>
      <c r="Q77" s="12">
        <v>1.1827029653666274</v>
      </c>
      <c r="R77" s="19">
        <v>3.5492227979274613</v>
      </c>
      <c r="S77" s="19">
        <v>2.9</v>
      </c>
      <c r="T77" s="12">
        <v>1.2238699303198144</v>
      </c>
      <c r="U77" s="23">
        <v>76.2</v>
      </c>
      <c r="V77" s="23">
        <v>82.06</v>
      </c>
      <c r="W77" s="12">
        <v>0.92858883743602239</v>
      </c>
      <c r="X77" s="23">
        <v>79</v>
      </c>
      <c r="Y77" s="23">
        <v>80.86</v>
      </c>
      <c r="Z77" s="12">
        <v>0.97699727924808311</v>
      </c>
      <c r="AA77" s="12">
        <v>0.95279305834205275</v>
      </c>
      <c r="AB77" s="8"/>
      <c r="AC77" s="10">
        <v>3</v>
      </c>
      <c r="AD77" s="4">
        <v>1</v>
      </c>
      <c r="AE77" s="4">
        <v>1</v>
      </c>
      <c r="AF77" s="4">
        <v>1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M77">
        <f t="shared" si="0"/>
        <v>3</v>
      </c>
      <c r="AN77">
        <f t="shared" si="1"/>
        <v>1</v>
      </c>
      <c r="AO77">
        <f t="shared" si="2"/>
        <v>1</v>
      </c>
      <c r="AP77">
        <f t="shared" si="3"/>
        <v>1</v>
      </c>
      <c r="AQ77">
        <f t="shared" si="4"/>
        <v>0</v>
      </c>
      <c r="AR77">
        <f t="shared" si="5"/>
        <v>0</v>
      </c>
      <c r="AS77">
        <f t="shared" si="6"/>
        <v>0</v>
      </c>
      <c r="AT77">
        <f t="shared" si="7"/>
        <v>0</v>
      </c>
      <c r="AU77">
        <f t="shared" si="8"/>
        <v>0</v>
      </c>
    </row>
    <row r="78" spans="1:47" x14ac:dyDescent="0.25">
      <c r="A78" s="4" t="s">
        <v>69</v>
      </c>
      <c r="B78" s="126">
        <v>1.0634659499775463</v>
      </c>
      <c r="C78" s="12">
        <v>0.25</v>
      </c>
      <c r="D78" s="12">
        <v>0.24500000000000005</v>
      </c>
      <c r="E78" s="12">
        <v>1.0204081632653059</v>
      </c>
      <c r="F78" s="12">
        <v>0.24</v>
      </c>
      <c r="G78" s="12">
        <v>0.21000000000000002</v>
      </c>
      <c r="H78" s="12">
        <v>1.1428571428571428</v>
      </c>
      <c r="I78" s="11">
        <v>2582</v>
      </c>
      <c r="J78" s="11">
        <v>3156.0739839999997</v>
      </c>
      <c r="K78" s="12">
        <v>0.81810502956828035</v>
      </c>
      <c r="L78" s="12">
        <v>0.97619047619047616</v>
      </c>
      <c r="M78" s="12">
        <v>1.2</v>
      </c>
      <c r="N78" s="12">
        <v>0.81349206349206349</v>
      </c>
      <c r="O78" s="12">
        <v>0.40339635433182797</v>
      </c>
      <c r="P78" s="12">
        <v>0.59046238761412151</v>
      </c>
      <c r="Q78" s="12">
        <v>0.68318721529720061</v>
      </c>
      <c r="R78" s="19">
        <v>3.0487804878048781</v>
      </c>
      <c r="S78" s="19">
        <v>2.7877631174096398</v>
      </c>
      <c r="T78" s="12">
        <v>1.0936296806443773</v>
      </c>
      <c r="U78" s="23">
        <v>85.6</v>
      </c>
      <c r="V78" s="23">
        <v>81.240000000000009</v>
      </c>
      <c r="W78" s="12">
        <v>1.0536681437715409</v>
      </c>
      <c r="X78" s="23">
        <v>83</v>
      </c>
      <c r="Y78" s="23">
        <v>81.94</v>
      </c>
      <c r="Z78" s="12">
        <v>1.0129362948498901</v>
      </c>
      <c r="AA78" s="12">
        <v>1.0333022193107155</v>
      </c>
      <c r="AB78" s="8"/>
      <c r="AC78" s="4">
        <v>1</v>
      </c>
      <c r="AD78" s="4">
        <v>0</v>
      </c>
      <c r="AE78" s="4">
        <v>0</v>
      </c>
      <c r="AF78" s="4">
        <v>0</v>
      </c>
      <c r="AG78" s="4">
        <v>0</v>
      </c>
      <c r="AH78" s="4">
        <v>1</v>
      </c>
      <c r="AI78" s="4">
        <v>0</v>
      </c>
      <c r="AJ78" s="4">
        <v>0</v>
      </c>
      <c r="AK78" s="4">
        <v>0</v>
      </c>
      <c r="AM78">
        <f t="shared" si="0"/>
        <v>4</v>
      </c>
      <c r="AN78">
        <f t="shared" si="1"/>
        <v>1</v>
      </c>
      <c r="AO78">
        <f t="shared" si="2"/>
        <v>0</v>
      </c>
      <c r="AP78">
        <f t="shared" si="3"/>
        <v>1</v>
      </c>
      <c r="AQ78">
        <f t="shared" si="4"/>
        <v>1</v>
      </c>
      <c r="AR78">
        <f t="shared" si="5"/>
        <v>1</v>
      </c>
      <c r="AS78">
        <f t="shared" si="6"/>
        <v>0</v>
      </c>
      <c r="AT78">
        <f t="shared" si="7"/>
        <v>0</v>
      </c>
      <c r="AU78">
        <f t="shared" si="8"/>
        <v>0</v>
      </c>
    </row>
    <row r="79" spans="1:47" x14ac:dyDescent="0.25">
      <c r="A79" s="4" t="s">
        <v>70</v>
      </c>
      <c r="B79" s="126">
        <v>1.028807938190933</v>
      </c>
      <c r="C79" s="12">
        <v>0.16666666666666666</v>
      </c>
      <c r="D79" s="12">
        <v>0.19250000000000003</v>
      </c>
      <c r="E79" s="12">
        <v>0.86580086580086557</v>
      </c>
      <c r="F79" s="12">
        <v>0.34782608695652173</v>
      </c>
      <c r="G79" s="12">
        <v>0.17250000000000001</v>
      </c>
      <c r="H79" s="12">
        <v>2.0163831127914302</v>
      </c>
      <c r="I79" s="11">
        <v>4712</v>
      </c>
      <c r="J79" s="11">
        <v>2905.4796000000001</v>
      </c>
      <c r="K79" s="12">
        <v>1.6217632366098871</v>
      </c>
      <c r="L79" s="12">
        <v>1.2929936305732483</v>
      </c>
      <c r="M79" s="12">
        <v>1.3401273885350318</v>
      </c>
      <c r="N79" s="12">
        <v>0.96482889733840305</v>
      </c>
      <c r="O79" s="12">
        <v>0.65972001855151707</v>
      </c>
      <c r="P79" s="12">
        <v>0.55000000000000004</v>
      </c>
      <c r="Q79" s="12">
        <v>1.1994909428209399</v>
      </c>
      <c r="R79" s="19">
        <v>2.9556650246305418</v>
      </c>
      <c r="S79" s="19">
        <v>2.865417332788406</v>
      </c>
      <c r="T79" s="12">
        <v>1.0314954791434565</v>
      </c>
      <c r="U79" s="23">
        <v>86.9</v>
      </c>
      <c r="V79" s="23">
        <v>88.2</v>
      </c>
      <c r="W79" s="12">
        <v>0.98526077097505671</v>
      </c>
      <c r="X79" s="23">
        <v>90.8</v>
      </c>
      <c r="Y79" s="23">
        <v>85.1</v>
      </c>
      <c r="Z79" s="12">
        <v>1.0669800235017626</v>
      </c>
      <c r="AA79" s="12">
        <v>1.0261203972384096</v>
      </c>
      <c r="AB79" s="8"/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M79">
        <f t="shared" si="0"/>
        <v>1</v>
      </c>
      <c r="AN79">
        <f t="shared" si="1"/>
        <v>1</v>
      </c>
      <c r="AO79">
        <f t="shared" si="2"/>
        <v>0</v>
      </c>
      <c r="AP79">
        <f t="shared" si="3"/>
        <v>0</v>
      </c>
      <c r="AQ79">
        <f t="shared" si="4"/>
        <v>0</v>
      </c>
      <c r="AR79">
        <f t="shared" si="5"/>
        <v>0</v>
      </c>
      <c r="AS79">
        <f t="shared" si="6"/>
        <v>0</v>
      </c>
      <c r="AT79">
        <f t="shared" si="7"/>
        <v>0</v>
      </c>
      <c r="AU79">
        <f t="shared" si="8"/>
        <v>0</v>
      </c>
    </row>
    <row r="80" spans="1:47" x14ac:dyDescent="0.25">
      <c r="A80" s="4" t="s">
        <v>71</v>
      </c>
      <c r="B80" s="127">
        <v>0.97361393528231055</v>
      </c>
      <c r="C80" s="12">
        <v>0.31428571428571428</v>
      </c>
      <c r="D80" s="12">
        <v>0.23761802122887551</v>
      </c>
      <c r="E80" s="12">
        <v>1.3226510037426491</v>
      </c>
      <c r="F80" s="12">
        <v>0.2857142857142857</v>
      </c>
      <c r="G80" s="12">
        <v>0.17250000000000001</v>
      </c>
      <c r="H80" s="12">
        <v>1.6563146997929605</v>
      </c>
      <c r="I80" s="11">
        <v>2400</v>
      </c>
      <c r="J80" s="11">
        <v>3208.5653560000001</v>
      </c>
      <c r="K80" s="18">
        <v>0.74799785377973149</v>
      </c>
      <c r="L80" s="12">
        <v>1.2571428571428571</v>
      </c>
      <c r="M80" s="12">
        <v>1.2428571428571429</v>
      </c>
      <c r="N80" s="12">
        <v>1.0114942528735631</v>
      </c>
      <c r="O80" s="12">
        <v>0.61890410958904107</v>
      </c>
      <c r="P80" s="12">
        <v>0.67340508806262234</v>
      </c>
      <c r="Q80" s="12">
        <v>0.91906657754787702</v>
      </c>
      <c r="R80" s="19">
        <v>2.5056818181818183</v>
      </c>
      <c r="S80" s="19">
        <v>2.7141951394938357</v>
      </c>
      <c r="T80" s="12">
        <v>0.92317673910841114</v>
      </c>
      <c r="U80" s="23">
        <v>86.3</v>
      </c>
      <c r="V80" s="23">
        <v>82.7</v>
      </c>
      <c r="W80" s="12">
        <v>1.0435308343409915</v>
      </c>
      <c r="X80" s="23">
        <v>87.9</v>
      </c>
      <c r="Y80" s="23">
        <v>87.5</v>
      </c>
      <c r="Z80" s="12">
        <v>1.0045714285714287</v>
      </c>
      <c r="AA80" s="12">
        <v>1.02405113145621</v>
      </c>
      <c r="AB80" s="8"/>
      <c r="AC80" s="4">
        <v>1</v>
      </c>
      <c r="AD80" s="4">
        <v>0</v>
      </c>
      <c r="AE80" s="4">
        <v>0</v>
      </c>
      <c r="AF80" s="4">
        <v>1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M80">
        <f t="shared" si="0"/>
        <v>1</v>
      </c>
      <c r="AN80">
        <f t="shared" si="1"/>
        <v>0</v>
      </c>
      <c r="AO80">
        <f t="shared" si="2"/>
        <v>0</v>
      </c>
      <c r="AP80">
        <f t="shared" si="3"/>
        <v>1</v>
      </c>
      <c r="AQ80">
        <f t="shared" si="4"/>
        <v>0</v>
      </c>
      <c r="AR80">
        <f t="shared" si="5"/>
        <v>0</v>
      </c>
      <c r="AS80">
        <f t="shared" si="6"/>
        <v>0</v>
      </c>
      <c r="AT80">
        <f t="shared" si="7"/>
        <v>0</v>
      </c>
      <c r="AU80">
        <f t="shared" si="8"/>
        <v>0</v>
      </c>
    </row>
    <row r="81" spans="1:47" x14ac:dyDescent="0.25">
      <c r="A81" s="4" t="s">
        <v>72</v>
      </c>
      <c r="B81" s="18">
        <v>0.69600704779401634</v>
      </c>
      <c r="C81" s="12">
        <v>0</v>
      </c>
      <c r="D81" s="12">
        <v>0.34299999999999997</v>
      </c>
      <c r="E81" s="12" t="s">
        <v>47</v>
      </c>
      <c r="F81" s="12" t="s">
        <v>47</v>
      </c>
      <c r="G81" s="12">
        <v>0.27849999999999997</v>
      </c>
      <c r="H81" s="12" t="s">
        <v>47</v>
      </c>
      <c r="I81" s="11" t="s">
        <v>47</v>
      </c>
      <c r="J81" s="11">
        <v>3253.44</v>
      </c>
      <c r="K81" s="12" t="s">
        <v>47</v>
      </c>
      <c r="L81" s="12">
        <v>0.55172413793103448</v>
      </c>
      <c r="M81" s="12">
        <v>1.2</v>
      </c>
      <c r="N81" s="18">
        <v>0.45977011494252873</v>
      </c>
      <c r="O81" s="12">
        <v>0.10483253255344335</v>
      </c>
      <c r="P81" s="12">
        <v>0.55888298958546045</v>
      </c>
      <c r="Q81" s="18">
        <v>0.18757509980971268</v>
      </c>
      <c r="R81" s="19">
        <v>1.625</v>
      </c>
      <c r="S81" s="19">
        <v>2.86</v>
      </c>
      <c r="T81" s="18">
        <v>0.56818181818181823</v>
      </c>
      <c r="U81" s="23">
        <v>82.7</v>
      </c>
      <c r="V81" s="23">
        <v>84.141960784313738</v>
      </c>
      <c r="W81" s="12">
        <v>0.98286276227850211</v>
      </c>
      <c r="X81" s="23">
        <v>55.5</v>
      </c>
      <c r="Y81" s="23">
        <v>83.483529411764721</v>
      </c>
      <c r="Z81" s="18">
        <v>0.66480179253392702</v>
      </c>
      <c r="AA81" s="12">
        <v>0.82383227740621456</v>
      </c>
      <c r="AB81" s="8"/>
      <c r="AC81" s="9">
        <v>4</v>
      </c>
      <c r="AD81" s="4">
        <v>0</v>
      </c>
      <c r="AE81" s="4">
        <v>0</v>
      </c>
      <c r="AF81" s="4"/>
      <c r="AG81" s="4">
        <v>1</v>
      </c>
      <c r="AH81" s="4">
        <v>1</v>
      </c>
      <c r="AI81" s="4">
        <v>1</v>
      </c>
      <c r="AJ81" s="4">
        <v>0</v>
      </c>
      <c r="AK81" s="4">
        <v>1</v>
      </c>
      <c r="AM81">
        <f t="shared" si="0"/>
        <v>5</v>
      </c>
      <c r="AN81">
        <f t="shared" si="1"/>
        <v>1</v>
      </c>
      <c r="AO81">
        <f t="shared" si="2"/>
        <v>0</v>
      </c>
      <c r="AP81">
        <f t="shared" si="3"/>
        <v>0</v>
      </c>
      <c r="AQ81">
        <f t="shared" si="4"/>
        <v>1</v>
      </c>
      <c r="AR81">
        <f t="shared" si="5"/>
        <v>1</v>
      </c>
      <c r="AS81">
        <f t="shared" si="6"/>
        <v>1</v>
      </c>
      <c r="AT81">
        <f t="shared" si="7"/>
        <v>0</v>
      </c>
      <c r="AU81">
        <f t="shared" si="8"/>
        <v>1</v>
      </c>
    </row>
    <row r="82" spans="1:47" x14ac:dyDescent="0.25">
      <c r="A82" s="4" t="s">
        <v>73</v>
      </c>
      <c r="B82" s="126">
        <v>1.0296154114145553</v>
      </c>
      <c r="C82" s="12">
        <v>0.20512820512820512</v>
      </c>
      <c r="D82" s="12">
        <v>0.26733894238422296</v>
      </c>
      <c r="E82" s="18">
        <v>0.76729638899144081</v>
      </c>
      <c r="F82" s="12">
        <v>0.14705882352941177</v>
      </c>
      <c r="G82" s="12">
        <v>0.17749999999999999</v>
      </c>
      <c r="H82" s="12">
        <v>0.82850041425020715</v>
      </c>
      <c r="I82" s="11">
        <v>3936</v>
      </c>
      <c r="J82" s="11">
        <v>3309.4638969120001</v>
      </c>
      <c r="K82" s="12">
        <v>1.1893164943339039</v>
      </c>
      <c r="L82" s="12">
        <v>1.0588235294117647</v>
      </c>
      <c r="M82" s="12">
        <v>1.2</v>
      </c>
      <c r="N82" s="12">
        <v>0.88235294117647067</v>
      </c>
      <c r="O82" s="12">
        <v>0.55106658047834522</v>
      </c>
      <c r="P82" s="12">
        <v>0.55000000000000004</v>
      </c>
      <c r="Q82" s="12">
        <v>1.0019392372333549</v>
      </c>
      <c r="R82" s="19">
        <v>3</v>
      </c>
      <c r="S82" s="19">
        <v>2.8921281967747192</v>
      </c>
      <c r="T82" s="12">
        <v>1.0372984169047481</v>
      </c>
      <c r="U82" s="23">
        <v>81</v>
      </c>
      <c r="V82" s="23">
        <v>82.52</v>
      </c>
      <c r="W82" s="12">
        <v>0.98158022297624825</v>
      </c>
      <c r="X82" s="23">
        <v>86.3</v>
      </c>
      <c r="Y82" s="23">
        <v>81.240000000000009</v>
      </c>
      <c r="Z82" s="12">
        <v>1.0622845888724766</v>
      </c>
      <c r="AA82" s="12">
        <v>1.0219324059243624</v>
      </c>
      <c r="AB82" s="8"/>
      <c r="AC82" s="4">
        <v>1</v>
      </c>
      <c r="AD82" s="4">
        <v>1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M82">
        <f t="shared" si="0"/>
        <v>4</v>
      </c>
      <c r="AN82">
        <f t="shared" si="1"/>
        <v>1</v>
      </c>
      <c r="AO82">
        <f t="shared" si="2"/>
        <v>1</v>
      </c>
      <c r="AP82">
        <f t="shared" si="3"/>
        <v>0</v>
      </c>
      <c r="AQ82">
        <f t="shared" si="4"/>
        <v>1</v>
      </c>
      <c r="AR82">
        <f t="shared" si="5"/>
        <v>1</v>
      </c>
      <c r="AS82">
        <f t="shared" si="6"/>
        <v>0</v>
      </c>
      <c r="AT82">
        <f t="shared" si="7"/>
        <v>0</v>
      </c>
      <c r="AU82">
        <f t="shared" si="8"/>
        <v>0</v>
      </c>
    </row>
    <row r="83" spans="1:47" x14ac:dyDescent="0.25">
      <c r="A83" s="4" t="s">
        <v>74</v>
      </c>
      <c r="B83" s="126">
        <v>1.0368578385832781</v>
      </c>
      <c r="C83" s="12">
        <v>0.29411764705882354</v>
      </c>
      <c r="D83" s="12">
        <v>0.26936275190803244</v>
      </c>
      <c r="E83" s="12">
        <v>1.0919017012390899</v>
      </c>
      <c r="F83" s="12">
        <v>0.125</v>
      </c>
      <c r="G83" s="12">
        <v>0.2240248019706001</v>
      </c>
      <c r="H83" s="18">
        <v>0.55797393369152215</v>
      </c>
      <c r="I83" s="11">
        <v>15</v>
      </c>
      <c r="J83" s="11">
        <v>3344.6187182625004</v>
      </c>
      <c r="K83" s="18">
        <v>4.4848161370669975E-3</v>
      </c>
      <c r="L83" s="12">
        <v>1.096774193548387</v>
      </c>
      <c r="M83" s="12">
        <v>1.2</v>
      </c>
      <c r="N83" s="12">
        <v>0.91397849462365588</v>
      </c>
      <c r="O83" s="12">
        <v>0.63962817204049938</v>
      </c>
      <c r="P83" s="12">
        <v>0.6598200818789054</v>
      </c>
      <c r="Q83" s="12">
        <v>0.96939785497145303</v>
      </c>
      <c r="R83" s="19">
        <v>2.8627450980392157</v>
      </c>
      <c r="S83" s="19">
        <v>2.7514438810904034</v>
      </c>
      <c r="T83" s="12">
        <v>1.0404519306076865</v>
      </c>
      <c r="U83" s="23">
        <v>81.5</v>
      </c>
      <c r="V83" s="23">
        <v>82.64</v>
      </c>
      <c r="W83" s="12">
        <v>0.98620522749273953</v>
      </c>
      <c r="X83" s="23">
        <v>88.5</v>
      </c>
      <c r="Y83" s="23">
        <v>81.92</v>
      </c>
      <c r="Z83" s="12">
        <v>1.080322265625</v>
      </c>
      <c r="AA83" s="12">
        <v>1.0332637465588697</v>
      </c>
      <c r="AB83" s="8"/>
      <c r="AC83" s="4">
        <v>2</v>
      </c>
      <c r="AD83" s="4">
        <v>0</v>
      </c>
      <c r="AE83" s="4">
        <v>1</v>
      </c>
      <c r="AF83" s="4">
        <v>1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M83">
        <f t="shared" si="0"/>
        <v>2</v>
      </c>
      <c r="AN83">
        <f t="shared" si="1"/>
        <v>0</v>
      </c>
      <c r="AO83">
        <f t="shared" si="2"/>
        <v>1</v>
      </c>
      <c r="AP83">
        <f t="shared" si="3"/>
        <v>1</v>
      </c>
      <c r="AQ83">
        <f t="shared" si="4"/>
        <v>0</v>
      </c>
      <c r="AR83">
        <f t="shared" si="5"/>
        <v>0</v>
      </c>
      <c r="AS83">
        <f t="shared" si="6"/>
        <v>0</v>
      </c>
      <c r="AT83">
        <f t="shared" si="7"/>
        <v>0</v>
      </c>
      <c r="AU83">
        <f t="shared" si="8"/>
        <v>0</v>
      </c>
    </row>
    <row r="84" spans="1:47" x14ac:dyDescent="0.25">
      <c r="A84" s="4" t="s">
        <v>75</v>
      </c>
      <c r="B84" s="127">
        <v>0.97711782495329247</v>
      </c>
      <c r="C84" s="12">
        <v>0.44262295081967212</v>
      </c>
      <c r="D84" s="12">
        <v>0.41362903225806447</v>
      </c>
      <c r="E84" s="12">
        <v>1.0700964301352964</v>
      </c>
      <c r="F84" s="12">
        <v>0.51851851851851849</v>
      </c>
      <c r="G84" s="12">
        <v>0.25619565217391305</v>
      </c>
      <c r="H84" s="12">
        <v>2.0239161520451292</v>
      </c>
      <c r="I84" s="11">
        <v>3600</v>
      </c>
      <c r="J84" s="11">
        <v>3132.4953599999999</v>
      </c>
      <c r="K84" s="12">
        <v>1.1492435219441155</v>
      </c>
      <c r="L84" s="12">
        <v>1.032258064516129</v>
      </c>
      <c r="M84" s="12">
        <v>1.2353535353535352</v>
      </c>
      <c r="N84" s="12">
        <v>0.83559728852900073</v>
      </c>
      <c r="O84" s="12">
        <v>0.54060120816547386</v>
      </c>
      <c r="P84" s="12">
        <v>0.65685830805192214</v>
      </c>
      <c r="Q84" s="12">
        <v>0.82301038372912139</v>
      </c>
      <c r="R84" s="19">
        <v>2.5</v>
      </c>
      <c r="S84" s="19">
        <v>2.7406629953095178</v>
      </c>
      <c r="T84" s="12">
        <v>0.91218803781369751</v>
      </c>
      <c r="U84" s="23">
        <v>89.3</v>
      </c>
      <c r="V84" s="23">
        <v>83.5</v>
      </c>
      <c r="W84" s="12">
        <v>1.0694610778443114</v>
      </c>
      <c r="X84" s="23">
        <v>83.2</v>
      </c>
      <c r="Y84" s="23">
        <v>82</v>
      </c>
      <c r="Z84" s="12">
        <v>1.0146341463414634</v>
      </c>
      <c r="AA84" s="12">
        <v>1.0420476120928874</v>
      </c>
      <c r="AB84" s="8"/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M84">
        <f t="shared" si="0"/>
        <v>2</v>
      </c>
      <c r="AN84">
        <f t="shared" si="1"/>
        <v>0</v>
      </c>
      <c r="AO84">
        <f t="shared" si="2"/>
        <v>0</v>
      </c>
      <c r="AP84">
        <f t="shared" si="3"/>
        <v>0</v>
      </c>
      <c r="AQ84">
        <f t="shared" si="4"/>
        <v>1</v>
      </c>
      <c r="AR84">
        <f t="shared" si="5"/>
        <v>1</v>
      </c>
      <c r="AS84">
        <f t="shared" si="6"/>
        <v>0</v>
      </c>
      <c r="AT84">
        <f t="shared" si="7"/>
        <v>0</v>
      </c>
      <c r="AU84">
        <f t="shared" si="8"/>
        <v>0</v>
      </c>
    </row>
    <row r="85" spans="1:47" x14ac:dyDescent="0.25">
      <c r="A85" s="4" t="s">
        <v>76</v>
      </c>
      <c r="B85" s="127">
        <v>0.97716043995872837</v>
      </c>
      <c r="C85" s="12">
        <v>0.22916666666666666</v>
      </c>
      <c r="D85" s="12">
        <v>0.30971989476517531</v>
      </c>
      <c r="E85" s="18">
        <v>0.73991587411721538</v>
      </c>
      <c r="F85" s="12">
        <v>0.26666666666666666</v>
      </c>
      <c r="G85" s="12">
        <v>0.23500000000000001</v>
      </c>
      <c r="H85" s="12">
        <v>1.1347517730496453</v>
      </c>
      <c r="I85" s="11">
        <v>3640</v>
      </c>
      <c r="J85" s="11">
        <v>3292.6847999999995</v>
      </c>
      <c r="K85" s="12">
        <v>1.1054808525857078</v>
      </c>
      <c r="L85" s="12">
        <v>1.4296296296296296</v>
      </c>
      <c r="M85" s="12">
        <v>1.3444444444444446</v>
      </c>
      <c r="N85" s="12">
        <v>1.0633608815426996</v>
      </c>
      <c r="O85" s="12">
        <v>0.63293510705972</v>
      </c>
      <c r="P85" s="12">
        <v>0.67380369690564912</v>
      </c>
      <c r="Q85" s="12">
        <v>0.93934644461938621</v>
      </c>
      <c r="R85" s="19">
        <v>2.7564766839378239</v>
      </c>
      <c r="S85" s="19">
        <v>2.9</v>
      </c>
      <c r="T85" s="12">
        <v>0.95050920135787031</v>
      </c>
      <c r="U85" s="23">
        <v>86.3</v>
      </c>
      <c r="V85" s="23">
        <v>86.9</v>
      </c>
      <c r="W85" s="12">
        <v>0.99309551208285374</v>
      </c>
      <c r="X85" s="23">
        <v>83.8</v>
      </c>
      <c r="Y85" s="23">
        <v>82.6</v>
      </c>
      <c r="Z85" s="12">
        <v>1.0145278450363195</v>
      </c>
      <c r="AA85" s="12">
        <v>1.0038116785595865</v>
      </c>
      <c r="AB85" s="8"/>
      <c r="AC85" s="4">
        <v>1</v>
      </c>
      <c r="AD85" s="4">
        <v>1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M85">
        <f t="shared" si="0"/>
        <v>1</v>
      </c>
      <c r="AN85">
        <f t="shared" si="1"/>
        <v>1</v>
      </c>
      <c r="AO85">
        <f t="shared" si="2"/>
        <v>0</v>
      </c>
      <c r="AP85">
        <f t="shared" si="3"/>
        <v>0</v>
      </c>
      <c r="AQ85">
        <f t="shared" si="4"/>
        <v>0</v>
      </c>
      <c r="AR85">
        <f t="shared" si="5"/>
        <v>0</v>
      </c>
      <c r="AS85">
        <f t="shared" si="6"/>
        <v>0</v>
      </c>
      <c r="AT85">
        <f t="shared" si="7"/>
        <v>0</v>
      </c>
      <c r="AU85">
        <f t="shared" si="8"/>
        <v>0</v>
      </c>
    </row>
    <row r="86" spans="1:47" x14ac:dyDescent="0.25">
      <c r="A86" s="4" t="s">
        <v>77</v>
      </c>
      <c r="B86" s="127">
        <v>0.91486405311484531</v>
      </c>
      <c r="C86" s="12">
        <v>0.29032258064516131</v>
      </c>
      <c r="D86" s="12">
        <v>0.23293418047946093</v>
      </c>
      <c r="E86" s="12">
        <v>1.2463717435009956</v>
      </c>
      <c r="F86" s="12">
        <v>6.6666666666666666E-2</v>
      </c>
      <c r="G86" s="12">
        <v>0.17250000000000001</v>
      </c>
      <c r="H86" s="18">
        <v>0.38647342995169076</v>
      </c>
      <c r="I86" s="11">
        <v>400</v>
      </c>
      <c r="J86" s="11">
        <v>3153.9520224000003</v>
      </c>
      <c r="K86" s="18">
        <v>0.12682501102081442</v>
      </c>
      <c r="L86" s="12">
        <v>1.0980392156862746</v>
      </c>
      <c r="M86" s="12">
        <v>1.2392156862745098</v>
      </c>
      <c r="N86" s="12">
        <v>0.88607594936708867</v>
      </c>
      <c r="O86" s="12">
        <v>0.54324262684703939</v>
      </c>
      <c r="P86" s="12">
        <v>0.61077231352325323</v>
      </c>
      <c r="Q86" s="12">
        <v>0.88943557986990707</v>
      </c>
      <c r="R86" s="19">
        <v>2.3035714285714284</v>
      </c>
      <c r="S86" s="19">
        <v>2.8784623171997485</v>
      </c>
      <c r="T86" s="12">
        <v>0.80027847326916179</v>
      </c>
      <c r="U86" s="23">
        <v>91.9</v>
      </c>
      <c r="V86" s="23">
        <v>88.2</v>
      </c>
      <c r="W86" s="12">
        <v>1.0419501133786848</v>
      </c>
      <c r="X86" s="23">
        <v>90</v>
      </c>
      <c r="Y86" s="23">
        <v>88.5</v>
      </c>
      <c r="Z86" s="12">
        <v>1.0169491525423728</v>
      </c>
      <c r="AA86" s="12">
        <v>1.0294496329605289</v>
      </c>
      <c r="AB86" s="8"/>
      <c r="AC86" s="4">
        <v>2</v>
      </c>
      <c r="AD86" s="4">
        <v>0</v>
      </c>
      <c r="AE86" s="4">
        <v>1</v>
      </c>
      <c r="AF86" s="4">
        <v>1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M86">
        <f t="shared" si="0"/>
        <v>4</v>
      </c>
      <c r="AN86">
        <f t="shared" si="1"/>
        <v>0</v>
      </c>
      <c r="AO86">
        <f t="shared" si="2"/>
        <v>1</v>
      </c>
      <c r="AP86">
        <f t="shared" si="3"/>
        <v>1</v>
      </c>
      <c r="AQ86">
        <f t="shared" si="4"/>
        <v>0</v>
      </c>
      <c r="AR86">
        <f t="shared" si="5"/>
        <v>1</v>
      </c>
      <c r="AS86">
        <f t="shared" si="6"/>
        <v>1</v>
      </c>
      <c r="AT86">
        <f t="shared" si="7"/>
        <v>0</v>
      </c>
      <c r="AU86">
        <f t="shared" si="8"/>
        <v>0</v>
      </c>
    </row>
    <row r="87" spans="1:47" x14ac:dyDescent="0.25">
      <c r="A87" s="4" t="s">
        <v>78</v>
      </c>
      <c r="B87" s="126">
        <v>1.0094730630468167</v>
      </c>
      <c r="C87" s="12">
        <v>0.23255813953488372</v>
      </c>
      <c r="D87" s="12">
        <v>0.31195203762231821</v>
      </c>
      <c r="E87" s="18">
        <v>0.74549325373037933</v>
      </c>
      <c r="F87" s="12">
        <v>0.14634146341463414</v>
      </c>
      <c r="G87" s="12">
        <v>0.2225</v>
      </c>
      <c r="H87" s="18">
        <v>0.65771444231296239</v>
      </c>
      <c r="I87" s="11">
        <v>4599</v>
      </c>
      <c r="J87" s="11">
        <v>3032.2679048</v>
      </c>
      <c r="K87" s="12">
        <v>1.5166865674104535</v>
      </c>
      <c r="L87" s="12">
        <v>1.5886524822695036</v>
      </c>
      <c r="M87" s="12">
        <v>1.5</v>
      </c>
      <c r="N87" s="12">
        <v>1.0591016548463357</v>
      </c>
      <c r="O87" s="12">
        <v>0.84159334841096567</v>
      </c>
      <c r="P87" s="12">
        <v>0.64901256316350653</v>
      </c>
      <c r="Q87" s="12">
        <v>1.2967289019934458</v>
      </c>
      <c r="R87" s="19">
        <v>2.8526785714285716</v>
      </c>
      <c r="S87" s="19">
        <v>2.8551862324890047</v>
      </c>
      <c r="T87" s="12">
        <v>0.99912171716440124</v>
      </c>
      <c r="U87" s="23">
        <v>89.3</v>
      </c>
      <c r="V87" s="23">
        <v>89.4</v>
      </c>
      <c r="W87" s="12">
        <v>0.99888143176733768</v>
      </c>
      <c r="X87" s="23">
        <v>86.8</v>
      </c>
      <c r="Y87" s="23">
        <v>83.4</v>
      </c>
      <c r="Z87" s="12">
        <v>1.0407673860911271</v>
      </c>
      <c r="AA87" s="12">
        <v>1.0198244089292323</v>
      </c>
      <c r="AB87" s="8"/>
      <c r="AC87" s="4">
        <v>2</v>
      </c>
      <c r="AD87" s="4">
        <v>1</v>
      </c>
      <c r="AE87" s="4">
        <v>1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M87">
        <f t="shared" si="0"/>
        <v>2</v>
      </c>
      <c r="AN87">
        <f t="shared" si="1"/>
        <v>1</v>
      </c>
      <c r="AO87">
        <f t="shared" si="2"/>
        <v>1</v>
      </c>
      <c r="AP87">
        <f t="shared" si="3"/>
        <v>0</v>
      </c>
      <c r="AQ87">
        <f t="shared" si="4"/>
        <v>0</v>
      </c>
      <c r="AR87">
        <f t="shared" si="5"/>
        <v>0</v>
      </c>
      <c r="AS87">
        <f t="shared" si="6"/>
        <v>0</v>
      </c>
      <c r="AT87">
        <f t="shared" si="7"/>
        <v>0</v>
      </c>
      <c r="AU87">
        <f t="shared" si="8"/>
        <v>0</v>
      </c>
    </row>
    <row r="88" spans="1:47" x14ac:dyDescent="0.25">
      <c r="A88" s="4" t="s">
        <v>79</v>
      </c>
      <c r="B88" s="126">
        <v>1.0549251946381926</v>
      </c>
      <c r="C88" s="12">
        <v>0.69230769230769229</v>
      </c>
      <c r="D88" s="12">
        <v>0.29591037095565154</v>
      </c>
      <c r="E88" s="12">
        <v>2.3395857673790328</v>
      </c>
      <c r="F88" s="12">
        <v>0.3125</v>
      </c>
      <c r="G88" s="12">
        <v>0.215</v>
      </c>
      <c r="H88" s="12">
        <v>1.4534883720930232</v>
      </c>
      <c r="I88" s="11">
        <v>3453</v>
      </c>
      <c r="J88" s="11">
        <v>3171.2596511999996</v>
      </c>
      <c r="K88" s="12">
        <v>1.0888417789105949</v>
      </c>
      <c r="L88" s="12">
        <v>1.1904761904761905</v>
      </c>
      <c r="M88" s="12">
        <v>1.2</v>
      </c>
      <c r="N88" s="12">
        <v>0.99206349206349209</v>
      </c>
      <c r="O88" s="12">
        <v>0.6433959737535152</v>
      </c>
      <c r="P88" s="12">
        <v>0.75</v>
      </c>
      <c r="Q88" s="12">
        <v>0.85786129833802027</v>
      </c>
      <c r="R88" s="19">
        <v>3.42</v>
      </c>
      <c r="S88" s="19">
        <v>2.9</v>
      </c>
      <c r="T88" s="12">
        <v>1.1793103448275861</v>
      </c>
      <c r="U88" s="23">
        <v>76.8</v>
      </c>
      <c r="V88" s="23">
        <v>80.38</v>
      </c>
      <c r="W88" s="12">
        <v>0.9554615576013934</v>
      </c>
      <c r="X88" s="23">
        <v>73.5</v>
      </c>
      <c r="Y88" s="23">
        <v>81.16</v>
      </c>
      <c r="Z88" s="12">
        <v>0.90561853129620506</v>
      </c>
      <c r="AA88" s="12">
        <v>0.93054004444879923</v>
      </c>
      <c r="AB88" s="8"/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M88">
        <f t="shared" si="0"/>
        <v>0</v>
      </c>
      <c r="AN88">
        <f t="shared" si="1"/>
        <v>0</v>
      </c>
      <c r="AO88">
        <f t="shared" si="2"/>
        <v>0</v>
      </c>
      <c r="AP88">
        <f t="shared" si="3"/>
        <v>0</v>
      </c>
      <c r="AQ88">
        <f t="shared" si="4"/>
        <v>0</v>
      </c>
      <c r="AR88">
        <f t="shared" si="5"/>
        <v>0</v>
      </c>
      <c r="AS88">
        <f t="shared" si="6"/>
        <v>0</v>
      </c>
      <c r="AT88">
        <f t="shared" si="7"/>
        <v>0</v>
      </c>
      <c r="AU88">
        <f t="shared" si="8"/>
        <v>0</v>
      </c>
    </row>
    <row r="89" spans="1:47" x14ac:dyDescent="0.25">
      <c r="A89" s="4" t="s">
        <v>80</v>
      </c>
      <c r="B89" s="126">
        <v>1.07940484876148</v>
      </c>
      <c r="C89" s="12">
        <v>9.0909090909090912E-2</v>
      </c>
      <c r="D89" s="12">
        <v>0.264718501984127</v>
      </c>
      <c r="E89" s="18">
        <v>0.34341797127025897</v>
      </c>
      <c r="F89" s="12">
        <v>0.1111111111111111</v>
      </c>
      <c r="G89" s="12">
        <v>0.25154885970917257</v>
      </c>
      <c r="H89" s="18">
        <v>0.44170787035000625</v>
      </c>
      <c r="I89" s="11">
        <v>3575</v>
      </c>
      <c r="J89" s="11">
        <v>3309.7633804800003</v>
      </c>
      <c r="K89" s="12">
        <v>1.0801376379605523</v>
      </c>
      <c r="L89" s="12">
        <v>1.25</v>
      </c>
      <c r="M89" s="12">
        <v>1.2865384615384614</v>
      </c>
      <c r="N89" s="12">
        <v>0.9715994020926757</v>
      </c>
      <c r="O89" s="12">
        <v>0.8012785587156297</v>
      </c>
      <c r="P89" s="12">
        <v>0.64874808610285506</v>
      </c>
      <c r="Q89" s="12">
        <v>1.2351151022719038</v>
      </c>
      <c r="R89" s="19">
        <v>3.2153846153846155</v>
      </c>
      <c r="S89" s="19">
        <v>2.772842482489005</v>
      </c>
      <c r="T89" s="12">
        <v>1.1595987279083984</v>
      </c>
      <c r="U89" s="23">
        <v>84</v>
      </c>
      <c r="V89" s="23">
        <v>82.460000000000008</v>
      </c>
      <c r="W89" s="12">
        <v>1.0186757215619693</v>
      </c>
      <c r="X89" s="23">
        <v>80.3</v>
      </c>
      <c r="Y89" s="23">
        <v>81.960000000000008</v>
      </c>
      <c r="Z89" s="12">
        <v>0.97974621766715453</v>
      </c>
      <c r="AA89" s="12">
        <v>0.99921096961456191</v>
      </c>
      <c r="AB89" s="8"/>
      <c r="AC89" s="4">
        <v>2</v>
      </c>
      <c r="AD89" s="4">
        <v>1</v>
      </c>
      <c r="AE89" s="4">
        <v>1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M89">
        <f t="shared" si="0"/>
        <v>2</v>
      </c>
      <c r="AN89">
        <f t="shared" si="1"/>
        <v>1</v>
      </c>
      <c r="AO89">
        <f t="shared" si="2"/>
        <v>1</v>
      </c>
      <c r="AP89">
        <f t="shared" si="3"/>
        <v>0</v>
      </c>
      <c r="AQ89">
        <f t="shared" si="4"/>
        <v>0</v>
      </c>
      <c r="AR89">
        <f t="shared" si="5"/>
        <v>0</v>
      </c>
      <c r="AS89">
        <f t="shared" si="6"/>
        <v>0</v>
      </c>
      <c r="AT89">
        <f t="shared" si="7"/>
        <v>0</v>
      </c>
      <c r="AU89">
        <f t="shared" si="8"/>
        <v>0</v>
      </c>
    </row>
    <row r="90" spans="1:47" x14ac:dyDescent="0.25">
      <c r="A90" s="4" t="s">
        <v>81</v>
      </c>
      <c r="B90" s="126">
        <v>1.03106498081897</v>
      </c>
      <c r="C90" s="12">
        <v>0</v>
      </c>
      <c r="D90" s="12">
        <v>0.29265407524463627</v>
      </c>
      <c r="E90" s="18">
        <v>0</v>
      </c>
      <c r="F90" s="12">
        <v>0</v>
      </c>
      <c r="G90" s="12">
        <v>0.21473565045282797</v>
      </c>
      <c r="H90" s="18">
        <v>0</v>
      </c>
      <c r="I90" s="11" t="s">
        <v>47</v>
      </c>
      <c r="J90" s="11">
        <v>3047.04</v>
      </c>
      <c r="K90" s="12" t="s">
        <v>47</v>
      </c>
      <c r="L90" s="12">
        <v>1</v>
      </c>
      <c r="M90" s="12">
        <v>1.2</v>
      </c>
      <c r="N90" s="12">
        <v>0.83333333333333337</v>
      </c>
      <c r="O90" s="12">
        <v>0.82091940128701957</v>
      </c>
      <c r="P90" s="12">
        <v>0.69971658176078066</v>
      </c>
      <c r="Q90" s="12">
        <v>1.1732170176977108</v>
      </c>
      <c r="R90" s="19">
        <v>3.1515151515151514</v>
      </c>
      <c r="S90" s="19">
        <v>2.9</v>
      </c>
      <c r="T90" s="12">
        <v>1.0867293625914316</v>
      </c>
      <c r="U90" s="23">
        <v>80.8</v>
      </c>
      <c r="V90" s="23">
        <v>80.740000000000009</v>
      </c>
      <c r="W90" s="12">
        <v>1.0007431260837254</v>
      </c>
      <c r="X90" s="23">
        <v>81.8</v>
      </c>
      <c r="Y90" s="23">
        <v>86.1</v>
      </c>
      <c r="Z90" s="12">
        <v>0.9500580720092916</v>
      </c>
      <c r="AA90" s="12">
        <v>0.97540059904650844</v>
      </c>
      <c r="AB90" s="8"/>
      <c r="AC90" s="4">
        <v>2</v>
      </c>
      <c r="AD90" s="4">
        <v>1</v>
      </c>
      <c r="AE90" s="4">
        <v>1</v>
      </c>
      <c r="AF90" s="4"/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M90">
        <f t="shared" si="0"/>
        <v>3</v>
      </c>
      <c r="AN90">
        <f t="shared" si="1"/>
        <v>1</v>
      </c>
      <c r="AO90">
        <f t="shared" si="2"/>
        <v>1</v>
      </c>
      <c r="AP90">
        <f t="shared" si="3"/>
        <v>0</v>
      </c>
      <c r="AQ90">
        <f t="shared" si="4"/>
        <v>1</v>
      </c>
      <c r="AR90">
        <f t="shared" si="5"/>
        <v>0</v>
      </c>
      <c r="AS90">
        <f t="shared" si="6"/>
        <v>0</v>
      </c>
      <c r="AT90">
        <f t="shared" si="7"/>
        <v>0</v>
      </c>
      <c r="AU90">
        <f t="shared" si="8"/>
        <v>0</v>
      </c>
    </row>
    <row r="91" spans="1:47" x14ac:dyDescent="0.25">
      <c r="A91" s="4" t="s">
        <v>82</v>
      </c>
      <c r="B91" s="127">
        <v>0.82377139766887186</v>
      </c>
      <c r="C91" s="12">
        <v>0.125</v>
      </c>
      <c r="D91" s="12">
        <v>0.28894067398595452</v>
      </c>
      <c r="E91" s="18">
        <v>0.43261475885557144</v>
      </c>
      <c r="F91" s="12">
        <v>6.25E-2</v>
      </c>
      <c r="G91" s="12">
        <v>0.34095238095238095</v>
      </c>
      <c r="H91" s="18">
        <v>0.18331005586592178</v>
      </c>
      <c r="I91" s="11">
        <v>0</v>
      </c>
      <c r="J91" s="11">
        <v>3287.6995439999996</v>
      </c>
      <c r="K91" s="18">
        <v>0</v>
      </c>
      <c r="L91" s="12">
        <v>1.2272727272727273</v>
      </c>
      <c r="M91" s="12">
        <v>1.3931818181818181</v>
      </c>
      <c r="N91" s="18">
        <v>0.88091353996737365</v>
      </c>
      <c r="O91" s="12">
        <v>0.64538009239815208</v>
      </c>
      <c r="P91" s="12">
        <v>0.75</v>
      </c>
      <c r="Q91" s="12">
        <v>0.86050678986420281</v>
      </c>
      <c r="R91" s="19">
        <v>1.7962962962962963</v>
      </c>
      <c r="S91" s="19">
        <v>2.8675965808496606</v>
      </c>
      <c r="T91" s="18">
        <v>0.62641178619485549</v>
      </c>
      <c r="U91" s="23">
        <v>76.8</v>
      </c>
      <c r="V91" s="23">
        <v>81.28</v>
      </c>
      <c r="W91" s="12">
        <v>0.94488188976377951</v>
      </c>
      <c r="X91" s="23">
        <v>88.8</v>
      </c>
      <c r="Y91" s="23">
        <v>80.92</v>
      </c>
      <c r="Z91" s="12">
        <v>1.0973801285219971</v>
      </c>
      <c r="AA91" s="12">
        <v>1.0211310091428882</v>
      </c>
      <c r="AB91" s="8"/>
      <c r="AC91" s="9">
        <v>4</v>
      </c>
      <c r="AD91" s="4">
        <v>1</v>
      </c>
      <c r="AE91" s="4">
        <v>1</v>
      </c>
      <c r="AF91" s="4">
        <v>1</v>
      </c>
      <c r="AG91" s="4">
        <v>0</v>
      </c>
      <c r="AH91" s="4">
        <v>0</v>
      </c>
      <c r="AI91" s="4">
        <v>1</v>
      </c>
      <c r="AJ91" s="4">
        <v>0</v>
      </c>
      <c r="AK91" s="4">
        <v>0</v>
      </c>
      <c r="AM91">
        <f t="shared" si="0"/>
        <v>4</v>
      </c>
      <c r="AN91">
        <f t="shared" si="1"/>
        <v>1</v>
      </c>
      <c r="AO91">
        <f t="shared" si="2"/>
        <v>1</v>
      </c>
      <c r="AP91">
        <f t="shared" si="3"/>
        <v>1</v>
      </c>
      <c r="AQ91">
        <f t="shared" si="4"/>
        <v>0</v>
      </c>
      <c r="AR91">
        <f t="shared" si="5"/>
        <v>0</v>
      </c>
      <c r="AS91">
        <f t="shared" si="6"/>
        <v>1</v>
      </c>
      <c r="AT91">
        <f t="shared" si="7"/>
        <v>0</v>
      </c>
      <c r="AU91">
        <f t="shared" si="8"/>
        <v>0</v>
      </c>
    </row>
    <row r="92" spans="1:47" x14ac:dyDescent="0.25">
      <c r="A92" s="4" t="s">
        <v>83</v>
      </c>
      <c r="B92" s="126">
        <v>1.1138990331439258</v>
      </c>
      <c r="C92" s="12">
        <v>0.56666666666666665</v>
      </c>
      <c r="D92" s="12">
        <v>0.44</v>
      </c>
      <c r="E92" s="12">
        <v>1.2878787878787878</v>
      </c>
      <c r="F92" s="12">
        <v>0.49152542372881358</v>
      </c>
      <c r="G92" s="12">
        <v>0.32250000000000001</v>
      </c>
      <c r="H92" s="12">
        <v>1.524109841019577</v>
      </c>
      <c r="I92" s="11">
        <v>4335</v>
      </c>
      <c r="J92" s="11">
        <v>3994.48</v>
      </c>
      <c r="K92" s="12">
        <v>1.0852476417456089</v>
      </c>
      <c r="L92" s="12">
        <v>1.4087591240875912</v>
      </c>
      <c r="M92" s="12">
        <v>1.2291970802919707</v>
      </c>
      <c r="N92" s="12">
        <v>1.1460807600950118</v>
      </c>
      <c r="O92" s="12">
        <v>0.74635090256575076</v>
      </c>
      <c r="P92" s="12">
        <v>0.64649517149517144</v>
      </c>
      <c r="Q92" s="12">
        <v>1.1544570407844494</v>
      </c>
      <c r="R92" s="19">
        <v>3.4818652849740932</v>
      </c>
      <c r="S92" s="19">
        <v>2.9</v>
      </c>
      <c r="T92" s="12">
        <v>1.2006432017152047</v>
      </c>
      <c r="U92" s="23">
        <v>85.1</v>
      </c>
      <c r="V92" s="23">
        <v>82.26</v>
      </c>
      <c r="W92" s="12">
        <v>1.0345246778507171</v>
      </c>
      <c r="X92" s="23">
        <v>83.5</v>
      </c>
      <c r="Y92" s="23">
        <v>81.88</v>
      </c>
      <c r="Z92" s="12">
        <v>1.0197850512945774</v>
      </c>
      <c r="AA92" s="12">
        <v>1.0271548645726472</v>
      </c>
      <c r="AB92" s="8"/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M92">
        <f t="shared" si="0"/>
        <v>0</v>
      </c>
      <c r="AN92">
        <f t="shared" si="1"/>
        <v>0</v>
      </c>
      <c r="AO92">
        <f t="shared" si="2"/>
        <v>0</v>
      </c>
      <c r="AP92">
        <f t="shared" si="3"/>
        <v>0</v>
      </c>
      <c r="AQ92">
        <f t="shared" si="4"/>
        <v>0</v>
      </c>
      <c r="AR92">
        <f t="shared" si="5"/>
        <v>0</v>
      </c>
      <c r="AS92">
        <f t="shared" si="6"/>
        <v>0</v>
      </c>
      <c r="AT92">
        <f t="shared" si="7"/>
        <v>0</v>
      </c>
      <c r="AU92">
        <f t="shared" si="8"/>
        <v>0</v>
      </c>
    </row>
    <row r="93" spans="1:47" x14ac:dyDescent="0.25">
      <c r="A93" s="4" t="s">
        <v>84</v>
      </c>
      <c r="B93" s="127">
        <v>0.94606109561958718</v>
      </c>
      <c r="C93" s="12">
        <v>0.33333333333333331</v>
      </c>
      <c r="D93" s="12">
        <v>0.17257564484126983</v>
      </c>
      <c r="E93" s="12">
        <v>1.9315201379657241</v>
      </c>
      <c r="F93" s="12">
        <v>0.18181818181818182</v>
      </c>
      <c r="G93" s="12">
        <v>0.16</v>
      </c>
      <c r="H93" s="12">
        <v>1.1363636363636365</v>
      </c>
      <c r="I93" s="11">
        <v>3000</v>
      </c>
      <c r="J93" s="11">
        <v>3154.7111880000002</v>
      </c>
      <c r="K93" s="12">
        <v>0.95095868408223994</v>
      </c>
      <c r="L93" s="12">
        <v>1.096774193548387</v>
      </c>
      <c r="M93" s="12">
        <v>1.2161290322580645</v>
      </c>
      <c r="N93" s="12">
        <v>0.90185676392572944</v>
      </c>
      <c r="O93" s="12">
        <v>0.66903236405454247</v>
      </c>
      <c r="P93" s="12">
        <v>0.74118339081842732</v>
      </c>
      <c r="Q93" s="12">
        <v>0.90265428548767879</v>
      </c>
      <c r="R93" s="19">
        <v>2.5588235294117645</v>
      </c>
      <c r="S93" s="19">
        <v>2.9</v>
      </c>
      <c r="T93" s="12">
        <v>0.88235294117647056</v>
      </c>
      <c r="U93" s="23">
        <v>88</v>
      </c>
      <c r="V93" s="23">
        <v>90</v>
      </c>
      <c r="W93" s="12">
        <v>0.97777777777777775</v>
      </c>
      <c r="X93" s="23">
        <v>92.3</v>
      </c>
      <c r="Y93" s="23">
        <v>88.6</v>
      </c>
      <c r="Z93" s="12">
        <v>1.0417607223476297</v>
      </c>
      <c r="AA93" s="12">
        <v>1.0097692500627038</v>
      </c>
      <c r="AB93" s="8"/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M93">
        <f t="shared" si="0"/>
        <v>1</v>
      </c>
      <c r="AN93">
        <f t="shared" si="1"/>
        <v>0</v>
      </c>
      <c r="AO93">
        <f t="shared" si="2"/>
        <v>1</v>
      </c>
      <c r="AP93">
        <f t="shared" si="3"/>
        <v>0</v>
      </c>
      <c r="AQ93">
        <f t="shared" si="4"/>
        <v>0</v>
      </c>
      <c r="AR93">
        <f t="shared" si="5"/>
        <v>0</v>
      </c>
      <c r="AS93">
        <f t="shared" si="6"/>
        <v>0</v>
      </c>
      <c r="AT93">
        <f t="shared" si="7"/>
        <v>0</v>
      </c>
      <c r="AU93">
        <f t="shared" si="8"/>
        <v>0</v>
      </c>
    </row>
    <row r="94" spans="1:47" x14ac:dyDescent="0.25">
      <c r="A94" s="4" t="s">
        <v>85</v>
      </c>
      <c r="B94" s="126">
        <v>1.0090647148375282</v>
      </c>
      <c r="C94" s="12">
        <v>0.36619718309859156</v>
      </c>
      <c r="D94" s="12">
        <v>0.22822518577046633</v>
      </c>
      <c r="E94" s="12">
        <v>1.6045432578457326</v>
      </c>
      <c r="F94" s="12">
        <v>0.30555555555555558</v>
      </c>
      <c r="G94" s="12">
        <v>0.18921484015178716</v>
      </c>
      <c r="H94" s="12">
        <v>1.6148604163946152</v>
      </c>
      <c r="I94" s="11">
        <v>3600</v>
      </c>
      <c r="J94" s="11">
        <v>4034.4875200000006</v>
      </c>
      <c r="K94" s="12">
        <v>0.89230663923332687</v>
      </c>
      <c r="L94" s="12">
        <v>1.1690647482014389</v>
      </c>
      <c r="M94" s="12">
        <v>1.2</v>
      </c>
      <c r="N94" s="12">
        <v>0.97422062350119909</v>
      </c>
      <c r="O94" s="12">
        <v>0.7115608855803609</v>
      </c>
      <c r="P94" s="12">
        <v>0.74224955162695361</v>
      </c>
      <c r="Q94" s="12">
        <v>0.95865451723167028</v>
      </c>
      <c r="R94" s="19">
        <v>3.0127795527156551</v>
      </c>
      <c r="S94" s="19">
        <v>2.8814768437224849</v>
      </c>
      <c r="T94" s="12">
        <v>1.0455678515269775</v>
      </c>
      <c r="U94" s="23">
        <v>86.9</v>
      </c>
      <c r="V94" s="23">
        <v>88.2</v>
      </c>
      <c r="W94" s="12">
        <v>0.98526077097505671</v>
      </c>
      <c r="X94" s="23">
        <v>83.7</v>
      </c>
      <c r="Y94" s="23">
        <v>87.2</v>
      </c>
      <c r="Z94" s="12">
        <v>0.95986238532110091</v>
      </c>
      <c r="AA94" s="12">
        <v>0.97256157814807875</v>
      </c>
      <c r="AB94" s="8"/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M94">
        <f t="shared" si="0"/>
        <v>0</v>
      </c>
      <c r="AN94">
        <f t="shared" si="1"/>
        <v>0</v>
      </c>
      <c r="AO94">
        <f t="shared" si="2"/>
        <v>0</v>
      </c>
      <c r="AP94">
        <f t="shared" si="3"/>
        <v>0</v>
      </c>
      <c r="AQ94">
        <f t="shared" si="4"/>
        <v>0</v>
      </c>
      <c r="AR94">
        <f t="shared" si="5"/>
        <v>0</v>
      </c>
      <c r="AS94">
        <f t="shared" si="6"/>
        <v>0</v>
      </c>
      <c r="AT94">
        <f t="shared" si="7"/>
        <v>0</v>
      </c>
      <c r="AU94">
        <f t="shared" si="8"/>
        <v>0</v>
      </c>
    </row>
    <row r="95" spans="1:47" x14ac:dyDescent="0.25">
      <c r="A95" s="4" t="s">
        <v>86</v>
      </c>
      <c r="B95" s="126">
        <v>1.0710472475684645</v>
      </c>
      <c r="C95" s="12">
        <v>0.35897435897435898</v>
      </c>
      <c r="D95" s="12">
        <v>0.32607142857142857</v>
      </c>
      <c r="E95" s="12">
        <v>1.1009071250035105</v>
      </c>
      <c r="F95" s="12">
        <v>0.41176470588235292</v>
      </c>
      <c r="G95" s="12">
        <v>0.3175</v>
      </c>
      <c r="H95" s="12">
        <v>1.2968967114404817</v>
      </c>
      <c r="I95" s="11">
        <v>3558</v>
      </c>
      <c r="J95" s="11">
        <v>2920.08</v>
      </c>
      <c r="K95" s="12">
        <v>1.218459768225528</v>
      </c>
      <c r="L95" s="12">
        <v>1.207373271889401</v>
      </c>
      <c r="M95" s="12">
        <v>1.342857142857143</v>
      </c>
      <c r="N95" s="12">
        <v>0.89910775566231982</v>
      </c>
      <c r="O95" s="12">
        <v>0.67242059107708441</v>
      </c>
      <c r="P95" s="12">
        <v>0.6514182306025269</v>
      </c>
      <c r="Q95" s="12">
        <v>1.0322409774364643</v>
      </c>
      <c r="R95" s="19">
        <v>3.2519083969465647</v>
      </c>
      <c r="S95" s="19">
        <v>2.876290758351074</v>
      </c>
      <c r="T95" s="12">
        <v>1.1305909833715231</v>
      </c>
      <c r="U95" s="23">
        <v>88.3</v>
      </c>
      <c r="V95" s="23">
        <v>86.9</v>
      </c>
      <c r="W95" s="12">
        <v>1.0161104718066742</v>
      </c>
      <c r="X95" s="23">
        <v>87.6</v>
      </c>
      <c r="Y95" s="23">
        <v>87</v>
      </c>
      <c r="Z95" s="12">
        <v>1.0068965517241379</v>
      </c>
      <c r="AA95" s="12">
        <v>1.0115035117654061</v>
      </c>
      <c r="AB95" s="8"/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M95">
        <f t="shared" si="0"/>
        <v>0</v>
      </c>
      <c r="AN95">
        <f t="shared" si="1"/>
        <v>0</v>
      </c>
      <c r="AO95">
        <f t="shared" si="2"/>
        <v>0</v>
      </c>
      <c r="AP95">
        <f t="shared" si="3"/>
        <v>0</v>
      </c>
      <c r="AQ95">
        <f t="shared" si="4"/>
        <v>0</v>
      </c>
      <c r="AR95">
        <f t="shared" si="5"/>
        <v>0</v>
      </c>
      <c r="AS95">
        <f t="shared" si="6"/>
        <v>0</v>
      </c>
      <c r="AT95">
        <f t="shared" si="7"/>
        <v>0</v>
      </c>
      <c r="AU95">
        <f t="shared" si="8"/>
        <v>0</v>
      </c>
    </row>
    <row r="96" spans="1:47" x14ac:dyDescent="0.25">
      <c r="A96" s="4" t="s">
        <v>87</v>
      </c>
      <c r="B96" s="126">
        <v>1.0012289582211658</v>
      </c>
      <c r="C96" s="12">
        <v>0</v>
      </c>
      <c r="D96" s="12">
        <v>0.29943700396825396</v>
      </c>
      <c r="E96" s="18">
        <v>0</v>
      </c>
      <c r="F96" s="12">
        <v>0</v>
      </c>
      <c r="G96" s="12">
        <v>0.30249999999999999</v>
      </c>
      <c r="H96" s="18">
        <v>0</v>
      </c>
      <c r="I96" s="11" t="s">
        <v>47</v>
      </c>
      <c r="J96" s="11">
        <v>3292.6847999999995</v>
      </c>
      <c r="K96" s="12" t="s">
        <v>47</v>
      </c>
      <c r="L96" s="12">
        <v>0.4</v>
      </c>
      <c r="M96" s="12">
        <v>1.2</v>
      </c>
      <c r="N96" s="18">
        <v>0.33333333333333337</v>
      </c>
      <c r="O96" s="12">
        <v>0.16945054945054944</v>
      </c>
      <c r="P96" s="12">
        <v>0.63647936294302376</v>
      </c>
      <c r="Q96" s="18">
        <v>0.26623101912845254</v>
      </c>
      <c r="R96" s="19">
        <v>3.25</v>
      </c>
      <c r="S96" s="19">
        <v>2.9</v>
      </c>
      <c r="T96" s="12">
        <v>1.1206896551724139</v>
      </c>
      <c r="U96" s="23">
        <v>58</v>
      </c>
      <c r="V96" s="23">
        <v>81.260000000000005</v>
      </c>
      <c r="W96" s="18">
        <v>0.71375830666994822</v>
      </c>
      <c r="X96" s="23">
        <v>85.2</v>
      </c>
      <c r="Y96" s="23">
        <v>81.16</v>
      </c>
      <c r="Z96" s="12">
        <v>1.0497782158698867</v>
      </c>
      <c r="AA96" s="12">
        <v>0.88176826126991747</v>
      </c>
      <c r="AB96" s="8"/>
      <c r="AC96" s="9">
        <v>5</v>
      </c>
      <c r="AD96" s="4">
        <v>1</v>
      </c>
      <c r="AE96" s="4">
        <v>1</v>
      </c>
      <c r="AF96" s="4"/>
      <c r="AG96" s="4">
        <v>1</v>
      </c>
      <c r="AH96" s="4">
        <v>1</v>
      </c>
      <c r="AI96" s="4">
        <v>0</v>
      </c>
      <c r="AJ96" s="4">
        <v>1</v>
      </c>
      <c r="AK96" s="4">
        <v>0</v>
      </c>
      <c r="AM96">
        <f t="shared" si="0"/>
        <v>5</v>
      </c>
      <c r="AN96">
        <f t="shared" si="1"/>
        <v>1</v>
      </c>
      <c r="AO96">
        <f t="shared" si="2"/>
        <v>1</v>
      </c>
      <c r="AP96">
        <f t="shared" si="3"/>
        <v>0</v>
      </c>
      <c r="AQ96">
        <f t="shared" si="4"/>
        <v>1</v>
      </c>
      <c r="AR96">
        <f t="shared" si="5"/>
        <v>1</v>
      </c>
      <c r="AS96">
        <f t="shared" si="6"/>
        <v>0</v>
      </c>
      <c r="AT96">
        <f t="shared" si="7"/>
        <v>1</v>
      </c>
      <c r="AU96">
        <f t="shared" si="8"/>
        <v>0</v>
      </c>
    </row>
    <row r="97" spans="1:47" x14ac:dyDescent="0.25">
      <c r="A97" s="4" t="s">
        <v>88</v>
      </c>
      <c r="B97" s="126">
        <v>1.0581061360937634</v>
      </c>
      <c r="C97" s="12">
        <v>0.24210526315789474</v>
      </c>
      <c r="D97" s="12">
        <v>0.25179578762231819</v>
      </c>
      <c r="E97" s="12">
        <v>0.96151435035538091</v>
      </c>
      <c r="F97" s="12">
        <v>0.28260869565217389</v>
      </c>
      <c r="G97" s="12">
        <v>0.19750000000000001</v>
      </c>
      <c r="H97" s="12">
        <v>1.430930104567969</v>
      </c>
      <c r="I97" s="11">
        <v>3721</v>
      </c>
      <c r="J97" s="11">
        <v>3051.5753428379999</v>
      </c>
      <c r="K97" s="12">
        <v>1.2193701881662957</v>
      </c>
      <c r="L97" s="12">
        <v>1.1649484536082475</v>
      </c>
      <c r="M97" s="12">
        <v>1.2050675675675675</v>
      </c>
      <c r="N97" s="12">
        <v>0.96670799626588533</v>
      </c>
      <c r="O97" s="12">
        <v>0.58386546379639748</v>
      </c>
      <c r="P97" s="12">
        <v>0.55000000000000004</v>
      </c>
      <c r="Q97" s="12">
        <v>1.0615735705389044</v>
      </c>
      <c r="R97" s="19">
        <v>3.1327433628318584</v>
      </c>
      <c r="S97" s="19">
        <v>2.9</v>
      </c>
      <c r="T97" s="12">
        <v>1.0802563320109857</v>
      </c>
      <c r="U97" s="23">
        <v>87</v>
      </c>
      <c r="V97" s="23">
        <v>82.56</v>
      </c>
      <c r="W97" s="12">
        <v>1.0537790697674418</v>
      </c>
      <c r="X97" s="23">
        <v>83.1</v>
      </c>
      <c r="Y97" s="23">
        <v>81.62</v>
      </c>
      <c r="Z97" s="12">
        <v>1.0181328105856406</v>
      </c>
      <c r="AA97" s="12">
        <v>1.0359559401765412</v>
      </c>
      <c r="AB97" s="8"/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M97">
        <f t="shared" si="0"/>
        <v>1</v>
      </c>
      <c r="AN97">
        <f t="shared" si="1"/>
        <v>1</v>
      </c>
      <c r="AO97">
        <f t="shared" si="2"/>
        <v>0</v>
      </c>
      <c r="AP97">
        <f t="shared" si="3"/>
        <v>0</v>
      </c>
      <c r="AQ97">
        <f t="shared" si="4"/>
        <v>0</v>
      </c>
      <c r="AR97">
        <f t="shared" si="5"/>
        <v>0</v>
      </c>
      <c r="AS97">
        <f t="shared" si="6"/>
        <v>0</v>
      </c>
      <c r="AT97">
        <f t="shared" si="7"/>
        <v>0</v>
      </c>
      <c r="AU97">
        <f t="shared" si="8"/>
        <v>0</v>
      </c>
    </row>
    <row r="98" spans="1:47" x14ac:dyDescent="0.25">
      <c r="A98" s="4" t="s">
        <v>89</v>
      </c>
      <c r="B98" s="126">
        <v>1.0448676455276582</v>
      </c>
      <c r="C98" s="12">
        <v>0.27906976744186046</v>
      </c>
      <c r="D98" s="12">
        <v>0.22000000000000003</v>
      </c>
      <c r="E98" s="12">
        <v>1.2684989429175473</v>
      </c>
      <c r="F98" s="12">
        <v>0.18518518518518517</v>
      </c>
      <c r="G98" s="12">
        <v>0.21905260783510966</v>
      </c>
      <c r="H98" s="12">
        <v>0.84539137431580835</v>
      </c>
      <c r="I98" s="11">
        <v>2860</v>
      </c>
      <c r="J98" s="11">
        <v>3139.7121520000001</v>
      </c>
      <c r="K98" s="12">
        <v>0.91091152995607472</v>
      </c>
      <c r="L98" s="12">
        <v>1.2406015037593985</v>
      </c>
      <c r="M98" s="12">
        <v>1.2526315789473683</v>
      </c>
      <c r="N98" s="12">
        <v>0.99039615846338547</v>
      </c>
      <c r="O98" s="12">
        <v>0.48856975173769474</v>
      </c>
      <c r="P98" s="12">
        <v>0.60699761966216403</v>
      </c>
      <c r="Q98" s="12">
        <v>0.80489566336292628</v>
      </c>
      <c r="R98" s="19">
        <v>3.2787878787878788</v>
      </c>
      <c r="S98" s="19">
        <v>2.8226411402071259</v>
      </c>
      <c r="T98" s="12">
        <v>1.1616028095400328</v>
      </c>
      <c r="U98" s="23">
        <v>78.8</v>
      </c>
      <c r="V98" s="23">
        <v>87</v>
      </c>
      <c r="W98" s="12">
        <v>0.90574712643678157</v>
      </c>
      <c r="X98" s="23">
        <v>82.6</v>
      </c>
      <c r="Y98" s="23">
        <v>86.9</v>
      </c>
      <c r="Z98" s="12">
        <v>0.95051783659378586</v>
      </c>
      <c r="AA98" s="12">
        <v>0.92813248151528371</v>
      </c>
      <c r="AB98" s="8"/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M98">
        <f t="shared" si="0"/>
        <v>2</v>
      </c>
      <c r="AN98">
        <f t="shared" si="1"/>
        <v>0</v>
      </c>
      <c r="AO98">
        <f t="shared" si="2"/>
        <v>1</v>
      </c>
      <c r="AP98">
        <f t="shared" si="3"/>
        <v>0</v>
      </c>
      <c r="AQ98">
        <f t="shared" si="4"/>
        <v>0</v>
      </c>
      <c r="AR98">
        <f t="shared" si="5"/>
        <v>1</v>
      </c>
      <c r="AS98">
        <f t="shared" si="6"/>
        <v>0</v>
      </c>
      <c r="AT98">
        <f t="shared" si="7"/>
        <v>0</v>
      </c>
      <c r="AU98">
        <f t="shared" si="8"/>
        <v>0</v>
      </c>
    </row>
    <row r="99" spans="1:47" x14ac:dyDescent="0.25">
      <c r="A99" s="4" t="s">
        <v>90</v>
      </c>
      <c r="B99" s="127">
        <v>0.99895313221264948</v>
      </c>
      <c r="C99" s="12">
        <v>0.56000000000000005</v>
      </c>
      <c r="D99" s="12">
        <v>0.22000000000000003</v>
      </c>
      <c r="E99" s="12">
        <v>2.5454545454545454</v>
      </c>
      <c r="F99" s="12">
        <v>0.05</v>
      </c>
      <c r="G99" s="12">
        <v>0.26532608695652177</v>
      </c>
      <c r="H99" s="18">
        <v>0.18844735764031134</v>
      </c>
      <c r="I99" s="11">
        <v>3006</v>
      </c>
      <c r="J99" s="11">
        <v>3274.2711441600004</v>
      </c>
      <c r="K99" s="12">
        <v>0.91806691249791894</v>
      </c>
      <c r="L99" s="12">
        <v>1.3235294117647058</v>
      </c>
      <c r="M99" s="12">
        <v>1.3764705882352941</v>
      </c>
      <c r="N99" s="12">
        <v>0.96153846153846156</v>
      </c>
      <c r="O99" s="12">
        <v>0.67069373520986419</v>
      </c>
      <c r="P99" s="12">
        <v>0.55000000000000004</v>
      </c>
      <c r="Q99" s="12">
        <v>1.2194431549270257</v>
      </c>
      <c r="R99" s="19">
        <v>3.1333333333333333</v>
      </c>
      <c r="S99" s="19">
        <v>2.9</v>
      </c>
      <c r="T99" s="12">
        <v>1.0804597701149425</v>
      </c>
      <c r="U99" s="23">
        <v>70.7</v>
      </c>
      <c r="V99" s="23">
        <v>79.900000000000006</v>
      </c>
      <c r="W99" s="12">
        <v>0.88485607008760947</v>
      </c>
      <c r="X99" s="23">
        <v>77.2</v>
      </c>
      <c r="Y99" s="23">
        <v>81.260000000000005</v>
      </c>
      <c r="Z99" s="12">
        <v>0.95003691853310357</v>
      </c>
      <c r="AA99" s="12">
        <v>0.91744649431035652</v>
      </c>
      <c r="AB99" s="8"/>
      <c r="AC99" s="4">
        <v>1</v>
      </c>
      <c r="AD99" s="4">
        <v>0</v>
      </c>
      <c r="AE99" s="4">
        <v>1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M99">
        <f t="shared" si="0"/>
        <v>1</v>
      </c>
      <c r="AN99">
        <f t="shared" si="1"/>
        <v>0</v>
      </c>
      <c r="AO99">
        <f t="shared" si="2"/>
        <v>1</v>
      </c>
      <c r="AP99">
        <f t="shared" si="3"/>
        <v>0</v>
      </c>
      <c r="AQ99">
        <f t="shared" si="4"/>
        <v>0</v>
      </c>
      <c r="AR99">
        <f t="shared" si="5"/>
        <v>0</v>
      </c>
      <c r="AS99">
        <f t="shared" si="6"/>
        <v>0</v>
      </c>
      <c r="AT99">
        <f t="shared" si="7"/>
        <v>0</v>
      </c>
      <c r="AU99">
        <f t="shared" si="8"/>
        <v>0</v>
      </c>
    </row>
    <row r="100" spans="1:47" x14ac:dyDescent="0.25">
      <c r="A100" s="4" t="s">
        <v>91</v>
      </c>
      <c r="B100" s="126">
        <v>1.0660678035906392</v>
      </c>
      <c r="C100" s="12">
        <v>0.39310344827586208</v>
      </c>
      <c r="D100" s="12">
        <v>0.39582995951417005</v>
      </c>
      <c r="E100" s="12">
        <v>0.99311191289902767</v>
      </c>
      <c r="F100" s="12">
        <v>0.15238095238095239</v>
      </c>
      <c r="G100" s="12">
        <v>0.29647342995169085</v>
      </c>
      <c r="H100" s="18">
        <v>0.5139784445634209</v>
      </c>
      <c r="I100" s="11">
        <v>0</v>
      </c>
      <c r="J100" s="11">
        <v>3047.04</v>
      </c>
      <c r="K100" s="12">
        <v>0</v>
      </c>
      <c r="L100" s="12">
        <v>1.5507900677200903</v>
      </c>
      <c r="M100" s="12">
        <v>1.5</v>
      </c>
      <c r="N100" s="12">
        <v>1.0338600451467268</v>
      </c>
      <c r="O100" s="12">
        <v>0.74208316367529925</v>
      </c>
      <c r="P100" s="12">
        <v>0.55000000000000004</v>
      </c>
      <c r="Q100" s="12">
        <v>1.3492421157732712</v>
      </c>
      <c r="R100" s="19">
        <v>3.2809315866084425</v>
      </c>
      <c r="S100" s="19">
        <v>2.9</v>
      </c>
      <c r="T100" s="12">
        <v>1.1313557195201527</v>
      </c>
      <c r="U100" s="23">
        <v>81.599999999999994</v>
      </c>
      <c r="V100" s="23">
        <v>83.4</v>
      </c>
      <c r="W100" s="12">
        <v>0.97841726618705027</v>
      </c>
      <c r="X100" s="23">
        <v>84</v>
      </c>
      <c r="Y100" s="23">
        <v>82.100000000000009</v>
      </c>
      <c r="Z100" s="12">
        <v>1.0231425091352009</v>
      </c>
      <c r="AA100" s="12">
        <v>1.0007798876611256</v>
      </c>
      <c r="AB100" s="8"/>
      <c r="AC100" s="4">
        <v>2</v>
      </c>
      <c r="AD100" s="4">
        <v>0</v>
      </c>
      <c r="AE100" s="4">
        <v>1</v>
      </c>
      <c r="AF100" s="4">
        <v>1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M100">
        <f t="shared" si="0"/>
        <v>2</v>
      </c>
      <c r="AN100">
        <f t="shared" si="1"/>
        <v>0</v>
      </c>
      <c r="AO100">
        <f t="shared" si="2"/>
        <v>1</v>
      </c>
      <c r="AP100">
        <f t="shared" si="3"/>
        <v>1</v>
      </c>
      <c r="AQ100">
        <f t="shared" si="4"/>
        <v>0</v>
      </c>
      <c r="AR100">
        <f t="shared" si="5"/>
        <v>0</v>
      </c>
      <c r="AS100">
        <f t="shared" si="6"/>
        <v>0</v>
      </c>
      <c r="AT100">
        <f t="shared" si="7"/>
        <v>0</v>
      </c>
      <c r="AU100">
        <f t="shared" si="8"/>
        <v>0</v>
      </c>
    </row>
    <row r="101" spans="1:47" x14ac:dyDescent="0.25">
      <c r="A101" s="4" t="s">
        <v>92</v>
      </c>
      <c r="B101" s="127">
        <v>0.93891145588926306</v>
      </c>
      <c r="C101" s="12">
        <v>0.27272727272727271</v>
      </c>
      <c r="D101" s="12">
        <v>0.25404762585761231</v>
      </c>
      <c r="E101" s="12">
        <v>1.0735281300370423</v>
      </c>
      <c r="F101" s="12">
        <v>0.3</v>
      </c>
      <c r="G101" s="12">
        <v>0.18496397907256781</v>
      </c>
      <c r="H101" s="12">
        <v>1.621937425352963</v>
      </c>
      <c r="I101" s="11">
        <v>3895</v>
      </c>
      <c r="J101" s="11">
        <v>3129.8447807799998</v>
      </c>
      <c r="K101" s="12">
        <v>1.244470659988868</v>
      </c>
      <c r="L101" s="12">
        <v>1.1714285714285715</v>
      </c>
      <c r="M101" s="12">
        <v>1.2486725663716813</v>
      </c>
      <c r="N101" s="12">
        <v>0.93813911106611325</v>
      </c>
      <c r="O101" s="12">
        <v>0.78538287109715677</v>
      </c>
      <c r="P101" s="12">
        <v>0.70854574497009248</v>
      </c>
      <c r="Q101" s="12">
        <v>1.108443423268751</v>
      </c>
      <c r="R101" s="19">
        <v>2.1869918699186992</v>
      </c>
      <c r="S101" s="19">
        <v>2.9</v>
      </c>
      <c r="T101" s="18">
        <v>0.75413512755817214</v>
      </c>
      <c r="U101" s="23">
        <v>87.3</v>
      </c>
      <c r="V101" s="23">
        <v>81.7</v>
      </c>
      <c r="W101" s="12">
        <v>1.0685434516523866</v>
      </c>
      <c r="X101" s="23">
        <v>96.9</v>
      </c>
      <c r="Y101" s="23">
        <v>82.2</v>
      </c>
      <c r="Z101" s="12">
        <v>1.1788321167883211</v>
      </c>
      <c r="AA101" s="12">
        <v>1.1236877842203539</v>
      </c>
      <c r="AB101" s="8"/>
      <c r="AC101" s="4">
        <v>1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1</v>
      </c>
      <c r="AJ101" s="4">
        <v>0</v>
      </c>
      <c r="AK101" s="4">
        <v>0</v>
      </c>
      <c r="AM101">
        <f t="shared" si="0"/>
        <v>1</v>
      </c>
      <c r="AN101">
        <f t="shared" si="1"/>
        <v>0</v>
      </c>
      <c r="AO101">
        <f t="shared" si="2"/>
        <v>0</v>
      </c>
      <c r="AP101">
        <f t="shared" si="3"/>
        <v>0</v>
      </c>
      <c r="AQ101">
        <f t="shared" si="4"/>
        <v>0</v>
      </c>
      <c r="AR101">
        <f t="shared" si="5"/>
        <v>0</v>
      </c>
      <c r="AS101">
        <f t="shared" si="6"/>
        <v>1</v>
      </c>
      <c r="AT101">
        <f t="shared" si="7"/>
        <v>0</v>
      </c>
      <c r="AU101">
        <f t="shared" si="8"/>
        <v>0</v>
      </c>
    </row>
    <row r="102" spans="1:47" x14ac:dyDescent="0.25">
      <c r="A102" s="4" t="s">
        <v>93</v>
      </c>
      <c r="B102" s="127">
        <v>0.88325944804115064</v>
      </c>
      <c r="C102" s="12">
        <v>0.1</v>
      </c>
      <c r="D102" s="12">
        <v>0.3276540752446363</v>
      </c>
      <c r="E102" s="18">
        <v>0.30519992747026581</v>
      </c>
      <c r="F102" s="12">
        <v>0</v>
      </c>
      <c r="G102" s="12">
        <v>0.22722222222222227</v>
      </c>
      <c r="H102" s="18">
        <v>0</v>
      </c>
      <c r="I102" s="11" t="s">
        <v>47</v>
      </c>
      <c r="J102" s="11">
        <v>3292.8288000000002</v>
      </c>
      <c r="K102" s="12" t="s">
        <v>47</v>
      </c>
      <c r="L102" s="12">
        <v>1.1071428571428572</v>
      </c>
      <c r="M102" s="12">
        <v>1.5</v>
      </c>
      <c r="N102" s="18">
        <v>0.73809523809523814</v>
      </c>
      <c r="O102" s="12">
        <v>0.48326257916347692</v>
      </c>
      <c r="P102" s="12">
        <v>0.75</v>
      </c>
      <c r="Q102" s="12">
        <v>0.64435010555130257</v>
      </c>
      <c r="R102" s="19">
        <v>2.096774193548387</v>
      </c>
      <c r="S102" s="19">
        <v>2.8073879370344597</v>
      </c>
      <c r="T102" s="18">
        <v>0.74687725407956329</v>
      </c>
      <c r="U102" s="23">
        <v>90.5</v>
      </c>
      <c r="V102" s="23">
        <v>86.2</v>
      </c>
      <c r="W102" s="12">
        <v>1.0498839907192574</v>
      </c>
      <c r="X102" s="23">
        <v>78.400000000000006</v>
      </c>
      <c r="Y102" s="23">
        <v>79.240000000000009</v>
      </c>
      <c r="Z102" s="12">
        <v>0.98939929328621901</v>
      </c>
      <c r="AA102" s="12">
        <v>1.0196416420027381</v>
      </c>
      <c r="AB102" s="8"/>
      <c r="AC102" s="9">
        <v>5</v>
      </c>
      <c r="AD102" s="4">
        <v>1</v>
      </c>
      <c r="AE102" s="4">
        <v>1</v>
      </c>
      <c r="AF102" s="4"/>
      <c r="AG102" s="4">
        <v>1</v>
      </c>
      <c r="AH102" s="4">
        <v>1</v>
      </c>
      <c r="AI102" s="4">
        <v>1</v>
      </c>
      <c r="AJ102" s="4">
        <v>0</v>
      </c>
      <c r="AK102" s="4">
        <v>0</v>
      </c>
      <c r="AM102">
        <f t="shared" si="0"/>
        <v>4</v>
      </c>
      <c r="AN102">
        <f t="shared" si="1"/>
        <v>1</v>
      </c>
      <c r="AO102">
        <f t="shared" si="2"/>
        <v>1</v>
      </c>
      <c r="AP102">
        <f t="shared" si="3"/>
        <v>0</v>
      </c>
      <c r="AQ102">
        <f t="shared" si="4"/>
        <v>0</v>
      </c>
      <c r="AR102">
        <f t="shared" si="5"/>
        <v>1</v>
      </c>
      <c r="AS102">
        <f t="shared" si="6"/>
        <v>1</v>
      </c>
      <c r="AT102">
        <f t="shared" si="7"/>
        <v>0</v>
      </c>
      <c r="AU102">
        <f t="shared" si="8"/>
        <v>0</v>
      </c>
    </row>
    <row r="103" spans="1:47" x14ac:dyDescent="0.25">
      <c r="A103" s="4" t="s">
        <v>94</v>
      </c>
      <c r="B103" s="126">
        <v>1.0467377784490299</v>
      </c>
      <c r="C103" s="12">
        <v>0.23809523809523808</v>
      </c>
      <c r="D103" s="12">
        <v>0.34037974683544309</v>
      </c>
      <c r="E103" s="18">
        <v>0.6994988400715435</v>
      </c>
      <c r="F103" s="12">
        <v>0.1388888888888889</v>
      </c>
      <c r="G103" s="12">
        <v>0.26616438356164385</v>
      </c>
      <c r="H103" s="18">
        <v>0.52181620632469838</v>
      </c>
      <c r="I103" s="11">
        <v>2436</v>
      </c>
      <c r="J103" s="11">
        <v>3144.7597135999999</v>
      </c>
      <c r="K103" s="12">
        <v>0.7746219812805224</v>
      </c>
      <c r="L103" s="12">
        <v>1.4778761061946903</v>
      </c>
      <c r="M103" s="12">
        <v>1.3327433628318583</v>
      </c>
      <c r="N103" s="12">
        <v>1.1088977423638779</v>
      </c>
      <c r="O103" s="12">
        <v>0.79671950468410646</v>
      </c>
      <c r="P103" s="12">
        <v>0.55000000000000004</v>
      </c>
      <c r="Q103" s="12">
        <v>1.4485809176074662</v>
      </c>
      <c r="R103" s="19">
        <v>3.1736526946107784</v>
      </c>
      <c r="S103" s="19">
        <v>2.9</v>
      </c>
      <c r="T103" s="12">
        <v>1.0943629981416478</v>
      </c>
      <c r="U103" s="23">
        <v>85.4</v>
      </c>
      <c r="V103" s="23">
        <v>82.600000000000009</v>
      </c>
      <c r="W103" s="12">
        <v>1.0338983050847457</v>
      </c>
      <c r="X103" s="23">
        <v>83.8</v>
      </c>
      <c r="Y103" s="23">
        <v>86.9</v>
      </c>
      <c r="Z103" s="12">
        <v>0.96432681242807816</v>
      </c>
      <c r="AA103" s="12">
        <v>0.99911255875641192</v>
      </c>
      <c r="AB103" s="8"/>
      <c r="AC103" s="10">
        <v>3</v>
      </c>
      <c r="AD103" s="4">
        <v>1</v>
      </c>
      <c r="AE103" s="4">
        <v>1</v>
      </c>
      <c r="AF103" s="4">
        <v>1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M103">
        <f t="shared" si="0"/>
        <v>3</v>
      </c>
      <c r="AN103">
        <f t="shared" si="1"/>
        <v>1</v>
      </c>
      <c r="AO103">
        <f t="shared" si="2"/>
        <v>1</v>
      </c>
      <c r="AP103">
        <f t="shared" si="3"/>
        <v>1</v>
      </c>
      <c r="AQ103">
        <f t="shared" si="4"/>
        <v>0</v>
      </c>
      <c r="AR103">
        <f t="shared" si="5"/>
        <v>0</v>
      </c>
      <c r="AS103">
        <f t="shared" si="6"/>
        <v>0</v>
      </c>
      <c r="AT103">
        <f t="shared" si="7"/>
        <v>0</v>
      </c>
      <c r="AU103">
        <f t="shared" si="8"/>
        <v>0</v>
      </c>
    </row>
    <row r="104" spans="1:47" x14ac:dyDescent="0.25">
      <c r="A104" s="4" t="s">
        <v>95</v>
      </c>
      <c r="B104" s="127">
        <v>0.91697064562385877</v>
      </c>
      <c r="C104" s="12">
        <v>0.23333333333333334</v>
      </c>
      <c r="D104" s="12">
        <v>0.20412326388888891</v>
      </c>
      <c r="E104" s="12">
        <v>1.1431001488411652</v>
      </c>
      <c r="F104" s="12">
        <v>0.34782608695652173</v>
      </c>
      <c r="G104" s="12">
        <v>0.19861111111111113</v>
      </c>
      <c r="H104" s="12">
        <v>1.7512921860747945</v>
      </c>
      <c r="I104" s="11">
        <v>4800</v>
      </c>
      <c r="J104" s="11">
        <v>2905.4796000000001</v>
      </c>
      <c r="K104" s="12">
        <v>1.6520508352562515</v>
      </c>
      <c r="L104" s="12">
        <v>1.0754716981132075</v>
      </c>
      <c r="M104" s="12">
        <v>1.2094339622641508</v>
      </c>
      <c r="N104" s="12">
        <v>0.88923556942277704</v>
      </c>
      <c r="O104" s="12">
        <v>0.38889969755390086</v>
      </c>
      <c r="P104" s="12">
        <v>0.75</v>
      </c>
      <c r="Q104" s="18">
        <v>0.51853293007186785</v>
      </c>
      <c r="R104" s="19">
        <v>2.5614035087719298</v>
      </c>
      <c r="S104" s="19">
        <v>2.9</v>
      </c>
      <c r="T104" s="12">
        <v>0.88324258923169996</v>
      </c>
      <c r="U104" s="23">
        <v>84.6</v>
      </c>
      <c r="V104" s="23">
        <v>85</v>
      </c>
      <c r="W104" s="12">
        <v>0.99529411764705877</v>
      </c>
      <c r="X104" s="23">
        <v>77.2</v>
      </c>
      <c r="Y104" s="23">
        <v>85.2</v>
      </c>
      <c r="Z104" s="12">
        <v>0.9061032863849765</v>
      </c>
      <c r="AA104" s="12">
        <v>0.95069870201601758</v>
      </c>
      <c r="AB104" s="8"/>
      <c r="AC104" s="4">
        <v>1</v>
      </c>
      <c r="AD104" s="4">
        <v>0</v>
      </c>
      <c r="AE104" s="4">
        <v>0</v>
      </c>
      <c r="AF104" s="4">
        <v>0</v>
      </c>
      <c r="AG104" s="4">
        <v>0</v>
      </c>
      <c r="AH104" s="4">
        <v>1</v>
      </c>
      <c r="AI104" s="4">
        <v>0</v>
      </c>
      <c r="AJ104" s="4">
        <v>0</v>
      </c>
      <c r="AK104" s="4">
        <v>0</v>
      </c>
      <c r="AM104">
        <f t="shared" si="0"/>
        <v>2</v>
      </c>
      <c r="AN104">
        <f t="shared" si="1"/>
        <v>1</v>
      </c>
      <c r="AO104">
        <f t="shared" si="2"/>
        <v>0</v>
      </c>
      <c r="AP104">
        <f t="shared" si="3"/>
        <v>0</v>
      </c>
      <c r="AQ104">
        <f t="shared" si="4"/>
        <v>0</v>
      </c>
      <c r="AR104">
        <f t="shared" si="5"/>
        <v>1</v>
      </c>
      <c r="AS104">
        <f t="shared" si="6"/>
        <v>0</v>
      </c>
      <c r="AT104">
        <f t="shared" si="7"/>
        <v>0</v>
      </c>
      <c r="AU104">
        <f t="shared" si="8"/>
        <v>0</v>
      </c>
    </row>
    <row r="105" spans="1:47" x14ac:dyDescent="0.25">
      <c r="A105" s="4" t="s">
        <v>96</v>
      </c>
      <c r="B105" s="127">
        <v>0.97163369357619522</v>
      </c>
      <c r="C105" s="12">
        <v>0.53448275862068961</v>
      </c>
      <c r="D105" s="12">
        <v>0.32176470588235295</v>
      </c>
      <c r="E105" s="12">
        <v>1.6610981529345015</v>
      </c>
      <c r="F105" s="12">
        <v>0.48780487804878048</v>
      </c>
      <c r="G105" s="12">
        <v>0.185</v>
      </c>
      <c r="H105" s="12">
        <v>2.6367831245880025</v>
      </c>
      <c r="I105" s="11">
        <v>3750</v>
      </c>
      <c r="J105" s="11">
        <v>3356.16</v>
      </c>
      <c r="K105" s="12">
        <v>1.1173483981693364</v>
      </c>
      <c r="L105" s="12">
        <v>0.97041420118343191</v>
      </c>
      <c r="M105" s="12">
        <v>1.2621301775147928</v>
      </c>
      <c r="N105" s="18">
        <v>0.76887013595874354</v>
      </c>
      <c r="O105" s="12">
        <v>0.39776816444397184</v>
      </c>
      <c r="P105" s="12">
        <v>0.58070011749257033</v>
      </c>
      <c r="Q105" s="18">
        <v>0.68498034090558113</v>
      </c>
      <c r="R105" s="19">
        <v>2.5670731707317072</v>
      </c>
      <c r="S105" s="19">
        <v>2.9</v>
      </c>
      <c r="T105" s="12">
        <v>0.88519764507989906</v>
      </c>
      <c r="U105" s="23">
        <v>88.4</v>
      </c>
      <c r="V105" s="23">
        <v>82.48</v>
      </c>
      <c r="W105" s="12">
        <v>1.0717749757516974</v>
      </c>
      <c r="X105" s="23">
        <v>87.1</v>
      </c>
      <c r="Y105" s="23">
        <v>83.4</v>
      </c>
      <c r="Z105" s="12">
        <v>1.0443645083932853</v>
      </c>
      <c r="AA105" s="12">
        <v>1.0580697420724914</v>
      </c>
      <c r="AB105" s="8"/>
      <c r="AC105" s="4">
        <v>2</v>
      </c>
      <c r="AD105" s="4">
        <v>0</v>
      </c>
      <c r="AE105" s="4">
        <v>0</v>
      </c>
      <c r="AF105" s="4">
        <v>0</v>
      </c>
      <c r="AG105" s="4">
        <v>1</v>
      </c>
      <c r="AH105" s="4">
        <v>1</v>
      </c>
      <c r="AI105" s="4">
        <v>0</v>
      </c>
      <c r="AJ105" s="4">
        <v>0</v>
      </c>
      <c r="AK105" s="4">
        <v>0</v>
      </c>
      <c r="AM105">
        <f t="shared" si="0"/>
        <v>2</v>
      </c>
      <c r="AN105">
        <f t="shared" si="1"/>
        <v>0</v>
      </c>
      <c r="AO105">
        <f t="shared" si="2"/>
        <v>0</v>
      </c>
      <c r="AP105">
        <f t="shared" si="3"/>
        <v>0</v>
      </c>
      <c r="AQ105">
        <f t="shared" si="4"/>
        <v>1</v>
      </c>
      <c r="AR105">
        <f t="shared" si="5"/>
        <v>1</v>
      </c>
      <c r="AS105">
        <f t="shared" si="6"/>
        <v>0</v>
      </c>
      <c r="AT105">
        <f t="shared" si="7"/>
        <v>0</v>
      </c>
      <c r="AU105">
        <f t="shared" si="8"/>
        <v>0</v>
      </c>
    </row>
    <row r="106" spans="1:47" x14ac:dyDescent="0.25">
      <c r="A106" s="4" t="s">
        <v>97</v>
      </c>
      <c r="B106" s="126">
        <v>1.050610002874105</v>
      </c>
      <c r="C106" s="12">
        <v>0.328125</v>
      </c>
      <c r="D106" s="12">
        <v>0.34878205128205131</v>
      </c>
      <c r="E106" s="12">
        <v>0.94077375482448067</v>
      </c>
      <c r="F106" s="12">
        <v>0.25</v>
      </c>
      <c r="G106" s="12">
        <v>0.31718911917098447</v>
      </c>
      <c r="H106" s="18">
        <v>0.78817331645362843</v>
      </c>
      <c r="I106" s="11">
        <v>3030</v>
      </c>
      <c r="J106" s="11">
        <v>3153.5270399999999</v>
      </c>
      <c r="K106" s="12">
        <v>0.96082892633132455</v>
      </c>
      <c r="L106" s="12">
        <v>1.4662309368191722</v>
      </c>
      <c r="M106" s="12">
        <v>1.3699346405228758</v>
      </c>
      <c r="N106" s="12">
        <v>1.07029262086514</v>
      </c>
      <c r="O106" s="12">
        <v>0.77060682705408978</v>
      </c>
      <c r="P106" s="12">
        <v>0.55000000000000004</v>
      </c>
      <c r="Q106" s="12">
        <v>1.4011033219165268</v>
      </c>
      <c r="R106" s="19">
        <v>3.1530460624071321</v>
      </c>
      <c r="S106" s="19">
        <v>2.9</v>
      </c>
      <c r="T106" s="12">
        <v>1.0872572628990111</v>
      </c>
      <c r="U106" s="23">
        <v>81.7</v>
      </c>
      <c r="V106" s="23">
        <v>83.4</v>
      </c>
      <c r="W106" s="12">
        <v>0.97961630695443647</v>
      </c>
      <c r="X106" s="23">
        <v>86.8</v>
      </c>
      <c r="Y106" s="23">
        <v>82.8</v>
      </c>
      <c r="Z106" s="12">
        <v>1.0483091787439613</v>
      </c>
      <c r="AA106" s="12">
        <v>1.0139627428491989</v>
      </c>
      <c r="AB106" s="8"/>
      <c r="AC106" s="4">
        <v>1</v>
      </c>
      <c r="AD106" s="4">
        <v>0</v>
      </c>
      <c r="AE106" s="4">
        <v>1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M106">
        <f t="shared" ref="AM106:AM117" si="9">SUM(AN106:AU106)</f>
        <v>0</v>
      </c>
      <c r="AN106">
        <f t="shared" ref="AN106:AN117" si="10">IF(C106&lt;(0.8*$C$119),1,0)</f>
        <v>0</v>
      </c>
      <c r="AO106">
        <f t="shared" ref="AO106:AO117" si="11">IF(F106&lt;(0.8*$F$119),1,0)</f>
        <v>0</v>
      </c>
      <c r="AP106">
        <f t="shared" ref="AP106:AP117" si="12">IF(I106&lt;(0.8*$I$119),1,0)</f>
        <v>0</v>
      </c>
      <c r="AQ106">
        <f t="shared" ref="AQ106:AQ117" si="13">IF(L106&lt;(0.8*$L$119),1,0)</f>
        <v>0</v>
      </c>
      <c r="AR106">
        <f t="shared" ref="AR106:AR117" si="14">IF(O106&lt;(0.8*$O$119),1,0)</f>
        <v>0</v>
      </c>
      <c r="AS106">
        <f t="shared" ref="AS106:AS117" si="15">IF(R106&lt;(0.8*$R$119),1,0)</f>
        <v>0</v>
      </c>
      <c r="AT106">
        <f t="shared" ref="AT106:AT117" si="16">IF(U106&lt;(0.8*$U$119),1,0)</f>
        <v>0</v>
      </c>
      <c r="AU106">
        <f t="shared" ref="AU106:AU117" si="17">IF(X106&lt;(0.8*$X$119),1,0)</f>
        <v>0</v>
      </c>
    </row>
    <row r="107" spans="1:47" x14ac:dyDescent="0.25">
      <c r="A107" s="4" t="s">
        <v>98</v>
      </c>
      <c r="B107" s="127">
        <v>0.88894436921380038</v>
      </c>
      <c r="C107" s="12">
        <v>0.55555555555555558</v>
      </c>
      <c r="D107" s="12">
        <v>0.30320203762231818</v>
      </c>
      <c r="E107" s="12">
        <v>1.8322949275412854</v>
      </c>
      <c r="F107" s="12">
        <v>0.27272727272727271</v>
      </c>
      <c r="G107" s="12">
        <v>0.22750000000000001</v>
      </c>
      <c r="H107" s="12">
        <v>1.1988011988011986</v>
      </c>
      <c r="I107" s="11">
        <v>6240</v>
      </c>
      <c r="J107" s="11">
        <v>3328.2858470400001</v>
      </c>
      <c r="K107" s="12">
        <v>1.8748389671967398</v>
      </c>
      <c r="L107" s="12">
        <v>1.490909090909091</v>
      </c>
      <c r="M107" s="12">
        <v>1.5</v>
      </c>
      <c r="N107" s="12">
        <v>0.99393939393939401</v>
      </c>
      <c r="O107" s="12">
        <v>0.61393962731671381</v>
      </c>
      <c r="P107" s="12">
        <v>0.61940703068238978</v>
      </c>
      <c r="Q107" s="12">
        <v>0.99117316547141443</v>
      </c>
      <c r="R107" s="19">
        <v>2.3780487804878048</v>
      </c>
      <c r="S107" s="19">
        <v>2.8621758158223383</v>
      </c>
      <c r="T107" s="12">
        <v>0.83085349521219476</v>
      </c>
      <c r="U107" s="23">
        <v>69.400000000000006</v>
      </c>
      <c r="V107" s="23">
        <v>80.820000000000007</v>
      </c>
      <c r="W107" s="12">
        <v>0.85869834199455575</v>
      </c>
      <c r="X107" s="23">
        <v>84.3</v>
      </c>
      <c r="Y107" s="23">
        <v>81.42</v>
      </c>
      <c r="Z107" s="12">
        <v>1.0353721444362565</v>
      </c>
      <c r="AA107" s="12">
        <v>0.94703524321540611</v>
      </c>
      <c r="AB107" s="8"/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M107">
        <f t="shared" si="9"/>
        <v>1</v>
      </c>
      <c r="AN107">
        <f t="shared" si="10"/>
        <v>0</v>
      </c>
      <c r="AO107">
        <f t="shared" si="11"/>
        <v>0</v>
      </c>
      <c r="AP107">
        <f t="shared" si="12"/>
        <v>0</v>
      </c>
      <c r="AQ107">
        <f t="shared" si="13"/>
        <v>0</v>
      </c>
      <c r="AR107">
        <f t="shared" si="14"/>
        <v>0</v>
      </c>
      <c r="AS107">
        <f t="shared" si="15"/>
        <v>1</v>
      </c>
      <c r="AT107">
        <f t="shared" si="16"/>
        <v>0</v>
      </c>
      <c r="AU107">
        <f t="shared" si="17"/>
        <v>0</v>
      </c>
    </row>
    <row r="108" spans="1:47" x14ac:dyDescent="0.25">
      <c r="A108" s="4" t="s">
        <v>99</v>
      </c>
      <c r="B108" s="127">
        <v>0.98977813474700205</v>
      </c>
      <c r="C108" s="12">
        <v>0.4</v>
      </c>
      <c r="D108" s="12">
        <v>0.35515407524463627</v>
      </c>
      <c r="E108" s="12">
        <v>1.1262717448039223</v>
      </c>
      <c r="F108" s="12">
        <v>0.4</v>
      </c>
      <c r="G108" s="12">
        <v>0.27723565045282794</v>
      </c>
      <c r="H108" s="12">
        <v>1.4428158836955229</v>
      </c>
      <c r="I108" s="11">
        <v>6365</v>
      </c>
      <c r="J108" s="11">
        <v>3209.0563089994998</v>
      </c>
      <c r="K108" s="12">
        <v>1.9834491473863982</v>
      </c>
      <c r="L108" s="12">
        <v>1.25</v>
      </c>
      <c r="M108" s="12">
        <v>1.3071428571428569</v>
      </c>
      <c r="N108" s="12">
        <v>0.95628415300546465</v>
      </c>
      <c r="O108" s="12">
        <v>0.40026718733943067</v>
      </c>
      <c r="P108" s="12">
        <v>0.62228874444064308</v>
      </c>
      <c r="Q108" s="18">
        <v>0.64321778421240605</v>
      </c>
      <c r="R108" s="19">
        <v>3.4857142857142858</v>
      </c>
      <c r="S108" s="19">
        <v>2.9</v>
      </c>
      <c r="T108" s="12">
        <v>1.2019704433497538</v>
      </c>
      <c r="U108" s="23">
        <v>68.7</v>
      </c>
      <c r="V108" s="23">
        <v>81.820000000000007</v>
      </c>
      <c r="W108" s="12">
        <v>0.8396480078220484</v>
      </c>
      <c r="X108" s="23">
        <v>57.8</v>
      </c>
      <c r="Y108" s="23">
        <v>80.78</v>
      </c>
      <c r="Z108" s="18">
        <v>0.715523644466452</v>
      </c>
      <c r="AA108" s="12">
        <v>0.7775858261442502</v>
      </c>
      <c r="AB108" s="8"/>
      <c r="AC108" s="4">
        <v>2</v>
      </c>
      <c r="AD108" s="4">
        <v>0</v>
      </c>
      <c r="AE108" s="4">
        <v>0</v>
      </c>
      <c r="AF108" s="4">
        <v>0</v>
      </c>
      <c r="AG108" s="4">
        <v>0</v>
      </c>
      <c r="AH108" s="4">
        <v>1</v>
      </c>
      <c r="AI108" s="4">
        <v>0</v>
      </c>
      <c r="AJ108" s="4">
        <v>0</v>
      </c>
      <c r="AK108" s="4">
        <v>1</v>
      </c>
      <c r="AM108">
        <f t="shared" si="9"/>
        <v>3</v>
      </c>
      <c r="AN108">
        <f t="shared" si="10"/>
        <v>0</v>
      </c>
      <c r="AO108">
        <f t="shared" si="11"/>
        <v>0</v>
      </c>
      <c r="AP108">
        <f t="shared" si="12"/>
        <v>0</v>
      </c>
      <c r="AQ108">
        <f t="shared" si="13"/>
        <v>0</v>
      </c>
      <c r="AR108">
        <f t="shared" si="14"/>
        <v>1</v>
      </c>
      <c r="AS108">
        <f t="shared" si="15"/>
        <v>0</v>
      </c>
      <c r="AT108">
        <f t="shared" si="16"/>
        <v>1</v>
      </c>
      <c r="AU108">
        <f t="shared" si="17"/>
        <v>1</v>
      </c>
    </row>
    <row r="109" spans="1:47" x14ac:dyDescent="0.25">
      <c r="A109" s="4" t="s">
        <v>100</v>
      </c>
      <c r="B109" s="127">
        <v>0.95901884204560894</v>
      </c>
      <c r="C109" s="12">
        <v>0.38636363636363635</v>
      </c>
      <c r="D109" s="12">
        <v>0.40779411764705886</v>
      </c>
      <c r="E109" s="12">
        <v>0.94744779202045692</v>
      </c>
      <c r="F109" s="12">
        <v>0.31034482758620691</v>
      </c>
      <c r="G109" s="12">
        <v>0.20574745485604362</v>
      </c>
      <c r="H109" s="12">
        <v>1.5083774805542429</v>
      </c>
      <c r="I109" s="11">
        <v>3251</v>
      </c>
      <c r="J109" s="11">
        <v>2920.08</v>
      </c>
      <c r="K109" s="12">
        <v>1.1133256623106216</v>
      </c>
      <c r="L109" s="12">
        <v>1.2983870967741935</v>
      </c>
      <c r="M109" s="12">
        <v>1.2685483870967742</v>
      </c>
      <c r="N109" s="12">
        <v>1.0235219326128417</v>
      </c>
      <c r="O109" s="12">
        <v>0.67705818159945697</v>
      </c>
      <c r="P109" s="12">
        <v>0.55770392749244713</v>
      </c>
      <c r="Q109" s="12">
        <v>1.2140100655981596</v>
      </c>
      <c r="R109" s="19">
        <v>2.347826086956522</v>
      </c>
      <c r="S109" s="19">
        <v>2.7697201196198065</v>
      </c>
      <c r="T109" s="12">
        <v>0.84767629419495394</v>
      </c>
      <c r="U109" s="23">
        <v>92.7</v>
      </c>
      <c r="V109" s="23">
        <v>85.2</v>
      </c>
      <c r="W109" s="12">
        <v>1.0880281690140845</v>
      </c>
      <c r="X109" s="23">
        <v>87.9</v>
      </c>
      <c r="Y109" s="23">
        <v>83.5</v>
      </c>
      <c r="Z109" s="12">
        <v>1.0526946107784432</v>
      </c>
      <c r="AA109" s="12">
        <v>1.0703613898962638</v>
      </c>
      <c r="AB109" s="8"/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M109">
        <f t="shared" si="9"/>
        <v>1</v>
      </c>
      <c r="AN109">
        <f t="shared" si="10"/>
        <v>0</v>
      </c>
      <c r="AO109">
        <f t="shared" si="11"/>
        <v>0</v>
      </c>
      <c r="AP109">
        <f t="shared" si="12"/>
        <v>0</v>
      </c>
      <c r="AQ109">
        <f t="shared" si="13"/>
        <v>0</v>
      </c>
      <c r="AR109">
        <f t="shared" si="14"/>
        <v>0</v>
      </c>
      <c r="AS109">
        <f t="shared" si="15"/>
        <v>1</v>
      </c>
      <c r="AT109">
        <f t="shared" si="16"/>
        <v>0</v>
      </c>
      <c r="AU109">
        <f t="shared" si="17"/>
        <v>0</v>
      </c>
    </row>
    <row r="110" spans="1:47" x14ac:dyDescent="0.25">
      <c r="A110" s="4" t="s">
        <v>101</v>
      </c>
      <c r="B110" s="126">
        <v>1.0709891256586537</v>
      </c>
      <c r="C110" s="12">
        <v>0.42857142857142855</v>
      </c>
      <c r="D110" s="12">
        <v>0.27651320783508415</v>
      </c>
      <c r="E110" s="12">
        <v>1.5499130472893496</v>
      </c>
      <c r="F110" s="12">
        <v>0.21428571428571427</v>
      </c>
      <c r="G110" s="12">
        <v>0.21824745485604363</v>
      </c>
      <c r="H110" s="12">
        <v>0.98184748329394023</v>
      </c>
      <c r="I110" s="11">
        <v>5654</v>
      </c>
      <c r="J110" s="11">
        <v>3344.622253</v>
      </c>
      <c r="K110" s="12">
        <v>1.6904749093648992</v>
      </c>
      <c r="L110" s="12">
        <v>1.453125</v>
      </c>
      <c r="M110" s="12">
        <v>1.5</v>
      </c>
      <c r="N110" s="12">
        <v>0.96875</v>
      </c>
      <c r="O110" s="12">
        <v>0.84920157967032972</v>
      </c>
      <c r="P110" s="12">
        <v>0.66492828050292196</v>
      </c>
      <c r="Q110" s="12">
        <v>1.2771325939513833</v>
      </c>
      <c r="R110" s="19">
        <v>2.989247311827957</v>
      </c>
      <c r="S110" s="19">
        <v>2.6271281967747191</v>
      </c>
      <c r="T110" s="12">
        <v>1.1378383877489517</v>
      </c>
      <c r="U110" s="23">
        <v>82.5</v>
      </c>
      <c r="V110" s="23">
        <v>84.2</v>
      </c>
      <c r="W110" s="12">
        <v>0.97980997624703081</v>
      </c>
      <c r="X110" s="23">
        <v>86.7</v>
      </c>
      <c r="Y110" s="23">
        <v>84.3</v>
      </c>
      <c r="Z110" s="12">
        <v>1.0284697508896798</v>
      </c>
      <c r="AA110" s="12">
        <v>1.0041398635683554</v>
      </c>
      <c r="AB110" s="8"/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M110">
        <f t="shared" si="9"/>
        <v>1</v>
      </c>
      <c r="AN110">
        <f t="shared" si="10"/>
        <v>0</v>
      </c>
      <c r="AO110">
        <f t="shared" si="11"/>
        <v>1</v>
      </c>
      <c r="AP110">
        <f t="shared" si="12"/>
        <v>0</v>
      </c>
      <c r="AQ110">
        <f t="shared" si="13"/>
        <v>0</v>
      </c>
      <c r="AR110">
        <f t="shared" si="14"/>
        <v>0</v>
      </c>
      <c r="AS110">
        <f t="shared" si="15"/>
        <v>0</v>
      </c>
      <c r="AT110">
        <f t="shared" si="16"/>
        <v>0</v>
      </c>
      <c r="AU110">
        <f t="shared" si="17"/>
        <v>0</v>
      </c>
    </row>
    <row r="111" spans="1:47" x14ac:dyDescent="0.25">
      <c r="A111" s="4" t="s">
        <v>102</v>
      </c>
      <c r="B111" s="126">
        <v>1.0417688843903523</v>
      </c>
      <c r="C111" s="12">
        <v>4.1666666666666664E-2</v>
      </c>
      <c r="D111" s="12">
        <v>0.22000000000000003</v>
      </c>
      <c r="E111" s="111">
        <v>0.18939393939393936</v>
      </c>
      <c r="F111" s="12">
        <v>6.6666666666666666E-2</v>
      </c>
      <c r="G111" s="12">
        <v>0.17749999999999999</v>
      </c>
      <c r="H111" s="18">
        <v>0.37558685446009393</v>
      </c>
      <c r="I111" s="11">
        <v>2550</v>
      </c>
      <c r="J111" s="11">
        <v>3208.5653560000001</v>
      </c>
      <c r="K111" s="12">
        <v>0.79474771964096469</v>
      </c>
      <c r="L111" s="12">
        <v>1.2337662337662338</v>
      </c>
      <c r="M111" s="12">
        <v>1.3558441558441559</v>
      </c>
      <c r="N111" s="12">
        <v>0.90996168582375481</v>
      </c>
      <c r="O111" s="12">
        <v>0.73094762380476663</v>
      </c>
      <c r="P111" s="12">
        <v>0.74206818822203435</v>
      </c>
      <c r="Q111" s="12">
        <v>0.985014093591706</v>
      </c>
      <c r="R111" s="19">
        <v>3.2</v>
      </c>
      <c r="S111" s="19">
        <v>2.7671281967747192</v>
      </c>
      <c r="T111" s="12">
        <v>1.1564335919563913</v>
      </c>
      <c r="U111" s="23">
        <v>84.2</v>
      </c>
      <c r="V111" s="23">
        <v>87.5</v>
      </c>
      <c r="W111" s="12">
        <v>0.9622857142857143</v>
      </c>
      <c r="X111" s="23">
        <v>78.400000000000006</v>
      </c>
      <c r="Y111" s="23">
        <v>87.9</v>
      </c>
      <c r="Z111" s="12">
        <v>0.89192263936291238</v>
      </c>
      <c r="AA111" s="12">
        <v>0.92710417682431334</v>
      </c>
      <c r="AB111" s="8"/>
      <c r="AC111" s="10">
        <v>3</v>
      </c>
      <c r="AD111" s="4">
        <v>1</v>
      </c>
      <c r="AE111" s="4">
        <v>1</v>
      </c>
      <c r="AF111" s="4">
        <v>1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M111">
        <f t="shared" si="9"/>
        <v>3</v>
      </c>
      <c r="AN111">
        <f t="shared" si="10"/>
        <v>1</v>
      </c>
      <c r="AO111">
        <f t="shared" si="11"/>
        <v>1</v>
      </c>
      <c r="AP111">
        <f t="shared" si="12"/>
        <v>1</v>
      </c>
      <c r="AQ111">
        <f t="shared" si="13"/>
        <v>0</v>
      </c>
      <c r="AR111">
        <f t="shared" si="14"/>
        <v>0</v>
      </c>
      <c r="AS111">
        <f t="shared" si="15"/>
        <v>0</v>
      </c>
      <c r="AT111">
        <f t="shared" si="16"/>
        <v>0</v>
      </c>
      <c r="AU111">
        <f t="shared" si="17"/>
        <v>0</v>
      </c>
    </row>
    <row r="112" spans="1:47" x14ac:dyDescent="0.25">
      <c r="A112" s="4" t="s">
        <v>103</v>
      </c>
      <c r="B112" s="126">
        <v>1.022528752126922</v>
      </c>
      <c r="C112" s="12">
        <v>0.26470588235294118</v>
      </c>
      <c r="D112" s="12">
        <v>0.2976857332744921</v>
      </c>
      <c r="E112" s="12">
        <v>0.88921252436662579</v>
      </c>
      <c r="F112" s="12">
        <v>0.25</v>
      </c>
      <c r="G112" s="12">
        <v>0.24397496808355681</v>
      </c>
      <c r="H112" s="12">
        <v>1.0246952872410244</v>
      </c>
      <c r="I112" s="11">
        <v>6380</v>
      </c>
      <c r="J112" s="11">
        <v>3225.7257596160002</v>
      </c>
      <c r="K112" s="12">
        <v>1.9778494749533493</v>
      </c>
      <c r="L112" s="12">
        <v>1.1603773584905661</v>
      </c>
      <c r="M112" s="12">
        <v>1.3061320754716981</v>
      </c>
      <c r="N112" s="12">
        <v>0.88840736728060676</v>
      </c>
      <c r="O112" s="12">
        <v>0.64154787676312186</v>
      </c>
      <c r="P112" s="12">
        <v>0.66211645497359783</v>
      </c>
      <c r="Q112" s="12">
        <v>0.9689351049109689</v>
      </c>
      <c r="R112" s="19">
        <v>2.9593495934959351</v>
      </c>
      <c r="S112" s="19">
        <v>2.8929121689001547</v>
      </c>
      <c r="T112" s="12">
        <v>1.0229655864806428</v>
      </c>
      <c r="U112" s="23">
        <v>86.8</v>
      </c>
      <c r="V112" s="23">
        <v>84.3</v>
      </c>
      <c r="W112" s="12">
        <v>1.0296559905100831</v>
      </c>
      <c r="X112" s="23">
        <v>83.8</v>
      </c>
      <c r="Y112" s="23">
        <v>82.6</v>
      </c>
      <c r="Z112" s="12">
        <v>1.0145278450363195</v>
      </c>
      <c r="AA112" s="12">
        <v>1.0220919177732013</v>
      </c>
      <c r="AB112" s="8"/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M112">
        <f t="shared" si="9"/>
        <v>0</v>
      </c>
      <c r="AN112">
        <f t="shared" si="10"/>
        <v>0</v>
      </c>
      <c r="AO112">
        <f t="shared" si="11"/>
        <v>0</v>
      </c>
      <c r="AP112">
        <f t="shared" si="12"/>
        <v>0</v>
      </c>
      <c r="AQ112">
        <f t="shared" si="13"/>
        <v>0</v>
      </c>
      <c r="AR112">
        <f t="shared" si="14"/>
        <v>0</v>
      </c>
      <c r="AS112">
        <f t="shared" si="15"/>
        <v>0</v>
      </c>
      <c r="AT112">
        <f t="shared" si="16"/>
        <v>0</v>
      </c>
      <c r="AU112">
        <f t="shared" si="17"/>
        <v>0</v>
      </c>
    </row>
    <row r="113" spans="1:47" x14ac:dyDescent="0.25">
      <c r="A113" s="4" t="s">
        <v>104</v>
      </c>
      <c r="B113" s="127">
        <v>0.95592768208388201</v>
      </c>
      <c r="C113" s="12">
        <v>0</v>
      </c>
      <c r="D113" s="12">
        <v>0.27693700396825399</v>
      </c>
      <c r="E113" s="18">
        <v>0</v>
      </c>
      <c r="F113" s="12">
        <v>0</v>
      </c>
      <c r="G113" s="12">
        <v>0.2597222222222223</v>
      </c>
      <c r="H113" s="18">
        <v>0</v>
      </c>
      <c r="I113" s="11" t="s">
        <v>47</v>
      </c>
      <c r="J113" s="11">
        <v>2920.08</v>
      </c>
      <c r="K113" s="12" t="s">
        <v>47</v>
      </c>
      <c r="L113" s="12">
        <v>1.5454545454545454</v>
      </c>
      <c r="M113" s="12">
        <v>1.5</v>
      </c>
      <c r="N113" s="12">
        <v>1.0303030303030303</v>
      </c>
      <c r="O113" s="12">
        <v>0.68283636820820148</v>
      </c>
      <c r="P113" s="12">
        <v>0.63433731270556704</v>
      </c>
      <c r="Q113" s="12">
        <v>1.0764562552623256</v>
      </c>
      <c r="R113" s="19">
        <v>2.5</v>
      </c>
      <c r="S113" s="19">
        <v>2.8975233335528348</v>
      </c>
      <c r="T113" s="12">
        <v>0.86280582145807727</v>
      </c>
      <c r="U113" s="23">
        <v>81</v>
      </c>
      <c r="V113" s="23">
        <v>80.64</v>
      </c>
      <c r="W113" s="12">
        <v>1.0044642857142858</v>
      </c>
      <c r="X113" s="23">
        <v>89</v>
      </c>
      <c r="Y113" s="23">
        <v>81.38</v>
      </c>
      <c r="Z113" s="12">
        <v>1.0936347997050873</v>
      </c>
      <c r="AA113" s="12">
        <v>1.0490495427096866</v>
      </c>
      <c r="AB113" s="8"/>
      <c r="AC113" s="4">
        <v>2</v>
      </c>
      <c r="AD113" s="4">
        <v>1</v>
      </c>
      <c r="AE113" s="4">
        <v>1</v>
      </c>
      <c r="AF113" s="4"/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M113">
        <f t="shared" si="9"/>
        <v>2</v>
      </c>
      <c r="AN113">
        <f t="shared" si="10"/>
        <v>1</v>
      </c>
      <c r="AO113">
        <f t="shared" si="11"/>
        <v>1</v>
      </c>
      <c r="AP113">
        <f t="shared" si="12"/>
        <v>0</v>
      </c>
      <c r="AQ113">
        <f t="shared" si="13"/>
        <v>0</v>
      </c>
      <c r="AR113">
        <f t="shared" si="14"/>
        <v>0</v>
      </c>
      <c r="AS113">
        <f t="shared" si="15"/>
        <v>0</v>
      </c>
      <c r="AT113">
        <f t="shared" si="16"/>
        <v>0</v>
      </c>
      <c r="AU113">
        <f t="shared" si="17"/>
        <v>0</v>
      </c>
    </row>
    <row r="114" spans="1:47" x14ac:dyDescent="0.25">
      <c r="A114" s="4" t="s">
        <v>105</v>
      </c>
      <c r="B114" s="126">
        <v>1.114328620406313</v>
      </c>
      <c r="C114" s="12">
        <v>0</v>
      </c>
      <c r="D114" s="12">
        <v>0.20500000000000004</v>
      </c>
      <c r="E114" s="18">
        <v>0</v>
      </c>
      <c r="F114" s="12">
        <v>0</v>
      </c>
      <c r="G114" s="12">
        <v>0.14500000000000002</v>
      </c>
      <c r="H114" s="18">
        <v>0</v>
      </c>
      <c r="I114" s="11" t="s">
        <v>47</v>
      </c>
      <c r="J114" s="11">
        <v>2920.08</v>
      </c>
      <c r="K114" s="12" t="s">
        <v>47</v>
      </c>
      <c r="L114" s="12">
        <v>0.91603053435114501</v>
      </c>
      <c r="M114" s="12">
        <v>1.2</v>
      </c>
      <c r="N114" s="18">
        <v>0.76335877862595425</v>
      </c>
      <c r="O114" s="12">
        <v>0.55954565969610348</v>
      </c>
      <c r="P114" s="12">
        <v>0.7354170148754805</v>
      </c>
      <c r="Q114" s="18">
        <v>0.76085492771858798</v>
      </c>
      <c r="R114" s="19">
        <v>3.0249999999999999</v>
      </c>
      <c r="S114" s="19">
        <v>2.9</v>
      </c>
      <c r="T114" s="12">
        <v>1.0431034482758621</v>
      </c>
      <c r="U114" s="13" t="s">
        <v>47</v>
      </c>
      <c r="V114" s="13" t="s">
        <v>47</v>
      </c>
      <c r="W114" s="13" t="s">
        <v>47</v>
      </c>
      <c r="X114" s="13" t="s">
        <v>47</v>
      </c>
      <c r="Y114" s="13" t="s">
        <v>47</v>
      </c>
      <c r="Z114" s="13" t="s">
        <v>47</v>
      </c>
      <c r="AA114" s="12" t="s">
        <v>47</v>
      </c>
      <c r="AB114" s="8"/>
      <c r="AC114" s="9">
        <v>4</v>
      </c>
      <c r="AD114" s="4">
        <v>1</v>
      </c>
      <c r="AE114" s="4">
        <v>1</v>
      </c>
      <c r="AF114" s="4"/>
      <c r="AG114" s="4">
        <v>1</v>
      </c>
      <c r="AH114" s="4">
        <v>1</v>
      </c>
      <c r="AI114" s="4">
        <v>0</v>
      </c>
      <c r="AJ114" s="4"/>
      <c r="AK114" s="4"/>
      <c r="AM114">
        <f t="shared" si="9"/>
        <v>4</v>
      </c>
      <c r="AN114">
        <f t="shared" si="10"/>
        <v>1</v>
      </c>
      <c r="AO114">
        <f t="shared" si="11"/>
        <v>1</v>
      </c>
      <c r="AP114">
        <f t="shared" si="12"/>
        <v>0</v>
      </c>
      <c r="AQ114">
        <f t="shared" si="13"/>
        <v>1</v>
      </c>
      <c r="AR114">
        <f t="shared" si="14"/>
        <v>1</v>
      </c>
      <c r="AS114">
        <f t="shared" si="15"/>
        <v>0</v>
      </c>
      <c r="AT114">
        <f t="shared" si="16"/>
        <v>0</v>
      </c>
      <c r="AU114">
        <f t="shared" si="17"/>
        <v>0</v>
      </c>
    </row>
    <row r="115" spans="1:47" x14ac:dyDescent="0.25">
      <c r="A115" s="4" t="s">
        <v>106</v>
      </c>
      <c r="B115" s="126">
        <v>1.043262389876177</v>
      </c>
      <c r="C115" s="12">
        <v>0.15</v>
      </c>
      <c r="D115" s="12">
        <v>0.18000000000000002</v>
      </c>
      <c r="E115" s="12">
        <v>0.83333333333333326</v>
      </c>
      <c r="F115" s="12">
        <v>0.1</v>
      </c>
      <c r="G115" s="12">
        <v>0.1525</v>
      </c>
      <c r="H115" s="20">
        <v>0.65573770491803285</v>
      </c>
      <c r="I115" s="11">
        <v>11</v>
      </c>
      <c r="J115" s="11">
        <v>3129.5003066060003</v>
      </c>
      <c r="K115" s="18">
        <v>3.5149381442079802E-3</v>
      </c>
      <c r="L115" s="12">
        <v>1</v>
      </c>
      <c r="M115" s="12">
        <v>1.2337837837837837</v>
      </c>
      <c r="N115" s="12">
        <v>0.81051478641840091</v>
      </c>
      <c r="O115" s="12">
        <v>0.66839246667136909</v>
      </c>
      <c r="P115" s="12">
        <v>0.64620874904067538</v>
      </c>
      <c r="Q115" s="12">
        <v>1.0343290270576286</v>
      </c>
      <c r="R115" s="19">
        <v>4.8918918918918921</v>
      </c>
      <c r="S115" s="19">
        <v>2.9</v>
      </c>
      <c r="T115" s="12">
        <v>1.6868592730661698</v>
      </c>
      <c r="U115" s="13" t="s">
        <v>47</v>
      </c>
      <c r="V115" s="13" t="s">
        <v>47</v>
      </c>
      <c r="W115" s="13" t="s">
        <v>47</v>
      </c>
      <c r="X115" s="13" t="s">
        <v>47</v>
      </c>
      <c r="Y115" s="13" t="s">
        <v>47</v>
      </c>
      <c r="Z115" s="13" t="s">
        <v>47</v>
      </c>
      <c r="AA115" s="12" t="s">
        <v>47</v>
      </c>
      <c r="AB115" s="8"/>
      <c r="AC115" s="4">
        <v>2</v>
      </c>
      <c r="AD115" s="4">
        <v>0</v>
      </c>
      <c r="AE115" s="4">
        <v>1</v>
      </c>
      <c r="AF115" s="4">
        <v>1</v>
      </c>
      <c r="AG115" s="4">
        <v>0</v>
      </c>
      <c r="AH115" s="4">
        <v>0</v>
      </c>
      <c r="AI115" s="4">
        <v>0</v>
      </c>
      <c r="AJ115" s="4"/>
      <c r="AK115" s="4"/>
      <c r="AM115">
        <f t="shared" si="9"/>
        <v>4</v>
      </c>
      <c r="AN115">
        <f t="shared" si="10"/>
        <v>1</v>
      </c>
      <c r="AO115">
        <f t="shared" si="11"/>
        <v>1</v>
      </c>
      <c r="AP115">
        <f t="shared" si="12"/>
        <v>1</v>
      </c>
      <c r="AQ115">
        <f t="shared" si="13"/>
        <v>1</v>
      </c>
      <c r="AR115">
        <f t="shared" si="14"/>
        <v>0</v>
      </c>
      <c r="AS115">
        <f t="shared" si="15"/>
        <v>0</v>
      </c>
      <c r="AT115">
        <f t="shared" si="16"/>
        <v>0</v>
      </c>
      <c r="AU115">
        <f t="shared" si="17"/>
        <v>0</v>
      </c>
    </row>
    <row r="116" spans="1:47" x14ac:dyDescent="0.25">
      <c r="A116" s="4" t="s">
        <v>107</v>
      </c>
      <c r="B116" s="126">
        <v>1.1453377152106734</v>
      </c>
      <c r="C116" s="12" t="s">
        <v>47</v>
      </c>
      <c r="D116" s="12">
        <v>0.17</v>
      </c>
      <c r="E116" s="12" t="s">
        <v>47</v>
      </c>
      <c r="F116" s="12" t="s">
        <v>47</v>
      </c>
      <c r="G116" s="12">
        <v>0.16</v>
      </c>
      <c r="H116" s="12" t="s">
        <v>47</v>
      </c>
      <c r="I116" s="11" t="s">
        <v>47</v>
      </c>
      <c r="J116" s="11">
        <v>2920.08</v>
      </c>
      <c r="K116" s="12" t="s">
        <v>47</v>
      </c>
      <c r="L116" s="12">
        <v>0</v>
      </c>
      <c r="M116" s="12">
        <v>1.2</v>
      </c>
      <c r="N116" s="18">
        <v>0</v>
      </c>
      <c r="O116" s="12">
        <v>0</v>
      </c>
      <c r="P116" s="12">
        <v>0.55000000000000004</v>
      </c>
      <c r="Q116" s="18">
        <v>0</v>
      </c>
      <c r="R116" s="19">
        <v>0</v>
      </c>
      <c r="S116" s="19">
        <v>2.9</v>
      </c>
      <c r="T116" s="18">
        <v>0</v>
      </c>
      <c r="U116" s="13" t="s">
        <v>47</v>
      </c>
      <c r="V116" s="13" t="s">
        <v>47</v>
      </c>
      <c r="W116" s="13" t="s">
        <v>47</v>
      </c>
      <c r="X116" s="13" t="s">
        <v>47</v>
      </c>
      <c r="Y116" s="13" t="s">
        <v>47</v>
      </c>
      <c r="Z116" s="13" t="s">
        <v>47</v>
      </c>
      <c r="AA116" s="12" t="s">
        <v>47</v>
      </c>
      <c r="AB116" s="8"/>
      <c r="AC116" s="10">
        <v>3</v>
      </c>
      <c r="AD116" s="4">
        <v>0</v>
      </c>
      <c r="AE116" s="4">
        <v>0</v>
      </c>
      <c r="AF116" s="4"/>
      <c r="AG116" s="4">
        <v>1</v>
      </c>
      <c r="AH116" s="4">
        <v>1</v>
      </c>
      <c r="AI116" s="4">
        <v>1</v>
      </c>
      <c r="AJ116" s="4"/>
      <c r="AK116" s="4"/>
      <c r="AM116">
        <f t="shared" si="9"/>
        <v>3</v>
      </c>
      <c r="AN116">
        <f t="shared" si="10"/>
        <v>0</v>
      </c>
      <c r="AO116">
        <f t="shared" si="11"/>
        <v>0</v>
      </c>
      <c r="AP116">
        <f t="shared" si="12"/>
        <v>0</v>
      </c>
      <c r="AQ116">
        <f t="shared" si="13"/>
        <v>1</v>
      </c>
      <c r="AR116">
        <f t="shared" si="14"/>
        <v>1</v>
      </c>
      <c r="AS116">
        <f t="shared" si="15"/>
        <v>1</v>
      </c>
      <c r="AT116">
        <f t="shared" si="16"/>
        <v>0</v>
      </c>
      <c r="AU116">
        <f t="shared" si="17"/>
        <v>0</v>
      </c>
    </row>
    <row r="117" spans="1:47" x14ac:dyDescent="0.25">
      <c r="A117" s="4" t="s">
        <v>108</v>
      </c>
      <c r="B117" s="126">
        <v>1.0611163564110875</v>
      </c>
      <c r="C117" s="12">
        <v>5.8823529411764705E-2</v>
      </c>
      <c r="D117" s="12">
        <v>0.17</v>
      </c>
      <c r="E117" s="18">
        <v>0.34602076124567471</v>
      </c>
      <c r="F117" s="12">
        <v>0.22222222222222221</v>
      </c>
      <c r="G117" s="12">
        <v>0.1525</v>
      </c>
      <c r="H117" s="12">
        <v>1.4571948998178506</v>
      </c>
      <c r="I117" s="11">
        <v>8840</v>
      </c>
      <c r="J117" s="11">
        <v>3145.2264388000003</v>
      </c>
      <c r="K117" s="12">
        <v>2.8106084480749591</v>
      </c>
      <c r="L117" s="12">
        <v>1</v>
      </c>
      <c r="M117" s="12">
        <v>1.2</v>
      </c>
      <c r="N117" s="12">
        <v>0.83333333333333337</v>
      </c>
      <c r="O117" s="12">
        <v>0.71856613641316192</v>
      </c>
      <c r="P117" s="12">
        <v>0.64516719839300485</v>
      </c>
      <c r="Q117" s="12">
        <v>1.113767312106041</v>
      </c>
      <c r="R117" s="19">
        <v>3.515625</v>
      </c>
      <c r="S117" s="19">
        <v>2.9</v>
      </c>
      <c r="T117" s="12">
        <v>1.2122844827586208</v>
      </c>
      <c r="U117" s="13" t="s">
        <v>47</v>
      </c>
      <c r="V117" s="13" t="s">
        <v>47</v>
      </c>
      <c r="W117" s="13" t="s">
        <v>47</v>
      </c>
      <c r="X117" s="13" t="s">
        <v>47</v>
      </c>
      <c r="Y117" s="13" t="s">
        <v>47</v>
      </c>
      <c r="Z117" s="13" t="s">
        <v>47</v>
      </c>
      <c r="AA117" s="12" t="s">
        <v>47</v>
      </c>
      <c r="AB117" s="8"/>
      <c r="AC117" s="4">
        <v>1</v>
      </c>
      <c r="AD117" s="4">
        <v>1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/>
      <c r="AK117" s="4"/>
      <c r="AM117">
        <f t="shared" si="9"/>
        <v>2</v>
      </c>
      <c r="AN117">
        <f t="shared" si="10"/>
        <v>1</v>
      </c>
      <c r="AO117">
        <f t="shared" si="11"/>
        <v>0</v>
      </c>
      <c r="AP117">
        <f t="shared" si="12"/>
        <v>0</v>
      </c>
      <c r="AQ117">
        <f t="shared" si="13"/>
        <v>1</v>
      </c>
      <c r="AR117">
        <f t="shared" si="14"/>
        <v>0</v>
      </c>
      <c r="AS117">
        <f t="shared" si="15"/>
        <v>0</v>
      </c>
      <c r="AT117">
        <f t="shared" si="16"/>
        <v>0</v>
      </c>
      <c r="AU117">
        <f t="shared" si="17"/>
        <v>0</v>
      </c>
    </row>
    <row r="118" spans="1:47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8"/>
      <c r="AC118" s="8"/>
      <c r="AD118" s="21">
        <v>23</v>
      </c>
      <c r="AE118" s="21">
        <v>24</v>
      </c>
      <c r="AF118" s="8">
        <v>16</v>
      </c>
      <c r="AG118" s="8">
        <v>11</v>
      </c>
      <c r="AH118" s="8">
        <v>14</v>
      </c>
      <c r="AI118" s="8">
        <v>6</v>
      </c>
      <c r="AJ118" s="8">
        <v>1</v>
      </c>
      <c r="AK118" s="8">
        <v>2</v>
      </c>
    </row>
    <row r="119" spans="1:47" x14ac:dyDescent="0.25">
      <c r="A119" s="4" t="s">
        <v>109</v>
      </c>
      <c r="B119" s="4"/>
      <c r="C119" s="5">
        <v>0.32400000000000001</v>
      </c>
      <c r="D119" s="4"/>
      <c r="E119" s="4"/>
      <c r="F119" s="5">
        <v>0.27</v>
      </c>
      <c r="G119" s="4"/>
      <c r="H119" s="4"/>
      <c r="I119" s="14">
        <v>3300</v>
      </c>
      <c r="J119" s="4"/>
      <c r="K119" s="4"/>
      <c r="L119" s="5">
        <v>1.3240000000000001</v>
      </c>
      <c r="M119" s="4"/>
      <c r="N119" s="4"/>
      <c r="O119" s="5">
        <v>0.72599999999999998</v>
      </c>
      <c r="P119" s="4"/>
      <c r="Q119" s="4"/>
      <c r="R119" s="4">
        <v>3.12</v>
      </c>
      <c r="S119" s="4"/>
      <c r="T119" s="4"/>
      <c r="U119" s="4">
        <v>85.9</v>
      </c>
      <c r="V119" s="4"/>
      <c r="W119" s="4"/>
      <c r="X119" s="4">
        <v>84.8</v>
      </c>
      <c r="Y119" s="4"/>
      <c r="Z119" s="4"/>
      <c r="AA119" s="4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1:47" x14ac:dyDescent="0.25">
      <c r="A120" s="15" t="s">
        <v>110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1:47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1:47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1:47" ht="39" x14ac:dyDescent="0.25">
      <c r="A123" s="1" t="s">
        <v>109</v>
      </c>
      <c r="B123" s="16" t="s">
        <v>111</v>
      </c>
      <c r="C123" s="16" t="s">
        <v>112</v>
      </c>
      <c r="D123" s="2" t="s">
        <v>113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1:47" x14ac:dyDescent="0.25">
      <c r="A124" s="4" t="s">
        <v>23</v>
      </c>
      <c r="B124" s="5">
        <v>0.371</v>
      </c>
      <c r="C124" s="5">
        <v>0.32400000000000001</v>
      </c>
      <c r="D124" s="5">
        <v>0.87331536388140163</v>
      </c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1:47" x14ac:dyDescent="0.25">
      <c r="A125" s="4" t="s">
        <v>24</v>
      </c>
      <c r="B125" s="5">
        <v>0.29399999999999998</v>
      </c>
      <c r="C125" s="5">
        <v>0.27</v>
      </c>
      <c r="D125" s="5">
        <v>0.91836734693877564</v>
      </c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1:47" x14ac:dyDescent="0.25">
      <c r="A126" s="4" t="s">
        <v>25</v>
      </c>
      <c r="B126" s="6">
        <v>3162</v>
      </c>
      <c r="C126" s="6">
        <v>3300</v>
      </c>
      <c r="D126" s="5">
        <v>1.0436432637571158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1:47" x14ac:dyDescent="0.25">
      <c r="A127" s="4" t="s">
        <v>26</v>
      </c>
      <c r="B127" s="5">
        <v>1.35</v>
      </c>
      <c r="C127" s="5">
        <v>1.3240000000000001</v>
      </c>
      <c r="D127" s="5">
        <v>0.98074074074074069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1:47" x14ac:dyDescent="0.25">
      <c r="A128" s="4" t="s">
        <v>27</v>
      </c>
      <c r="B128" s="5">
        <v>0.7</v>
      </c>
      <c r="C128" s="5">
        <v>0.72599999999999998</v>
      </c>
      <c r="D128" s="5">
        <v>1.0371428571428571</v>
      </c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1:37" x14ac:dyDescent="0.25">
      <c r="A129" s="4" t="s">
        <v>114</v>
      </c>
      <c r="B129" s="7">
        <v>2.9</v>
      </c>
      <c r="C129" s="7">
        <v>3.12</v>
      </c>
      <c r="D129" s="5">
        <v>1.0758620689655174</v>
      </c>
      <c r="E129" s="11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1:37" x14ac:dyDescent="0.25">
      <c r="A130" s="4" t="s">
        <v>29</v>
      </c>
      <c r="B130" s="17">
        <v>83</v>
      </c>
      <c r="C130" s="17">
        <v>85.9</v>
      </c>
      <c r="D130" s="5">
        <v>1.0349397590361447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1:37" x14ac:dyDescent="0.25">
      <c r="A131" s="4" t="s">
        <v>30</v>
      </c>
      <c r="B131" s="17">
        <v>82.5</v>
      </c>
      <c r="C131" s="17">
        <v>84.8</v>
      </c>
      <c r="D131" s="5">
        <v>1.0278787878787878</v>
      </c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1:37" x14ac:dyDescent="0.25">
      <c r="B132" s="109"/>
      <c r="C132" s="109"/>
    </row>
  </sheetData>
  <mergeCells count="5">
    <mergeCell ref="A3:E3"/>
    <mergeCell ref="G4:K4"/>
    <mergeCell ref="M4:Q4"/>
    <mergeCell ref="G16:K16"/>
    <mergeCell ref="M19:P19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EEB4E0-D550-48CB-8220-890F56A5661E}"/>
</file>

<file path=customXml/itemProps2.xml><?xml version="1.0" encoding="utf-8"?>
<ds:datastoreItem xmlns:ds="http://schemas.openxmlformats.org/officeDocument/2006/customXml" ds:itemID="{7ADE1778-CE5F-4934-93C4-03C5F80ED0C3}"/>
</file>

<file path=customXml/itemProps3.xml><?xml version="1.0" encoding="utf-8"?>
<ds:datastoreItem xmlns:ds="http://schemas.openxmlformats.org/officeDocument/2006/customXml" ds:itemID="{32991C44-9537-4B60-A21C-35AF013B4E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Slaughter, Alison S - ETA</cp:lastModifiedBy>
  <dcterms:created xsi:type="dcterms:W3CDTF">2023-01-05T12:32:15Z</dcterms:created>
  <dcterms:modified xsi:type="dcterms:W3CDTF">2024-03-13T18:27:14Z</dcterms:modified>
</cp:coreProperties>
</file>