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Performance_Management_Unit\03_Reports\04_Quarterly_Recurring\Multi-Program\Public_Disclosure_Data\16_FY2026\Q2\"/>
    </mc:Choice>
  </mc:AlternateContent>
  <xr:revisionPtr revIDLastSave="0" documentId="13_ncr:1_{9BEFA654-367F-4D56-AE4A-0944AA04109A}" xr6:coauthVersionLast="47" xr6:coauthVersionMax="47" xr10:uidLastSave="{00000000-0000-0000-0000-000000000000}"/>
  <bookViews>
    <workbookView xWindow="-120" yWindow="-120" windowWidth="29040" windowHeight="15720" xr2:uid="{E5A03D68-DF64-409C-8FD3-7FA291702FE5}"/>
  </bookViews>
  <sheets>
    <sheet name="CW-1_Disclosure_Data_FY2026_Q2" sheetId="1" r:id="rId1"/>
  </sheets>
  <definedNames>
    <definedName name="_xlnm._FilterDatabase" localSheetId="0" hidden="1">'CW-1_Disclosure_Data_FY2026_Q2'!$A$1:$DJ$845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0" i="1" l="1"/>
  <c r="BW70" i="1"/>
  <c r="BX70" i="1"/>
  <c r="BE71" i="1"/>
  <c r="BW71" i="1"/>
  <c r="BX71" i="1"/>
  <c r="BE100" i="1"/>
  <c r="BW100" i="1"/>
  <c r="BX100" i="1"/>
  <c r="BE164" i="1"/>
  <c r="BW164" i="1"/>
  <c r="BX164" i="1"/>
  <c r="BE216" i="1"/>
  <c r="BW216" i="1"/>
  <c r="BX216" i="1"/>
  <c r="BE87" i="1"/>
  <c r="BW87" i="1"/>
  <c r="BX87" i="1"/>
  <c r="BE29" i="1"/>
  <c r="BW29" i="1"/>
  <c r="BX29" i="1"/>
  <c r="BE101" i="1"/>
  <c r="BW101" i="1"/>
  <c r="BX101" i="1"/>
  <c r="BE18" i="1"/>
  <c r="BW18" i="1"/>
  <c r="BX18" i="1"/>
  <c r="BE88" i="1"/>
  <c r="BW88" i="1"/>
  <c r="BX88" i="1"/>
  <c r="BE79" i="1"/>
  <c r="BW79" i="1"/>
  <c r="BX79" i="1"/>
  <c r="BE117" i="1"/>
  <c r="BW117" i="1"/>
  <c r="BX117" i="1"/>
  <c r="BE153" i="1"/>
  <c r="BW153" i="1"/>
  <c r="BX153" i="1"/>
  <c r="BE180" i="1"/>
  <c r="BW180" i="1"/>
  <c r="BX180" i="1"/>
  <c r="BE89" i="1"/>
  <c r="BW89" i="1"/>
  <c r="BX89" i="1"/>
  <c r="BE39" i="1"/>
  <c r="BW39" i="1"/>
  <c r="BX39" i="1"/>
  <c r="BE181" i="1"/>
  <c r="BW181" i="1"/>
  <c r="BX181" i="1"/>
  <c r="BE19" i="1"/>
  <c r="BW19" i="1"/>
  <c r="BX19" i="1"/>
  <c r="BE61" i="1"/>
  <c r="BW61" i="1"/>
  <c r="BX61" i="1"/>
  <c r="BE130" i="1"/>
  <c r="BW130" i="1"/>
  <c r="BX130" i="1"/>
  <c r="BE3" i="1"/>
  <c r="BW3" i="1"/>
  <c r="BX3" i="1"/>
  <c r="BE182" i="1"/>
  <c r="BW182" i="1"/>
  <c r="BX182" i="1"/>
  <c r="BE217" i="1"/>
  <c r="BW217" i="1"/>
  <c r="BX217" i="1"/>
  <c r="BE7" i="1"/>
  <c r="BW7" i="1"/>
  <c r="BX7" i="1"/>
  <c r="BE146" i="1"/>
  <c r="BW146" i="1"/>
  <c r="BX146" i="1"/>
  <c r="BE238" i="1"/>
  <c r="BW238" i="1"/>
  <c r="BX238" i="1"/>
  <c r="BE239" i="1"/>
  <c r="BW239" i="1"/>
  <c r="BX239" i="1"/>
  <c r="BE279" i="1"/>
  <c r="BW279" i="1"/>
  <c r="BX279" i="1"/>
  <c r="BE256" i="1"/>
  <c r="BW256" i="1"/>
  <c r="BX256" i="1"/>
  <c r="BE257" i="1"/>
  <c r="BW257" i="1"/>
  <c r="BX257" i="1"/>
  <c r="BE62" i="1"/>
  <c r="BW62" i="1"/>
  <c r="BX62" i="1"/>
  <c r="BE152" i="1"/>
  <c r="BW152" i="1"/>
  <c r="BX152" i="1"/>
  <c r="BE258" i="1"/>
  <c r="BW258" i="1"/>
  <c r="BX258" i="1"/>
  <c r="BE450" i="1"/>
  <c r="BW450" i="1"/>
  <c r="BX450" i="1"/>
  <c r="BE218" i="1"/>
  <c r="BW218" i="1"/>
  <c r="BX218" i="1"/>
  <c r="BE240" i="1"/>
  <c r="BW240" i="1"/>
  <c r="BX240" i="1"/>
  <c r="BE11" i="1"/>
  <c r="BW11" i="1"/>
  <c r="BX11" i="1"/>
  <c r="BE382" i="1"/>
  <c r="BW382" i="1"/>
  <c r="BX382" i="1"/>
  <c r="BE541" i="1"/>
  <c r="BW541" i="1"/>
  <c r="BX541" i="1"/>
  <c r="BE459" i="1"/>
  <c r="BW459" i="1"/>
  <c r="BX459" i="1"/>
  <c r="BE472" i="1"/>
  <c r="BW472" i="1"/>
  <c r="BX472" i="1"/>
  <c r="BE531" i="1"/>
  <c r="BW531" i="1"/>
  <c r="BX531" i="1"/>
  <c r="BE416" i="1"/>
  <c r="BW416" i="1"/>
  <c r="BX416" i="1"/>
  <c r="BE432" i="1"/>
  <c r="BW432" i="1"/>
  <c r="BX432" i="1"/>
  <c r="BE131" i="1"/>
  <c r="BW131" i="1"/>
  <c r="BX131" i="1"/>
  <c r="BE30" i="1"/>
  <c r="BW30" i="1"/>
  <c r="BX30" i="1"/>
  <c r="BE102" i="1"/>
  <c r="BW102" i="1"/>
  <c r="BX102" i="1"/>
  <c r="BE183" i="1"/>
  <c r="BW183" i="1"/>
  <c r="BX183" i="1"/>
  <c r="BE219" i="1"/>
  <c r="BW219" i="1"/>
  <c r="BX219" i="1"/>
  <c r="BE518" i="1"/>
  <c r="BW518" i="1"/>
  <c r="BX518" i="1"/>
  <c r="BE473" i="1"/>
  <c r="BW473" i="1"/>
  <c r="BX473" i="1"/>
  <c r="BE359" i="1"/>
  <c r="BW359" i="1"/>
  <c r="BX359" i="1"/>
  <c r="BE339" i="1"/>
  <c r="BW339" i="1"/>
  <c r="BX339" i="1"/>
  <c r="BE362" i="1"/>
  <c r="BW362" i="1"/>
  <c r="BX362" i="1"/>
  <c r="BE818" i="1"/>
  <c r="BW818" i="1"/>
  <c r="BX818" i="1"/>
  <c r="BE573" i="1"/>
  <c r="BW573" i="1"/>
  <c r="BX573" i="1"/>
  <c r="BE466" i="1"/>
  <c r="BW466" i="1"/>
  <c r="BX466" i="1"/>
  <c r="BE363" i="1"/>
  <c r="BW363" i="1"/>
  <c r="BX363" i="1"/>
  <c r="BE532" i="1"/>
  <c r="BW532" i="1"/>
  <c r="BX532" i="1"/>
  <c r="BE383" i="1"/>
  <c r="BW383" i="1"/>
  <c r="BX383" i="1"/>
  <c r="BE395" i="1"/>
  <c r="BW395" i="1"/>
  <c r="BX395" i="1"/>
  <c r="BE430" i="1"/>
  <c r="BW430" i="1"/>
  <c r="BX430" i="1"/>
  <c r="BE492" i="1"/>
  <c r="BW492" i="1"/>
  <c r="BX492" i="1"/>
  <c r="BE533" i="1"/>
  <c r="BW533" i="1"/>
  <c r="BX533" i="1"/>
  <c r="BE431" i="1"/>
  <c r="BW431" i="1"/>
  <c r="BX431" i="1"/>
  <c r="BE574" i="1"/>
  <c r="BW574" i="1"/>
  <c r="BX574" i="1"/>
  <c r="BE558" i="1"/>
  <c r="BW558" i="1"/>
  <c r="BX558" i="1"/>
  <c r="BE663" i="1"/>
  <c r="BW663" i="1"/>
  <c r="BX663" i="1"/>
  <c r="BE396" i="1"/>
  <c r="BW396" i="1"/>
  <c r="BX396" i="1"/>
  <c r="BE575" i="1"/>
  <c r="BW575" i="1"/>
  <c r="BX575" i="1"/>
  <c r="BE397" i="1"/>
  <c r="BW397" i="1"/>
  <c r="BX397" i="1"/>
  <c r="BE467" i="1"/>
  <c r="BW467" i="1"/>
  <c r="BX467" i="1"/>
  <c r="BE519" i="1"/>
  <c r="BW519" i="1"/>
  <c r="BX519" i="1"/>
  <c r="BE559" i="1"/>
  <c r="BW559" i="1"/>
  <c r="BX559" i="1"/>
  <c r="BE584" i="1"/>
  <c r="BW584" i="1"/>
  <c r="BX584" i="1"/>
  <c r="BE760" i="1"/>
  <c r="BW760" i="1"/>
  <c r="BX760" i="1"/>
  <c r="BE737" i="1"/>
  <c r="BW737" i="1"/>
  <c r="BX737" i="1"/>
  <c r="BE576" i="1"/>
  <c r="BW576" i="1"/>
  <c r="BX576" i="1"/>
  <c r="BE634" i="1"/>
  <c r="BW634" i="1"/>
  <c r="BX634" i="1"/>
  <c r="BE711" i="1"/>
  <c r="BW711" i="1"/>
  <c r="BX711" i="1"/>
  <c r="BE738" i="1"/>
  <c r="BW738" i="1"/>
  <c r="BX738" i="1"/>
  <c r="BE635" i="1"/>
  <c r="BW635" i="1"/>
  <c r="BX635" i="1"/>
  <c r="BE768" i="1"/>
  <c r="BW768" i="1"/>
  <c r="BX768" i="1"/>
  <c r="BE493" i="1"/>
  <c r="BW493" i="1"/>
  <c r="BX493" i="1"/>
  <c r="BE664" i="1"/>
  <c r="BW664" i="1"/>
  <c r="BX664" i="1"/>
  <c r="BE585" i="1"/>
  <c r="BW585" i="1"/>
  <c r="BX585" i="1"/>
  <c r="BE739" i="1"/>
  <c r="BW739" i="1"/>
  <c r="BX739" i="1"/>
  <c r="BE609" i="1"/>
  <c r="BW609" i="1"/>
  <c r="BX609" i="1"/>
  <c r="BE639" i="1"/>
  <c r="BW639" i="1"/>
  <c r="BX639" i="1"/>
  <c r="BE549" i="1"/>
  <c r="BW549" i="1"/>
  <c r="BX549" i="1"/>
  <c r="BE586" i="1"/>
  <c r="BW586" i="1"/>
  <c r="BX586" i="1"/>
  <c r="BE740" i="1"/>
  <c r="BW740" i="1"/>
  <c r="BX740" i="1"/>
  <c r="BE732" i="1"/>
  <c r="BW732" i="1"/>
  <c r="BX732" i="1"/>
  <c r="BE619" i="1"/>
  <c r="BW619" i="1"/>
  <c r="BX619" i="1"/>
  <c r="BE550" i="1"/>
  <c r="BW550" i="1"/>
  <c r="BX550" i="1"/>
  <c r="BE819" i="1"/>
  <c r="BW819" i="1"/>
  <c r="BX819" i="1"/>
  <c r="BE782" i="1"/>
  <c r="BW782" i="1"/>
  <c r="BX782" i="1"/>
  <c r="BE776" i="1"/>
  <c r="BW776" i="1"/>
  <c r="BX776" i="1"/>
  <c r="BE640" i="1"/>
  <c r="BW640" i="1"/>
  <c r="BX640" i="1"/>
  <c r="BE777" i="1"/>
  <c r="BW777" i="1"/>
  <c r="BX777" i="1"/>
  <c r="BE651" i="1"/>
  <c r="BW651" i="1"/>
  <c r="BX651" i="1"/>
  <c r="BE641" i="1"/>
  <c r="BW641" i="1"/>
  <c r="BX641" i="1"/>
  <c r="BE769" i="1"/>
  <c r="BW769" i="1"/>
  <c r="BX769" i="1"/>
  <c r="BE665" i="1"/>
  <c r="BW665" i="1"/>
  <c r="BX665" i="1"/>
  <c r="BE626" i="1"/>
  <c r="BW626" i="1"/>
  <c r="BX626" i="1"/>
  <c r="BE699" i="1"/>
  <c r="BW699" i="1"/>
  <c r="BX699" i="1"/>
  <c r="BE165" i="1"/>
  <c r="BW165" i="1"/>
  <c r="BX165" i="1"/>
  <c r="BE2" i="1"/>
  <c r="BW2" i="1"/>
  <c r="BX2" i="1"/>
  <c r="BE20" i="1"/>
  <c r="BW20" i="1"/>
  <c r="BX20" i="1"/>
  <c r="BE154" i="1"/>
  <c r="BW154" i="1"/>
  <c r="BX154" i="1"/>
  <c r="BE90" i="1"/>
  <c r="BW90" i="1"/>
  <c r="BX90" i="1"/>
  <c r="BE241" i="1"/>
  <c r="BW241" i="1"/>
  <c r="BX241" i="1"/>
  <c r="BE31" i="1"/>
  <c r="BW31" i="1"/>
  <c r="BX31" i="1"/>
  <c r="BE103" i="1"/>
  <c r="BW103" i="1"/>
  <c r="BX103" i="1"/>
  <c r="BE198" i="1"/>
  <c r="BW198" i="1"/>
  <c r="BX198" i="1"/>
  <c r="BE220" i="1"/>
  <c r="BW220" i="1"/>
  <c r="BX220" i="1"/>
  <c r="BE48" i="1"/>
  <c r="BW48" i="1"/>
  <c r="BX48" i="1"/>
  <c r="BE132" i="1"/>
  <c r="BW132" i="1"/>
  <c r="BX132" i="1"/>
  <c r="BE104" i="1"/>
  <c r="BW104" i="1"/>
  <c r="BX104" i="1"/>
  <c r="BE133" i="1"/>
  <c r="BW133" i="1"/>
  <c r="BX133" i="1"/>
  <c r="BE147" i="1"/>
  <c r="BW147" i="1"/>
  <c r="BX147" i="1"/>
  <c r="BE105" i="1"/>
  <c r="BW105" i="1"/>
  <c r="BX105" i="1"/>
  <c r="BE166" i="1"/>
  <c r="BW166" i="1"/>
  <c r="BX166" i="1"/>
  <c r="BE155" i="1"/>
  <c r="BW155" i="1"/>
  <c r="BX155" i="1"/>
  <c r="BE91" i="1"/>
  <c r="BW91" i="1"/>
  <c r="BX91" i="1"/>
  <c r="BE63" i="1"/>
  <c r="BW63" i="1"/>
  <c r="BX63" i="1"/>
  <c r="BE326" i="1"/>
  <c r="BW326" i="1"/>
  <c r="BX326" i="1"/>
  <c r="BE80" i="1"/>
  <c r="BW80" i="1"/>
  <c r="BX80" i="1"/>
  <c r="BE451" i="1"/>
  <c r="BW451" i="1"/>
  <c r="BX451" i="1"/>
  <c r="BE106" i="1"/>
  <c r="BW106" i="1"/>
  <c r="BX106" i="1"/>
  <c r="BE259" i="1"/>
  <c r="BW259" i="1"/>
  <c r="BX259" i="1"/>
  <c r="BE167" i="1"/>
  <c r="BW167" i="1"/>
  <c r="BX167" i="1"/>
  <c r="BE40" i="1"/>
  <c r="BW40" i="1"/>
  <c r="BX40" i="1"/>
  <c r="BE221" i="1"/>
  <c r="BW221" i="1"/>
  <c r="BX221" i="1"/>
  <c r="BE311" i="1"/>
  <c r="BW311" i="1"/>
  <c r="BX311" i="1"/>
  <c r="BE12" i="1"/>
  <c r="BW12" i="1"/>
  <c r="BX12" i="1"/>
  <c r="BE92" i="1"/>
  <c r="BW92" i="1"/>
  <c r="BX92" i="1"/>
  <c r="BE280" i="1"/>
  <c r="BW280" i="1"/>
  <c r="BX280" i="1"/>
  <c r="BE291" i="1"/>
  <c r="BW291" i="1"/>
  <c r="BX291" i="1"/>
  <c r="BE81" i="1"/>
  <c r="BW81" i="1"/>
  <c r="BX81" i="1"/>
  <c r="BE41" i="1"/>
  <c r="BW41" i="1"/>
  <c r="BX41" i="1"/>
  <c r="BE148" i="1"/>
  <c r="BW148" i="1"/>
  <c r="BX148" i="1"/>
  <c r="BE364" i="1"/>
  <c r="BW364" i="1"/>
  <c r="BX364" i="1"/>
  <c r="BE222" i="1"/>
  <c r="BW222" i="1"/>
  <c r="BX222" i="1"/>
  <c r="BE292" i="1"/>
  <c r="BW292" i="1"/>
  <c r="BX292" i="1"/>
  <c r="BE107" i="1"/>
  <c r="BW107" i="1"/>
  <c r="BX107" i="1"/>
  <c r="BE293" i="1"/>
  <c r="BW293" i="1"/>
  <c r="BX293" i="1"/>
  <c r="BE465" i="1"/>
  <c r="BW465" i="1"/>
  <c r="BX465" i="1"/>
  <c r="BE53" i="1"/>
  <c r="BW53" i="1"/>
  <c r="BX53" i="1"/>
  <c r="BE54" i="1"/>
  <c r="BW54" i="1"/>
  <c r="BX54" i="1"/>
  <c r="BE13" i="1"/>
  <c r="BW13" i="1"/>
  <c r="BX13" i="1"/>
  <c r="BE327" i="1"/>
  <c r="BW327" i="1"/>
  <c r="BX327" i="1"/>
  <c r="BE260" i="1"/>
  <c r="BW260" i="1"/>
  <c r="BX260" i="1"/>
  <c r="BE347" i="1"/>
  <c r="BW347" i="1"/>
  <c r="BX347" i="1"/>
  <c r="BE281" i="1"/>
  <c r="BW281" i="1"/>
  <c r="BX281" i="1"/>
  <c r="BE474" i="1"/>
  <c r="BW474" i="1"/>
  <c r="BX474" i="1"/>
  <c r="BE199" i="1"/>
  <c r="BW199" i="1"/>
  <c r="BX199" i="1"/>
  <c r="BE294" i="1"/>
  <c r="BW294" i="1"/>
  <c r="BX294" i="1"/>
  <c r="BE82" i="1"/>
  <c r="BW82" i="1"/>
  <c r="BX82" i="1"/>
  <c r="BE312" i="1"/>
  <c r="BW312" i="1"/>
  <c r="BX312" i="1"/>
  <c r="BE417" i="1"/>
  <c r="BW417" i="1"/>
  <c r="BX417" i="1"/>
  <c r="BE373" i="1"/>
  <c r="BW373" i="1"/>
  <c r="BX373" i="1"/>
  <c r="BE494" i="1"/>
  <c r="BW494" i="1"/>
  <c r="BX494" i="1"/>
  <c r="BE356" i="1"/>
  <c r="BW356" i="1"/>
  <c r="BX356" i="1"/>
  <c r="BE384" i="1"/>
  <c r="BW384" i="1"/>
  <c r="BX384" i="1"/>
  <c r="BE534" i="1"/>
  <c r="BW534" i="1"/>
  <c r="BX534" i="1"/>
  <c r="BE495" i="1"/>
  <c r="BW495" i="1"/>
  <c r="BX495" i="1"/>
  <c r="BE560" i="1"/>
  <c r="BW560" i="1"/>
  <c r="BX560" i="1"/>
  <c r="BE601" i="1"/>
  <c r="BW601" i="1"/>
  <c r="BX601" i="1"/>
  <c r="BE496" i="1"/>
  <c r="BW496" i="1"/>
  <c r="BX496" i="1"/>
  <c r="BE620" i="1"/>
  <c r="BW620" i="1"/>
  <c r="BX620" i="1"/>
  <c r="BE561" i="1"/>
  <c r="BW561" i="1"/>
  <c r="BX561" i="1"/>
  <c r="BE614" i="1"/>
  <c r="BW614" i="1"/>
  <c r="BX614" i="1"/>
  <c r="BE610" i="1"/>
  <c r="BW610" i="1"/>
  <c r="BX610" i="1"/>
  <c r="BE666" i="1"/>
  <c r="BW666" i="1"/>
  <c r="BX666" i="1"/>
  <c r="BE475" i="1"/>
  <c r="BW475" i="1"/>
  <c r="BX475" i="1"/>
  <c r="BE562" i="1"/>
  <c r="BW562" i="1"/>
  <c r="BX562" i="1"/>
  <c r="BE413" i="1"/>
  <c r="BW413" i="1"/>
  <c r="BX413" i="1"/>
  <c r="BE542" i="1"/>
  <c r="BW542" i="1"/>
  <c r="BX542" i="1"/>
  <c r="BE602" i="1"/>
  <c r="BW602" i="1"/>
  <c r="BX602" i="1"/>
  <c r="BE556" i="1"/>
  <c r="BW556" i="1"/>
  <c r="BX556" i="1"/>
  <c r="BE667" i="1"/>
  <c r="BW667" i="1"/>
  <c r="BX667" i="1"/>
  <c r="BE563" i="1"/>
  <c r="BW563" i="1"/>
  <c r="BX563" i="1"/>
  <c r="BE611" i="1"/>
  <c r="BW611" i="1"/>
  <c r="BX611" i="1"/>
  <c r="BE810" i="1"/>
  <c r="BW810" i="1"/>
  <c r="BX810" i="1"/>
  <c r="BE783" i="1"/>
  <c r="BW783" i="1"/>
  <c r="BX783" i="1"/>
  <c r="BE834" i="1"/>
  <c r="BW834" i="1"/>
  <c r="BX834" i="1"/>
  <c r="BE733" i="1"/>
  <c r="BW733" i="1"/>
  <c r="BX733" i="1"/>
  <c r="BE679" i="1"/>
  <c r="BW679" i="1"/>
  <c r="BX679" i="1"/>
  <c r="BE497" i="1"/>
  <c r="BW497" i="1"/>
  <c r="BX497" i="1"/>
  <c r="BE520" i="1"/>
  <c r="BW520" i="1"/>
  <c r="BX520" i="1"/>
  <c r="BE712" i="1"/>
  <c r="BW712" i="1"/>
  <c r="BX712" i="1"/>
  <c r="BE587" i="1"/>
  <c r="BW587" i="1"/>
  <c r="BX587" i="1"/>
  <c r="BE784" i="1"/>
  <c r="BW784" i="1"/>
  <c r="BX784" i="1"/>
  <c r="BE805" i="1"/>
  <c r="BW805" i="1"/>
  <c r="BX805" i="1"/>
  <c r="BE612" i="1"/>
  <c r="BW612" i="1"/>
  <c r="BX612" i="1"/>
  <c r="BE825" i="1"/>
  <c r="BW825" i="1"/>
  <c r="BX825" i="1"/>
  <c r="BE835" i="1"/>
  <c r="BW835" i="1"/>
  <c r="BX835" i="1"/>
  <c r="BE820" i="1"/>
  <c r="BW820" i="1"/>
  <c r="BX820" i="1"/>
  <c r="BE761" i="1"/>
  <c r="BW761" i="1"/>
  <c r="BX761" i="1"/>
  <c r="BE668" i="1"/>
  <c r="BW668" i="1"/>
  <c r="BX668" i="1"/>
  <c r="BE487" i="1"/>
  <c r="BW487" i="1"/>
  <c r="BX487" i="1"/>
  <c r="BE741" i="1"/>
  <c r="BW741" i="1"/>
  <c r="BX741" i="1"/>
  <c r="BE704" i="1"/>
  <c r="BW704" i="1"/>
  <c r="BX704" i="1"/>
  <c r="BE836" i="1"/>
  <c r="BW836" i="1"/>
  <c r="BX836" i="1"/>
  <c r="BE828" i="1"/>
  <c r="BW828" i="1"/>
  <c r="BX828" i="1"/>
  <c r="BE669" i="1"/>
  <c r="BW669" i="1"/>
  <c r="BX669" i="1"/>
  <c r="BE821" i="1"/>
  <c r="BW821" i="1"/>
  <c r="BX821" i="1"/>
  <c r="BE829" i="1"/>
  <c r="BW829" i="1"/>
  <c r="BX829" i="1"/>
  <c r="BE642" i="1"/>
  <c r="BW642" i="1"/>
  <c r="BX642" i="1"/>
  <c r="BE686" i="1"/>
  <c r="BW686" i="1"/>
  <c r="BX686" i="1"/>
  <c r="BE785" i="1"/>
  <c r="BW785" i="1"/>
  <c r="BX785" i="1"/>
  <c r="BE670" i="1"/>
  <c r="BW670" i="1"/>
  <c r="BX670" i="1"/>
  <c r="BE693" i="1"/>
  <c r="BW693" i="1"/>
  <c r="BX693" i="1"/>
  <c r="BE595" i="1"/>
  <c r="BW595" i="1"/>
  <c r="BX595" i="1"/>
  <c r="BE786" i="1"/>
  <c r="BW786" i="1"/>
  <c r="BX786" i="1"/>
  <c r="BE151" i="1"/>
  <c r="BW151" i="1"/>
  <c r="BX151" i="1"/>
  <c r="BE328" i="1"/>
  <c r="BW328" i="1"/>
  <c r="BX328" i="1"/>
  <c r="BE72" i="1"/>
  <c r="BW72" i="1"/>
  <c r="BX72" i="1"/>
  <c r="BE242" i="1"/>
  <c r="BW242" i="1"/>
  <c r="BX242" i="1"/>
  <c r="BE340" i="1"/>
  <c r="BW340" i="1"/>
  <c r="BX340" i="1"/>
  <c r="BE184" i="1"/>
  <c r="BW184" i="1"/>
  <c r="BX184" i="1"/>
  <c r="BE243" i="1"/>
  <c r="BW243" i="1"/>
  <c r="BX243" i="1"/>
  <c r="BE118" i="1"/>
  <c r="BW118" i="1"/>
  <c r="BX118" i="1"/>
  <c r="BE185" i="1"/>
  <c r="BW185" i="1"/>
  <c r="BX185" i="1"/>
  <c r="BE244" i="1"/>
  <c r="BW244" i="1"/>
  <c r="BX244" i="1"/>
  <c r="BE49" i="1"/>
  <c r="BW49" i="1"/>
  <c r="BX49" i="1"/>
  <c r="BE168" i="1"/>
  <c r="BW168" i="1"/>
  <c r="BX168" i="1"/>
  <c r="BE134" i="1"/>
  <c r="BW134" i="1"/>
  <c r="BX134" i="1"/>
  <c r="BE119" i="1"/>
  <c r="BW119" i="1"/>
  <c r="BX119" i="1"/>
  <c r="BE223" i="1"/>
  <c r="BW223" i="1"/>
  <c r="BX223" i="1"/>
  <c r="BE282" i="1"/>
  <c r="BW282" i="1"/>
  <c r="BX282" i="1"/>
  <c r="BE64" i="1"/>
  <c r="BW64" i="1"/>
  <c r="BX64" i="1"/>
  <c r="BE169" i="1"/>
  <c r="BW169" i="1"/>
  <c r="BX169" i="1"/>
  <c r="BE341" i="1"/>
  <c r="BW341" i="1"/>
  <c r="BX341" i="1"/>
  <c r="BE65" i="1"/>
  <c r="BW65" i="1"/>
  <c r="BX65" i="1"/>
  <c r="BE93" i="1"/>
  <c r="BW93" i="1"/>
  <c r="BX93" i="1"/>
  <c r="BE245" i="1"/>
  <c r="BW245" i="1"/>
  <c r="BX245" i="1"/>
  <c r="BE135" i="1"/>
  <c r="BW135" i="1"/>
  <c r="BX135" i="1"/>
  <c r="BE295" i="1"/>
  <c r="BW295" i="1"/>
  <c r="BX295" i="1"/>
  <c r="BE170" i="1"/>
  <c r="BW170" i="1"/>
  <c r="BX170" i="1"/>
  <c r="BE171" i="1"/>
  <c r="BW171" i="1"/>
  <c r="BX171" i="1"/>
  <c r="BE4" i="1"/>
  <c r="BW4" i="1"/>
  <c r="BX4" i="1"/>
  <c r="BE136" i="1"/>
  <c r="BW136" i="1"/>
  <c r="BX136" i="1"/>
  <c r="BE156" i="1"/>
  <c r="BW156" i="1"/>
  <c r="BX156" i="1"/>
  <c r="BE120" i="1"/>
  <c r="BW120" i="1"/>
  <c r="BX120" i="1"/>
  <c r="BE246" i="1"/>
  <c r="BW246" i="1"/>
  <c r="BX246" i="1"/>
  <c r="BE329" i="1"/>
  <c r="BW329" i="1"/>
  <c r="BX329" i="1"/>
  <c r="BE157" i="1"/>
  <c r="BW157" i="1"/>
  <c r="BX157" i="1"/>
  <c r="BE261" i="1"/>
  <c r="BW261" i="1"/>
  <c r="BX261" i="1"/>
  <c r="CZ261" i="1"/>
  <c r="BE535" i="1"/>
  <c r="BW535" i="1"/>
  <c r="BX535" i="1"/>
  <c r="BE315" i="1"/>
  <c r="BW315" i="1"/>
  <c r="BX315" i="1"/>
  <c r="BE172" i="1"/>
  <c r="BW172" i="1"/>
  <c r="BX172" i="1"/>
  <c r="BE348" i="1"/>
  <c r="BW348" i="1"/>
  <c r="BX348" i="1"/>
  <c r="BE335" i="1"/>
  <c r="BW335" i="1"/>
  <c r="BX335" i="1"/>
  <c r="BE296" i="1"/>
  <c r="BW296" i="1"/>
  <c r="BX296" i="1"/>
  <c r="BE224" i="1"/>
  <c r="BW224" i="1"/>
  <c r="BX224" i="1"/>
  <c r="BE283" i="1"/>
  <c r="BW283" i="1"/>
  <c r="BX283" i="1"/>
  <c r="BE316" i="1"/>
  <c r="BW316" i="1"/>
  <c r="BX316" i="1"/>
  <c r="BE455" i="1"/>
  <c r="BW455" i="1"/>
  <c r="BX455" i="1"/>
  <c r="BE476" i="1"/>
  <c r="BW476" i="1"/>
  <c r="BX476" i="1"/>
  <c r="BE536" i="1"/>
  <c r="BW536" i="1"/>
  <c r="BX536" i="1"/>
  <c r="BE652" i="1"/>
  <c r="BW652" i="1"/>
  <c r="BX652" i="1"/>
  <c r="BE498" i="1"/>
  <c r="BW498" i="1"/>
  <c r="BX498" i="1"/>
  <c r="BE499" i="1"/>
  <c r="BW499" i="1"/>
  <c r="BX499" i="1"/>
  <c r="BE537" i="1"/>
  <c r="BW537" i="1"/>
  <c r="BX537" i="1"/>
  <c r="BE477" i="1"/>
  <c r="BW477" i="1"/>
  <c r="BX477" i="1"/>
  <c r="BE374" i="1"/>
  <c r="BW374" i="1"/>
  <c r="BX374" i="1"/>
  <c r="BE500" i="1"/>
  <c r="BW500" i="1"/>
  <c r="BX500" i="1"/>
  <c r="BE385" i="1"/>
  <c r="BW385" i="1"/>
  <c r="BX385" i="1"/>
  <c r="BE386" i="1"/>
  <c r="BW386" i="1"/>
  <c r="BX386" i="1"/>
  <c r="BE521" i="1"/>
  <c r="BW521" i="1"/>
  <c r="BX521" i="1"/>
  <c r="BE468" i="1"/>
  <c r="BW468" i="1"/>
  <c r="BX468" i="1"/>
  <c r="BE564" i="1"/>
  <c r="BW564" i="1"/>
  <c r="BX564" i="1"/>
  <c r="BE671" i="1"/>
  <c r="BW671" i="1"/>
  <c r="BX671" i="1"/>
  <c r="BE522" i="1"/>
  <c r="BW522" i="1"/>
  <c r="BX522" i="1"/>
  <c r="BE627" i="1"/>
  <c r="BW627" i="1"/>
  <c r="BX627" i="1"/>
  <c r="BE501" i="1"/>
  <c r="BW501" i="1"/>
  <c r="BX501" i="1"/>
  <c r="BE365" i="1"/>
  <c r="BW365" i="1"/>
  <c r="BX365" i="1"/>
  <c r="BE565" i="1"/>
  <c r="BW565" i="1"/>
  <c r="BX565" i="1"/>
  <c r="BE418" i="1"/>
  <c r="BW418" i="1"/>
  <c r="BX418" i="1"/>
  <c r="BE588" i="1"/>
  <c r="BW588" i="1"/>
  <c r="BX588" i="1"/>
  <c r="BE628" i="1"/>
  <c r="BW628" i="1"/>
  <c r="BX628" i="1"/>
  <c r="BE837" i="1"/>
  <c r="BW837" i="1"/>
  <c r="BX837" i="1"/>
  <c r="BE742" i="1"/>
  <c r="BW742" i="1"/>
  <c r="BX742" i="1"/>
  <c r="BE787" i="1"/>
  <c r="BW787" i="1"/>
  <c r="BX787" i="1"/>
  <c r="BE762" i="1"/>
  <c r="BW762" i="1"/>
  <c r="BX762" i="1"/>
  <c r="BE488" i="1"/>
  <c r="BW488" i="1"/>
  <c r="BX488" i="1"/>
  <c r="BE538" i="1"/>
  <c r="BW538" i="1"/>
  <c r="BX538" i="1"/>
  <c r="BE478" i="1"/>
  <c r="BW478" i="1"/>
  <c r="BX478" i="1"/>
  <c r="BE653" i="1"/>
  <c r="BW653" i="1"/>
  <c r="BX653" i="1"/>
  <c r="BE713" i="1"/>
  <c r="BW713" i="1"/>
  <c r="BX713" i="1"/>
  <c r="BE680" i="1"/>
  <c r="BW680" i="1"/>
  <c r="BX680" i="1"/>
  <c r="BE419" i="1"/>
  <c r="BW419" i="1"/>
  <c r="BX419" i="1"/>
  <c r="BE705" i="1"/>
  <c r="BW705" i="1"/>
  <c r="BX705" i="1"/>
  <c r="BE577" i="1"/>
  <c r="BW577" i="1"/>
  <c r="BX577" i="1"/>
  <c r="BE778" i="1"/>
  <c r="BW778" i="1"/>
  <c r="BX778" i="1"/>
  <c r="BE676" i="1"/>
  <c r="BW676" i="1"/>
  <c r="BX676" i="1"/>
  <c r="BE596" i="1"/>
  <c r="BW596" i="1"/>
  <c r="BX596" i="1"/>
  <c r="BE589" i="1"/>
  <c r="BW589" i="1"/>
  <c r="BX589" i="1"/>
  <c r="BE830" i="1"/>
  <c r="BW830" i="1"/>
  <c r="BX830" i="1"/>
  <c r="BE590" i="1"/>
  <c r="BW590" i="1"/>
  <c r="BX590" i="1"/>
  <c r="BE735" i="1"/>
  <c r="BW735" i="1"/>
  <c r="BX735" i="1"/>
  <c r="BE788" i="1"/>
  <c r="BW788" i="1"/>
  <c r="BX788" i="1"/>
  <c r="BE743" i="1"/>
  <c r="BW743" i="1"/>
  <c r="BX743" i="1"/>
  <c r="BE591" i="1"/>
  <c r="BW591" i="1"/>
  <c r="BX591" i="1"/>
  <c r="BE744" i="1"/>
  <c r="BW744" i="1"/>
  <c r="BX744" i="1"/>
  <c r="BE566" i="1"/>
  <c r="BW566" i="1"/>
  <c r="BX566" i="1"/>
  <c r="BE636" i="1"/>
  <c r="BW636" i="1"/>
  <c r="BX636" i="1"/>
  <c r="BE603" i="1"/>
  <c r="BW603" i="1"/>
  <c r="BX603" i="1"/>
  <c r="BE779" i="1"/>
  <c r="BW779" i="1"/>
  <c r="BX779" i="1"/>
  <c r="BE789" i="1"/>
  <c r="BW789" i="1"/>
  <c r="BX789" i="1"/>
  <c r="BE714" i="1"/>
  <c r="BW714" i="1"/>
  <c r="BX714" i="1"/>
  <c r="BE745" i="1"/>
  <c r="BW745" i="1"/>
  <c r="BX745" i="1"/>
  <c r="BE726" i="1"/>
  <c r="BW726" i="1"/>
  <c r="BX726" i="1"/>
  <c r="BE700" i="1"/>
  <c r="BW700" i="1"/>
  <c r="BX700" i="1"/>
  <c r="BE811" i="1"/>
  <c r="BW811" i="1"/>
  <c r="BX811" i="1"/>
  <c r="BE838" i="1"/>
  <c r="BW838" i="1"/>
  <c r="BX838" i="1"/>
  <c r="BE615" i="1"/>
  <c r="BW615" i="1"/>
  <c r="BX615" i="1"/>
  <c r="BE790" i="1"/>
  <c r="BW790" i="1"/>
  <c r="BX790" i="1"/>
  <c r="BE791" i="1"/>
  <c r="BW791" i="1"/>
  <c r="BX791" i="1"/>
  <c r="BE694" i="1"/>
  <c r="BW694" i="1"/>
  <c r="BX694" i="1"/>
  <c r="BE73" i="1"/>
  <c r="BW73" i="1"/>
  <c r="BX73" i="1"/>
  <c r="BE21" i="1"/>
  <c r="BW21" i="1"/>
  <c r="BX21" i="1"/>
  <c r="BE42" i="1"/>
  <c r="BW42" i="1"/>
  <c r="BX42" i="1"/>
  <c r="BE108" i="1"/>
  <c r="BW108" i="1"/>
  <c r="BX108" i="1"/>
  <c r="BE262" i="1"/>
  <c r="BW262" i="1"/>
  <c r="BX262" i="1"/>
  <c r="BE200" i="1"/>
  <c r="BW200" i="1"/>
  <c r="BX200" i="1"/>
  <c r="BE186" i="1"/>
  <c r="BW186" i="1"/>
  <c r="BX186" i="1"/>
  <c r="BE8" i="1"/>
  <c r="BW8" i="1"/>
  <c r="BX8" i="1"/>
  <c r="BE50" i="1"/>
  <c r="BW50" i="1"/>
  <c r="BX50" i="1"/>
  <c r="BE121" i="1"/>
  <c r="BW121" i="1"/>
  <c r="BX121" i="1"/>
  <c r="BE225" i="1"/>
  <c r="BW225" i="1"/>
  <c r="BX225" i="1"/>
  <c r="BE173" i="1"/>
  <c r="BW173" i="1"/>
  <c r="BX173" i="1"/>
  <c r="BE452" i="1"/>
  <c r="BW452" i="1"/>
  <c r="BX452" i="1"/>
  <c r="BE398" i="1"/>
  <c r="BW398" i="1"/>
  <c r="BX398" i="1"/>
  <c r="BE9" i="1"/>
  <c r="BW9" i="1"/>
  <c r="BX9" i="1"/>
  <c r="BE456" i="1"/>
  <c r="BW456" i="1"/>
  <c r="BX456" i="1"/>
  <c r="BE187" i="1"/>
  <c r="BW187" i="1"/>
  <c r="BX187" i="1"/>
  <c r="BE226" i="1"/>
  <c r="BW226" i="1"/>
  <c r="BX226" i="1"/>
  <c r="BE317" i="1"/>
  <c r="BW317" i="1"/>
  <c r="BX317" i="1"/>
  <c r="BE227" i="1"/>
  <c r="BW227" i="1"/>
  <c r="BX227" i="1"/>
  <c r="BE32" i="1"/>
  <c r="BW32" i="1"/>
  <c r="BX32" i="1"/>
  <c r="BE122" i="1"/>
  <c r="BW122" i="1"/>
  <c r="BX122" i="1"/>
  <c r="BE83" i="1"/>
  <c r="BW83" i="1"/>
  <c r="BX83" i="1"/>
  <c r="BE84" i="1"/>
  <c r="BW84" i="1"/>
  <c r="BX84" i="1"/>
  <c r="BE228" i="1"/>
  <c r="BW228" i="1"/>
  <c r="BX228" i="1"/>
  <c r="BE229" i="1"/>
  <c r="BW229" i="1"/>
  <c r="BX229" i="1"/>
  <c r="BE230" i="1"/>
  <c r="BW230" i="1"/>
  <c r="BX230" i="1"/>
  <c r="BE174" i="1"/>
  <c r="BW174" i="1"/>
  <c r="BX174" i="1"/>
  <c r="BE188" i="1"/>
  <c r="BW188" i="1"/>
  <c r="BX188" i="1"/>
  <c r="BE336" i="1"/>
  <c r="BW336" i="1"/>
  <c r="BX336" i="1"/>
  <c r="BE337" i="1"/>
  <c r="BW337" i="1"/>
  <c r="BX337" i="1"/>
  <c r="BE457" i="1"/>
  <c r="BW457" i="1"/>
  <c r="BX457" i="1"/>
  <c r="BE231" i="1"/>
  <c r="BW231" i="1"/>
  <c r="BX231" i="1"/>
  <c r="BE123" i="1"/>
  <c r="BW123" i="1"/>
  <c r="BX123" i="1"/>
  <c r="BE313" i="1"/>
  <c r="BW313" i="1"/>
  <c r="BX313" i="1"/>
  <c r="BE433" i="1"/>
  <c r="BW433" i="1"/>
  <c r="BX433" i="1"/>
  <c r="BE247" i="1"/>
  <c r="BW247" i="1"/>
  <c r="BX247" i="1"/>
  <c r="BE460" i="1"/>
  <c r="BW460" i="1"/>
  <c r="BX460" i="1"/>
  <c r="BE263" i="1"/>
  <c r="BW263" i="1"/>
  <c r="BX263" i="1"/>
  <c r="BE284" i="1"/>
  <c r="BW284" i="1"/>
  <c r="BX284" i="1"/>
  <c r="BE232" i="1"/>
  <c r="BW232" i="1"/>
  <c r="BX232" i="1"/>
  <c r="BE189" i="1"/>
  <c r="BW189" i="1"/>
  <c r="BX189" i="1"/>
  <c r="BE124" i="1"/>
  <c r="BW124" i="1"/>
  <c r="BX124" i="1"/>
  <c r="BE349" i="1"/>
  <c r="BW349" i="1"/>
  <c r="BX349" i="1"/>
  <c r="BE342" i="1"/>
  <c r="BW342" i="1"/>
  <c r="BX342" i="1"/>
  <c r="BE420" i="1"/>
  <c r="BW420" i="1"/>
  <c r="BX420" i="1"/>
  <c r="BE366" i="1"/>
  <c r="BW366" i="1"/>
  <c r="BX366" i="1"/>
  <c r="BE469" i="1"/>
  <c r="BW469" i="1"/>
  <c r="BX469" i="1"/>
  <c r="BE399" i="1"/>
  <c r="BW399" i="1"/>
  <c r="BX399" i="1"/>
  <c r="BE350" i="1"/>
  <c r="BW350" i="1"/>
  <c r="BX350" i="1"/>
  <c r="BE434" i="1"/>
  <c r="BW434" i="1"/>
  <c r="BX434" i="1"/>
  <c r="BE523" i="1"/>
  <c r="BW523" i="1"/>
  <c r="BX523" i="1"/>
  <c r="BE414" i="1"/>
  <c r="BW414" i="1"/>
  <c r="BX414" i="1"/>
  <c r="BE502" i="1"/>
  <c r="BW502" i="1"/>
  <c r="BX502" i="1"/>
  <c r="BE360" i="1"/>
  <c r="BW360" i="1"/>
  <c r="BX360" i="1"/>
  <c r="BE592" i="1"/>
  <c r="BW592" i="1"/>
  <c r="BX592" i="1"/>
  <c r="BE357" i="1"/>
  <c r="BW357" i="1"/>
  <c r="BX357" i="1"/>
  <c r="BE470" i="1"/>
  <c r="BW470" i="1"/>
  <c r="BX470" i="1"/>
  <c r="BE421" i="1"/>
  <c r="BW421" i="1"/>
  <c r="BX421" i="1"/>
  <c r="BE503" i="1"/>
  <c r="BW503" i="1"/>
  <c r="BX503" i="1"/>
  <c r="BE567" i="1"/>
  <c r="BW567" i="1"/>
  <c r="BX567" i="1"/>
  <c r="BE604" i="1"/>
  <c r="BW604" i="1"/>
  <c r="BX604" i="1"/>
  <c r="BE422" i="1"/>
  <c r="BW422" i="1"/>
  <c r="BX422" i="1"/>
  <c r="BE551" i="1"/>
  <c r="BW551" i="1"/>
  <c r="BX551" i="1"/>
  <c r="BE597" i="1"/>
  <c r="BW597" i="1"/>
  <c r="BX597" i="1"/>
  <c r="BE504" i="1"/>
  <c r="BW504" i="1"/>
  <c r="BX504" i="1"/>
  <c r="BE387" i="1"/>
  <c r="BW387" i="1"/>
  <c r="BX387" i="1"/>
  <c r="BE435" i="1"/>
  <c r="BW435" i="1"/>
  <c r="BX435" i="1"/>
  <c r="BE839" i="1"/>
  <c r="BW839" i="1"/>
  <c r="BX839" i="1"/>
  <c r="BE812" i="1"/>
  <c r="BW812" i="1"/>
  <c r="BX812" i="1"/>
  <c r="BE578" i="1"/>
  <c r="BW578" i="1"/>
  <c r="BX578" i="1"/>
  <c r="BE840" i="1"/>
  <c r="BW840" i="1"/>
  <c r="BX840" i="1"/>
  <c r="BE654" i="1"/>
  <c r="BW654" i="1"/>
  <c r="BX654" i="1"/>
  <c r="BE655" i="1"/>
  <c r="BW655" i="1"/>
  <c r="BX655" i="1"/>
  <c r="BE579" i="1"/>
  <c r="BW579" i="1"/>
  <c r="BX579" i="1"/>
  <c r="BE681" i="1"/>
  <c r="BW681" i="1"/>
  <c r="BX681" i="1"/>
  <c r="BE770" i="1"/>
  <c r="BW770" i="1"/>
  <c r="BX770" i="1"/>
  <c r="BE715" i="1"/>
  <c r="BW715" i="1"/>
  <c r="BX715" i="1"/>
  <c r="BE716" i="1"/>
  <c r="BW716" i="1"/>
  <c r="BX716" i="1"/>
  <c r="BE656" i="1"/>
  <c r="BW656" i="1"/>
  <c r="BX656" i="1"/>
  <c r="BE637" i="1"/>
  <c r="BW637" i="1"/>
  <c r="BX637" i="1"/>
  <c r="BE734" i="1"/>
  <c r="BW734" i="1"/>
  <c r="BX734" i="1"/>
  <c r="BE717" i="1"/>
  <c r="BW717" i="1"/>
  <c r="BX717" i="1"/>
  <c r="BE763" i="1"/>
  <c r="BW763" i="1"/>
  <c r="BX763" i="1"/>
  <c r="BE746" i="1"/>
  <c r="BW746" i="1"/>
  <c r="BX746" i="1"/>
  <c r="BE616" i="1"/>
  <c r="BW616" i="1"/>
  <c r="BX616" i="1"/>
  <c r="BE792" i="1"/>
  <c r="BW792" i="1"/>
  <c r="BX792" i="1"/>
  <c r="BE806" i="1"/>
  <c r="BW806" i="1"/>
  <c r="BX806" i="1"/>
  <c r="BE747" i="1"/>
  <c r="BW747" i="1"/>
  <c r="BX747" i="1"/>
  <c r="BE687" i="1"/>
  <c r="BW687" i="1"/>
  <c r="BX687" i="1"/>
  <c r="BE643" i="1"/>
  <c r="BW643" i="1"/>
  <c r="BX643" i="1"/>
  <c r="BE748" i="1"/>
  <c r="BW748" i="1"/>
  <c r="BX748" i="1"/>
  <c r="BE672" i="1"/>
  <c r="BW672" i="1"/>
  <c r="BX672" i="1"/>
  <c r="BE644" i="1"/>
  <c r="BW644" i="1"/>
  <c r="BX644" i="1"/>
  <c r="BE175" i="1"/>
  <c r="BW175" i="1"/>
  <c r="BX175" i="1"/>
  <c r="BE55" i="1"/>
  <c r="BW55" i="1"/>
  <c r="BX55" i="1"/>
  <c r="BE137" i="1"/>
  <c r="BW137" i="1"/>
  <c r="BX137" i="1"/>
  <c r="BE158" i="1"/>
  <c r="BW158" i="1"/>
  <c r="BX158" i="1"/>
  <c r="BE75" i="1"/>
  <c r="BW75" i="1"/>
  <c r="BX75" i="1"/>
  <c r="BE138" i="1"/>
  <c r="BW138" i="1"/>
  <c r="BX138" i="1"/>
  <c r="BE22" i="1"/>
  <c r="BW22" i="1"/>
  <c r="BX22" i="1"/>
  <c r="BE264" i="1"/>
  <c r="BW264" i="1"/>
  <c r="BX264" i="1"/>
  <c r="BE190" i="1"/>
  <c r="BW190" i="1"/>
  <c r="BX190" i="1"/>
  <c r="BE33" i="1"/>
  <c r="BW33" i="1"/>
  <c r="BX33" i="1"/>
  <c r="BE248" i="1"/>
  <c r="BW248" i="1"/>
  <c r="BX248" i="1"/>
  <c r="BE159" i="1"/>
  <c r="BW159" i="1"/>
  <c r="BX159" i="1"/>
  <c r="BE109" i="1"/>
  <c r="BW109" i="1"/>
  <c r="BX109" i="1"/>
  <c r="BE14" i="1"/>
  <c r="BW14" i="1"/>
  <c r="BX14" i="1"/>
  <c r="BE201" i="1"/>
  <c r="BW201" i="1"/>
  <c r="BX201" i="1"/>
  <c r="BE249" i="1"/>
  <c r="BW249" i="1"/>
  <c r="BX249" i="1"/>
  <c r="BE285" i="1"/>
  <c r="BW285" i="1"/>
  <c r="BX285" i="1"/>
  <c r="BE56" i="1"/>
  <c r="BW56" i="1"/>
  <c r="BX56" i="1"/>
  <c r="BE176" i="1"/>
  <c r="BW176" i="1"/>
  <c r="BX176" i="1"/>
  <c r="BE343" i="1"/>
  <c r="BW343" i="1"/>
  <c r="BX343" i="1"/>
  <c r="BE250" i="1"/>
  <c r="BW250" i="1"/>
  <c r="BX250" i="1"/>
  <c r="BE94" i="1"/>
  <c r="BW94" i="1"/>
  <c r="BX94" i="1"/>
  <c r="BE233" i="1"/>
  <c r="BW233" i="1"/>
  <c r="BX233" i="1"/>
  <c r="BE85" i="1"/>
  <c r="BW85" i="1"/>
  <c r="BX85" i="1"/>
  <c r="BE191" i="1"/>
  <c r="BW191" i="1"/>
  <c r="BX191" i="1"/>
  <c r="BE265" i="1"/>
  <c r="BW265" i="1"/>
  <c r="BX265" i="1"/>
  <c r="BE202" i="1"/>
  <c r="BW202" i="1"/>
  <c r="BX202" i="1"/>
  <c r="BE160" i="1"/>
  <c r="BW160" i="1"/>
  <c r="BX160" i="1"/>
  <c r="BE5" i="1"/>
  <c r="BW5" i="1"/>
  <c r="BX5" i="1"/>
  <c r="BE266" i="1"/>
  <c r="BW266" i="1"/>
  <c r="BX266" i="1"/>
  <c r="BE267" i="1"/>
  <c r="BW267" i="1"/>
  <c r="BX267" i="1"/>
  <c r="BE161" i="1"/>
  <c r="BW161" i="1"/>
  <c r="BX161" i="1"/>
  <c r="BE557" i="1"/>
  <c r="BW557" i="1"/>
  <c r="BX557" i="1"/>
  <c r="BE139" i="1"/>
  <c r="BW139" i="1"/>
  <c r="BX139" i="1"/>
  <c r="BE354" i="1"/>
  <c r="BW354" i="1"/>
  <c r="BX354" i="1"/>
  <c r="BE314" i="1"/>
  <c r="BW314" i="1"/>
  <c r="BX314" i="1"/>
  <c r="BE505" i="1"/>
  <c r="BW505" i="1"/>
  <c r="BX505" i="1"/>
  <c r="BE461" i="1"/>
  <c r="BW461" i="1"/>
  <c r="BX461" i="1"/>
  <c r="BE479" i="1"/>
  <c r="BW479" i="1"/>
  <c r="BX479" i="1"/>
  <c r="BE318" i="1"/>
  <c r="BW318" i="1"/>
  <c r="BX318" i="1"/>
  <c r="BE351" i="1"/>
  <c r="BW351" i="1"/>
  <c r="BX351" i="1"/>
  <c r="BE448" i="1"/>
  <c r="BW448" i="1"/>
  <c r="BX448" i="1"/>
  <c r="BE568" i="1"/>
  <c r="BW568" i="1"/>
  <c r="BX568" i="1"/>
  <c r="BE436" i="1"/>
  <c r="BW436" i="1"/>
  <c r="BX436" i="1"/>
  <c r="BE388" i="1"/>
  <c r="BW388" i="1"/>
  <c r="BX388" i="1"/>
  <c r="BE375" i="1"/>
  <c r="BW375" i="1"/>
  <c r="BX375" i="1"/>
  <c r="BE15" i="1"/>
  <c r="BW15" i="1"/>
  <c r="BX15" i="1"/>
  <c r="BE506" i="1"/>
  <c r="BW506" i="1"/>
  <c r="BX506" i="1"/>
  <c r="BE330" i="1"/>
  <c r="BW330" i="1"/>
  <c r="BX330" i="1"/>
  <c r="BE480" i="1"/>
  <c r="BW480" i="1"/>
  <c r="BX480" i="1"/>
  <c r="BE367" i="1"/>
  <c r="BW367" i="1"/>
  <c r="BX367" i="1"/>
  <c r="BE319" i="1"/>
  <c r="BW319" i="1"/>
  <c r="BX319" i="1"/>
  <c r="BE352" i="1"/>
  <c r="BW352" i="1"/>
  <c r="BX352" i="1"/>
  <c r="BE462" i="1"/>
  <c r="BW462" i="1"/>
  <c r="BX462" i="1"/>
  <c r="BE463" i="1"/>
  <c r="BW463" i="1"/>
  <c r="BX463" i="1"/>
  <c r="BE524" i="1"/>
  <c r="BW524" i="1"/>
  <c r="BX524" i="1"/>
  <c r="BE543" i="1"/>
  <c r="BW543" i="1"/>
  <c r="BX543" i="1"/>
  <c r="BE415" i="1"/>
  <c r="BW415" i="1"/>
  <c r="BX415" i="1"/>
  <c r="BE400" i="1"/>
  <c r="BW400" i="1"/>
  <c r="BX400" i="1"/>
  <c r="BE376" i="1"/>
  <c r="BW376" i="1"/>
  <c r="BX376" i="1"/>
  <c r="BE437" i="1"/>
  <c r="BW437" i="1"/>
  <c r="BX437" i="1"/>
  <c r="BE377" i="1"/>
  <c r="BW377" i="1"/>
  <c r="BX377" i="1"/>
  <c r="BE353" i="1"/>
  <c r="BW353" i="1"/>
  <c r="BX353" i="1"/>
  <c r="BE423" i="1"/>
  <c r="BW423" i="1"/>
  <c r="BX423" i="1"/>
  <c r="BE378" i="1"/>
  <c r="BW378" i="1"/>
  <c r="BX378" i="1"/>
  <c r="BE507" i="1"/>
  <c r="BW507" i="1"/>
  <c r="BX507" i="1"/>
  <c r="BE525" i="1"/>
  <c r="BW525" i="1"/>
  <c r="BX525" i="1"/>
  <c r="BE580" i="1"/>
  <c r="BW580" i="1"/>
  <c r="BX580" i="1"/>
  <c r="BE617" i="1"/>
  <c r="BW617" i="1"/>
  <c r="BX617" i="1"/>
  <c r="BE793" i="1"/>
  <c r="BW793" i="1"/>
  <c r="BX793" i="1"/>
  <c r="BE593" i="1"/>
  <c r="BW593" i="1"/>
  <c r="BX593" i="1"/>
  <c r="BE581" i="1"/>
  <c r="BW581" i="1"/>
  <c r="BX581" i="1"/>
  <c r="BE657" i="1"/>
  <c r="BW657" i="1"/>
  <c r="BX657" i="1"/>
  <c r="BE841" i="1"/>
  <c r="BW841" i="1"/>
  <c r="BX841" i="1"/>
  <c r="BE706" i="1"/>
  <c r="BW706" i="1"/>
  <c r="BX706" i="1"/>
  <c r="BE658" i="1"/>
  <c r="BW658" i="1"/>
  <c r="BX658" i="1"/>
  <c r="BE807" i="1"/>
  <c r="BW807" i="1"/>
  <c r="BX807" i="1"/>
  <c r="BE605" i="1"/>
  <c r="BW605" i="1"/>
  <c r="BX605" i="1"/>
  <c r="BE771" i="1"/>
  <c r="BW771" i="1"/>
  <c r="BX771" i="1"/>
  <c r="BE727" i="1"/>
  <c r="BW727" i="1"/>
  <c r="BX727" i="1"/>
  <c r="BE718" i="1"/>
  <c r="BW718" i="1"/>
  <c r="BX718" i="1"/>
  <c r="BE808" i="1"/>
  <c r="BW808" i="1"/>
  <c r="BX808" i="1"/>
  <c r="BE822" i="1"/>
  <c r="BW822" i="1"/>
  <c r="BX822" i="1"/>
  <c r="BE794" i="1"/>
  <c r="BW794" i="1"/>
  <c r="BX794" i="1"/>
  <c r="BE707" i="1"/>
  <c r="BW707" i="1"/>
  <c r="BX707" i="1"/>
  <c r="BE795" i="1"/>
  <c r="BW795" i="1"/>
  <c r="BX795" i="1"/>
  <c r="BE682" i="1"/>
  <c r="BW682" i="1"/>
  <c r="BX682" i="1"/>
  <c r="BE695" i="1"/>
  <c r="BW695" i="1"/>
  <c r="BX695" i="1"/>
  <c r="BE772" i="1"/>
  <c r="BW772" i="1"/>
  <c r="BX772" i="1"/>
  <c r="BE719" i="1"/>
  <c r="BW719" i="1"/>
  <c r="BX719" i="1"/>
  <c r="BE645" i="1"/>
  <c r="BW645" i="1"/>
  <c r="BX645" i="1"/>
  <c r="BE688" i="1"/>
  <c r="BW688" i="1"/>
  <c r="BX688" i="1"/>
  <c r="BE659" i="1"/>
  <c r="BW659" i="1"/>
  <c r="BX659" i="1"/>
  <c r="BE720" i="1"/>
  <c r="BW720" i="1"/>
  <c r="BX720" i="1"/>
  <c r="BE728" i="1"/>
  <c r="BW728" i="1"/>
  <c r="BX728" i="1"/>
  <c r="BE749" i="1"/>
  <c r="BW749" i="1"/>
  <c r="BX749" i="1"/>
  <c r="BE721" i="1"/>
  <c r="BW721" i="1"/>
  <c r="BX721" i="1"/>
  <c r="BE831" i="1"/>
  <c r="BW831" i="1"/>
  <c r="BX831" i="1"/>
  <c r="BE842" i="1"/>
  <c r="BW842" i="1"/>
  <c r="BX842" i="1"/>
  <c r="BE750" i="1"/>
  <c r="BW750" i="1"/>
  <c r="BX750" i="1"/>
  <c r="BE796" i="1"/>
  <c r="BW796" i="1"/>
  <c r="BX796" i="1"/>
  <c r="BE797" i="1"/>
  <c r="BW797" i="1"/>
  <c r="BX797" i="1"/>
  <c r="BE751" i="1"/>
  <c r="BW751" i="1"/>
  <c r="BX751" i="1"/>
  <c r="BE764" i="1"/>
  <c r="BW764" i="1"/>
  <c r="BX764" i="1"/>
  <c r="BE752" i="1"/>
  <c r="BW752" i="1"/>
  <c r="BX752" i="1"/>
  <c r="BE696" i="1"/>
  <c r="BW696" i="1"/>
  <c r="BX696" i="1"/>
  <c r="BE23" i="1"/>
  <c r="BW23" i="1"/>
  <c r="BX23" i="1"/>
  <c r="BE401" i="1"/>
  <c r="BW401" i="1"/>
  <c r="BX401" i="1"/>
  <c r="BE125" i="1"/>
  <c r="BW125" i="1"/>
  <c r="BX125" i="1"/>
  <c r="BE251" i="1"/>
  <c r="BW251" i="1"/>
  <c r="BX251" i="1"/>
  <c r="BE66" i="1"/>
  <c r="BW66" i="1"/>
  <c r="BX66" i="1"/>
  <c r="BE203" i="1"/>
  <c r="BW203" i="1"/>
  <c r="BX203" i="1"/>
  <c r="BE234" i="1"/>
  <c r="BW234" i="1"/>
  <c r="BX234" i="1"/>
  <c r="BE43" i="1"/>
  <c r="BW43" i="1"/>
  <c r="BX43" i="1"/>
  <c r="BE140" i="1"/>
  <c r="BW140" i="1"/>
  <c r="BX140" i="1"/>
  <c r="BE355" i="1"/>
  <c r="BW355" i="1"/>
  <c r="BX355" i="1"/>
  <c r="BE297" i="1"/>
  <c r="BW297" i="1"/>
  <c r="BX297" i="1"/>
  <c r="BE298" i="1"/>
  <c r="BW298" i="1"/>
  <c r="BX298" i="1"/>
  <c r="BE34" i="1"/>
  <c r="BW34" i="1"/>
  <c r="BX34" i="1"/>
  <c r="BE57" i="1"/>
  <c r="BW57" i="1"/>
  <c r="BX57" i="1"/>
  <c r="BE235" i="1"/>
  <c r="BW235" i="1"/>
  <c r="BX235" i="1"/>
  <c r="BE116" i="1"/>
  <c r="BW116" i="1"/>
  <c r="BX116" i="1"/>
  <c r="BE24" i="1"/>
  <c r="BW24" i="1"/>
  <c r="BX24" i="1"/>
  <c r="BE286" i="1"/>
  <c r="BW286" i="1"/>
  <c r="BX286" i="1"/>
  <c r="BE204" i="1"/>
  <c r="BW204" i="1"/>
  <c r="BX204" i="1"/>
  <c r="BE205" i="1"/>
  <c r="BW205" i="1"/>
  <c r="BX205" i="1"/>
  <c r="BE206" i="1"/>
  <c r="BW206" i="1"/>
  <c r="BX206" i="1"/>
  <c r="BE268" i="1"/>
  <c r="BW268" i="1"/>
  <c r="BX268" i="1"/>
  <c r="BE320" i="1"/>
  <c r="BW320" i="1"/>
  <c r="BX320" i="1"/>
  <c r="BE269" i="1"/>
  <c r="BW269" i="1"/>
  <c r="BX269" i="1"/>
  <c r="BE35" i="1"/>
  <c r="BW35" i="1"/>
  <c r="BX35" i="1"/>
  <c r="BE162" i="1"/>
  <c r="BW162" i="1"/>
  <c r="BX162" i="1"/>
  <c r="BE86" i="1"/>
  <c r="BW86" i="1"/>
  <c r="BX86" i="1"/>
  <c r="BE252" i="1"/>
  <c r="BW252" i="1"/>
  <c r="BX252" i="1"/>
  <c r="BE58" i="1"/>
  <c r="BW58" i="1"/>
  <c r="BX58" i="1"/>
  <c r="BE270" i="1"/>
  <c r="BW270" i="1"/>
  <c r="BX270" i="1"/>
  <c r="BE67" i="1"/>
  <c r="BW67" i="1"/>
  <c r="BX67" i="1"/>
  <c r="BE95" i="1"/>
  <c r="BW95" i="1"/>
  <c r="BX95" i="1"/>
  <c r="BE110" i="1"/>
  <c r="BW110" i="1"/>
  <c r="BX110" i="1"/>
  <c r="BE126" i="1"/>
  <c r="BW126" i="1"/>
  <c r="BX126" i="1"/>
  <c r="BE253" i="1"/>
  <c r="BW253" i="1"/>
  <c r="BX253" i="1"/>
  <c r="BE111" i="1"/>
  <c r="BW111" i="1"/>
  <c r="BX111" i="1"/>
  <c r="BE299" i="1"/>
  <c r="BW299" i="1"/>
  <c r="BX299" i="1"/>
  <c r="BE59" i="1"/>
  <c r="BW59" i="1"/>
  <c r="BX59" i="1"/>
  <c r="BE177" i="1"/>
  <c r="BW177" i="1"/>
  <c r="BX177" i="1"/>
  <c r="BE300" i="1"/>
  <c r="BW300" i="1"/>
  <c r="BX300" i="1"/>
  <c r="BE76" i="1"/>
  <c r="BW76" i="1"/>
  <c r="BX76" i="1"/>
  <c r="BE207" i="1"/>
  <c r="BW207" i="1"/>
  <c r="BX207" i="1"/>
  <c r="BE51" i="1"/>
  <c r="BW51" i="1"/>
  <c r="BX51" i="1"/>
  <c r="BE389" i="1"/>
  <c r="BW389" i="1"/>
  <c r="BX389" i="1"/>
  <c r="BE301" i="1"/>
  <c r="BW301" i="1"/>
  <c r="BX301" i="1"/>
  <c r="BE368" i="1"/>
  <c r="BW368" i="1"/>
  <c r="BX368" i="1"/>
  <c r="BE481" i="1"/>
  <c r="BW481" i="1"/>
  <c r="BX481" i="1"/>
  <c r="BE424" i="1"/>
  <c r="BW424" i="1"/>
  <c r="BX424" i="1"/>
  <c r="BE141" i="1"/>
  <c r="BW141" i="1"/>
  <c r="BX141" i="1"/>
  <c r="BE379" i="1"/>
  <c r="BW379" i="1"/>
  <c r="BX379" i="1"/>
  <c r="BE321" i="1"/>
  <c r="BW321" i="1"/>
  <c r="BX321" i="1"/>
  <c r="BE454" i="1"/>
  <c r="BW454" i="1"/>
  <c r="BX454" i="1"/>
  <c r="BE508" i="1"/>
  <c r="BW508" i="1"/>
  <c r="BX508" i="1"/>
  <c r="BE526" i="1"/>
  <c r="BW526" i="1"/>
  <c r="BX526" i="1"/>
  <c r="BE438" i="1"/>
  <c r="BW438" i="1"/>
  <c r="BX438" i="1"/>
  <c r="BE425" i="1"/>
  <c r="BW425" i="1"/>
  <c r="BX425" i="1"/>
  <c r="BE302" i="1"/>
  <c r="BW302" i="1"/>
  <c r="BX302" i="1"/>
  <c r="BE439" i="1"/>
  <c r="BW439" i="1"/>
  <c r="BX439" i="1"/>
  <c r="BE571" i="1"/>
  <c r="BW571" i="1"/>
  <c r="BX571" i="1"/>
  <c r="BE402" i="1"/>
  <c r="BW402" i="1"/>
  <c r="BX402" i="1"/>
  <c r="BE509" i="1"/>
  <c r="BW509" i="1"/>
  <c r="BX509" i="1"/>
  <c r="BE390" i="1"/>
  <c r="BW390" i="1"/>
  <c r="BX390" i="1"/>
  <c r="BE369" i="1"/>
  <c r="BW369" i="1"/>
  <c r="BX369" i="1"/>
  <c r="BE370" i="1"/>
  <c r="BW370" i="1"/>
  <c r="BX370" i="1"/>
  <c r="BE544" i="1"/>
  <c r="BW544" i="1"/>
  <c r="BX544" i="1"/>
  <c r="BE621" i="1"/>
  <c r="BW621" i="1"/>
  <c r="BX621" i="1"/>
  <c r="BE403" i="1"/>
  <c r="BW403" i="1"/>
  <c r="BX403" i="1"/>
  <c r="BE489" i="1"/>
  <c r="BW489" i="1"/>
  <c r="BX489" i="1"/>
  <c r="BE471" i="1"/>
  <c r="BW471" i="1"/>
  <c r="BX471" i="1"/>
  <c r="BE510" i="1"/>
  <c r="BW510" i="1"/>
  <c r="BX510" i="1"/>
  <c r="BE622" i="1"/>
  <c r="BW622" i="1"/>
  <c r="BX622" i="1"/>
  <c r="BE552" i="1"/>
  <c r="BW552" i="1"/>
  <c r="BX552" i="1"/>
  <c r="BE380" i="1"/>
  <c r="BW380" i="1"/>
  <c r="BX380" i="1"/>
  <c r="BE569" i="1"/>
  <c r="BW569" i="1"/>
  <c r="BX569" i="1"/>
  <c r="BE729" i="1"/>
  <c r="BW729" i="1"/>
  <c r="BX729" i="1"/>
  <c r="BE545" i="1"/>
  <c r="BW545" i="1"/>
  <c r="BX545" i="1"/>
  <c r="BE843" i="1"/>
  <c r="BW843" i="1"/>
  <c r="BX843" i="1"/>
  <c r="BE677" i="1"/>
  <c r="BW677" i="1"/>
  <c r="BX677" i="1"/>
  <c r="BE646" i="1"/>
  <c r="BW646" i="1"/>
  <c r="BX646" i="1"/>
  <c r="BE826" i="1"/>
  <c r="BW826" i="1"/>
  <c r="BX826" i="1"/>
  <c r="BE527" i="1"/>
  <c r="BW527" i="1"/>
  <c r="BX527" i="1"/>
  <c r="BE606" i="1"/>
  <c r="BW606" i="1"/>
  <c r="BX606" i="1"/>
  <c r="BE701" i="1"/>
  <c r="BW701" i="1"/>
  <c r="BX701" i="1"/>
  <c r="BE813" i="1"/>
  <c r="BW813" i="1"/>
  <c r="BX813" i="1"/>
  <c r="BE780" i="1"/>
  <c r="BW780" i="1"/>
  <c r="BX780" i="1"/>
  <c r="BE683" i="1"/>
  <c r="BW683" i="1"/>
  <c r="BX683" i="1"/>
  <c r="BE684" i="1"/>
  <c r="BW684" i="1"/>
  <c r="BX684" i="1"/>
  <c r="BE814" i="1"/>
  <c r="BW814" i="1"/>
  <c r="BX814" i="1"/>
  <c r="BE629" i="1"/>
  <c r="BW629" i="1"/>
  <c r="BX629" i="1"/>
  <c r="BE798" i="1"/>
  <c r="BW798" i="1"/>
  <c r="BX798" i="1"/>
  <c r="BE708" i="1"/>
  <c r="BW708" i="1"/>
  <c r="BX708" i="1"/>
  <c r="BE553" i="1"/>
  <c r="BW553" i="1"/>
  <c r="BX553" i="1"/>
  <c r="BE618" i="1"/>
  <c r="BW618" i="1"/>
  <c r="BX618" i="1"/>
  <c r="BE709" i="1"/>
  <c r="BW709" i="1"/>
  <c r="BX709" i="1"/>
  <c r="BE660" i="1"/>
  <c r="BW660" i="1"/>
  <c r="BX660" i="1"/>
  <c r="BE702" i="1"/>
  <c r="BW702" i="1"/>
  <c r="BX702" i="1"/>
  <c r="BE815" i="1"/>
  <c r="BW815" i="1"/>
  <c r="BX815" i="1"/>
  <c r="BE647" i="1"/>
  <c r="BW647" i="1"/>
  <c r="BX647" i="1"/>
  <c r="BE623" i="1"/>
  <c r="BW623" i="1"/>
  <c r="BX623" i="1"/>
  <c r="BE624" i="1"/>
  <c r="BW624" i="1"/>
  <c r="BX624" i="1"/>
  <c r="BE710" i="1"/>
  <c r="BW710" i="1"/>
  <c r="BX710" i="1"/>
  <c r="BE832" i="1"/>
  <c r="BW832" i="1"/>
  <c r="BX832" i="1"/>
  <c r="BE44" i="1"/>
  <c r="BW44" i="1"/>
  <c r="BX44" i="1"/>
  <c r="BE6" i="1"/>
  <c r="BW6" i="1"/>
  <c r="BX6" i="1"/>
  <c r="BE192" i="1"/>
  <c r="BW192" i="1"/>
  <c r="BX192" i="1"/>
  <c r="BE193" i="1"/>
  <c r="BW193" i="1"/>
  <c r="BX193" i="1"/>
  <c r="BE10" i="1"/>
  <c r="BW10" i="1"/>
  <c r="BX10" i="1"/>
  <c r="BE45" i="1"/>
  <c r="BW45" i="1"/>
  <c r="BX45" i="1"/>
  <c r="BE149" i="1"/>
  <c r="BW149" i="1"/>
  <c r="BX149" i="1"/>
  <c r="BE208" i="1"/>
  <c r="BW208" i="1"/>
  <c r="BX208" i="1"/>
  <c r="BE96" i="1"/>
  <c r="BW96" i="1"/>
  <c r="BX96" i="1"/>
  <c r="BE97" i="1"/>
  <c r="BW97" i="1"/>
  <c r="BX97" i="1"/>
  <c r="BE142" i="1"/>
  <c r="BW142" i="1"/>
  <c r="BX142" i="1"/>
  <c r="BE254" i="1"/>
  <c r="BW254" i="1"/>
  <c r="BX254" i="1"/>
  <c r="BE194" i="1"/>
  <c r="BW194" i="1"/>
  <c r="BX194" i="1"/>
  <c r="BE303" i="1"/>
  <c r="BW303" i="1"/>
  <c r="BX303" i="1"/>
  <c r="BE68" i="1"/>
  <c r="BW68" i="1"/>
  <c r="BX68" i="1"/>
  <c r="BE69" i="1"/>
  <c r="BW69" i="1"/>
  <c r="BX69" i="1"/>
  <c r="BE112" i="1"/>
  <c r="BW112" i="1"/>
  <c r="BX112" i="1"/>
  <c r="BE98" i="1"/>
  <c r="BW98" i="1"/>
  <c r="BX98" i="1"/>
  <c r="BE209" i="1"/>
  <c r="BW209" i="1"/>
  <c r="BX209" i="1"/>
  <c r="BE143" i="1"/>
  <c r="BW143" i="1"/>
  <c r="BX143" i="1"/>
  <c r="BE144" i="1"/>
  <c r="BW144" i="1"/>
  <c r="BX144" i="1"/>
  <c r="BE271" i="1"/>
  <c r="BW271" i="1"/>
  <c r="BX271" i="1"/>
  <c r="BE210" i="1"/>
  <c r="BW210" i="1"/>
  <c r="BX210" i="1"/>
  <c r="CZ210" i="1"/>
  <c r="BE60" i="1"/>
  <c r="BW60" i="1"/>
  <c r="BX60" i="1"/>
  <c r="BE36" i="1"/>
  <c r="BW36" i="1"/>
  <c r="BX36" i="1"/>
  <c r="BE127" i="1"/>
  <c r="BW127" i="1"/>
  <c r="BX127" i="1"/>
  <c r="BE128" i="1"/>
  <c r="BW128" i="1"/>
  <c r="BX128" i="1"/>
  <c r="BE236" i="1"/>
  <c r="BW236" i="1"/>
  <c r="BX236" i="1"/>
  <c r="BE272" i="1"/>
  <c r="BW272" i="1"/>
  <c r="BX272" i="1"/>
  <c r="BE331" i="1"/>
  <c r="BW331" i="1"/>
  <c r="BX331" i="1"/>
  <c r="BE37" i="1"/>
  <c r="BW37" i="1"/>
  <c r="BX37" i="1"/>
  <c r="BE77" i="1"/>
  <c r="BW77" i="1"/>
  <c r="BX77" i="1"/>
  <c r="BE113" i="1"/>
  <c r="BW113" i="1"/>
  <c r="BX113" i="1"/>
  <c r="BE46" i="1"/>
  <c r="BW46" i="1"/>
  <c r="BX46" i="1"/>
  <c r="BE47" i="1"/>
  <c r="BW47" i="1"/>
  <c r="BX47" i="1"/>
  <c r="BE453" i="1"/>
  <c r="BW453" i="1"/>
  <c r="BX453" i="1"/>
  <c r="BE25" i="1"/>
  <c r="BW25" i="1"/>
  <c r="BX25" i="1"/>
  <c r="BE195" i="1"/>
  <c r="BW195" i="1"/>
  <c r="BX195" i="1"/>
  <c r="BE196" i="1"/>
  <c r="BW196" i="1"/>
  <c r="BX196" i="1"/>
  <c r="BE273" i="1"/>
  <c r="BW273" i="1"/>
  <c r="BX273" i="1"/>
  <c r="BE255" i="1"/>
  <c r="BW255" i="1"/>
  <c r="BX255" i="1"/>
  <c r="BE274" i="1"/>
  <c r="BW274" i="1"/>
  <c r="BX274" i="1"/>
  <c r="BE287" i="1"/>
  <c r="BW287" i="1"/>
  <c r="BX287" i="1"/>
  <c r="BE322" i="1"/>
  <c r="BW322" i="1"/>
  <c r="BX322" i="1"/>
  <c r="BE288" i="1"/>
  <c r="BW288" i="1"/>
  <c r="BX288" i="1"/>
  <c r="BE332" i="1"/>
  <c r="BW332" i="1"/>
  <c r="BX332" i="1"/>
  <c r="BE211" i="1"/>
  <c r="BW211" i="1"/>
  <c r="BX211" i="1"/>
  <c r="BE539" i="1"/>
  <c r="BW539" i="1"/>
  <c r="BX539" i="1"/>
  <c r="BE371" i="1"/>
  <c r="BW371" i="1"/>
  <c r="BX371" i="1"/>
  <c r="BE344" i="1"/>
  <c r="BW344" i="1"/>
  <c r="BX344" i="1"/>
  <c r="BE426" i="1"/>
  <c r="BW426" i="1"/>
  <c r="BX426" i="1"/>
  <c r="BE275" i="1"/>
  <c r="BW275" i="1"/>
  <c r="BX275" i="1"/>
  <c r="BE276" i="1"/>
  <c r="BW276" i="1"/>
  <c r="BX276" i="1"/>
  <c r="BE304" i="1"/>
  <c r="BW304" i="1"/>
  <c r="BX304" i="1"/>
  <c r="BE16" i="1"/>
  <c r="BW16" i="1"/>
  <c r="BX16" i="1"/>
  <c r="BE404" i="1"/>
  <c r="BW404" i="1"/>
  <c r="BX404" i="1"/>
  <c r="BE114" i="1"/>
  <c r="BW114" i="1"/>
  <c r="BX114" i="1"/>
  <c r="BE305" i="1"/>
  <c r="BW305" i="1"/>
  <c r="BX305" i="1"/>
  <c r="BE145" i="1"/>
  <c r="BW145" i="1"/>
  <c r="BX145" i="1"/>
  <c r="BE511" i="1"/>
  <c r="BW511" i="1"/>
  <c r="BX511" i="1"/>
  <c r="BE512" i="1"/>
  <c r="BW512" i="1"/>
  <c r="BX512" i="1"/>
  <c r="BE306" i="1"/>
  <c r="BW306" i="1"/>
  <c r="BX306" i="1"/>
  <c r="BE482" i="1"/>
  <c r="BW482" i="1"/>
  <c r="BX482" i="1"/>
  <c r="BE440" i="1"/>
  <c r="BW440" i="1"/>
  <c r="BX440" i="1"/>
  <c r="BE483" i="1"/>
  <c r="BW483" i="1"/>
  <c r="BX483" i="1"/>
  <c r="BE528" i="1"/>
  <c r="BW528" i="1"/>
  <c r="BX528" i="1"/>
  <c r="BE405" i="1"/>
  <c r="BW405" i="1"/>
  <c r="BX405" i="1"/>
  <c r="BE484" i="1"/>
  <c r="BW484" i="1"/>
  <c r="BX484" i="1"/>
  <c r="BE582" i="1"/>
  <c r="BW582" i="1"/>
  <c r="BX582" i="1"/>
  <c r="BE372" i="1"/>
  <c r="BW372" i="1"/>
  <c r="BX372" i="1"/>
  <c r="BE323" i="1"/>
  <c r="BW323" i="1"/>
  <c r="BX323" i="1"/>
  <c r="BE613" i="1"/>
  <c r="BW613" i="1"/>
  <c r="BX613" i="1"/>
  <c r="BE513" i="1"/>
  <c r="BW513" i="1"/>
  <c r="BX513" i="1"/>
  <c r="BE514" i="1"/>
  <c r="BW514" i="1"/>
  <c r="BX514" i="1"/>
  <c r="BE515" i="1"/>
  <c r="BW515" i="1"/>
  <c r="BX515" i="1"/>
  <c r="BE546" i="1"/>
  <c r="BW546" i="1"/>
  <c r="BX546" i="1"/>
  <c r="BE594" i="1"/>
  <c r="BW594" i="1"/>
  <c r="BX594" i="1"/>
  <c r="BE490" i="1"/>
  <c r="BW490" i="1"/>
  <c r="BX490" i="1"/>
  <c r="BE406" i="1"/>
  <c r="BW406" i="1"/>
  <c r="BX406" i="1"/>
  <c r="BE447" i="1"/>
  <c r="BW447" i="1"/>
  <c r="BX447" i="1"/>
  <c r="BE529" i="1"/>
  <c r="BW529" i="1"/>
  <c r="BX529" i="1"/>
  <c r="BE570" i="1"/>
  <c r="BW570" i="1"/>
  <c r="BX570" i="1"/>
  <c r="BE689" i="1"/>
  <c r="BW689" i="1"/>
  <c r="BX689" i="1"/>
  <c r="BE685" i="1"/>
  <c r="BW685" i="1"/>
  <c r="BX685" i="1"/>
  <c r="BE799" i="1"/>
  <c r="BW799" i="1"/>
  <c r="BX799" i="1"/>
  <c r="BE816" i="1"/>
  <c r="BW816" i="1"/>
  <c r="BX816" i="1"/>
  <c r="BE485" i="1"/>
  <c r="BW485" i="1"/>
  <c r="BX485" i="1"/>
  <c r="BE630" i="1"/>
  <c r="BW630" i="1"/>
  <c r="BX630" i="1"/>
  <c r="BE583" i="1"/>
  <c r="BW583" i="1"/>
  <c r="BX583" i="1"/>
  <c r="BE730" i="1"/>
  <c r="BW730" i="1"/>
  <c r="BX730" i="1"/>
  <c r="BE774" i="1"/>
  <c r="BW774" i="1"/>
  <c r="BX774" i="1"/>
  <c r="BE823" i="1"/>
  <c r="BW823" i="1"/>
  <c r="BX823" i="1"/>
  <c r="BE631" i="1"/>
  <c r="BW631" i="1"/>
  <c r="BX631" i="1"/>
  <c r="BE648" i="1"/>
  <c r="BW648" i="1"/>
  <c r="BX648" i="1"/>
  <c r="BE697" i="1"/>
  <c r="BW697" i="1"/>
  <c r="BX697" i="1"/>
  <c r="BE753" i="1"/>
  <c r="BW753" i="1"/>
  <c r="BX753" i="1"/>
  <c r="BE678" i="1"/>
  <c r="BW678" i="1"/>
  <c r="BX678" i="1"/>
  <c r="BE765" i="1"/>
  <c r="BW765" i="1"/>
  <c r="BX765" i="1"/>
  <c r="BE800" i="1"/>
  <c r="BW800" i="1"/>
  <c r="BX800" i="1"/>
  <c r="BE673" i="1"/>
  <c r="BW673" i="1"/>
  <c r="BX673" i="1"/>
  <c r="BE781" i="1"/>
  <c r="BW781" i="1"/>
  <c r="BX781" i="1"/>
  <c r="BE703" i="1"/>
  <c r="BW703" i="1"/>
  <c r="BX703" i="1"/>
  <c r="BE833" i="1"/>
  <c r="BW833" i="1"/>
  <c r="BX833" i="1"/>
  <c r="BE722" i="1"/>
  <c r="BW722" i="1"/>
  <c r="BX722" i="1"/>
  <c r="BE690" i="1"/>
  <c r="BW690" i="1"/>
  <c r="BX690" i="1"/>
  <c r="BE817" i="1"/>
  <c r="BW817" i="1"/>
  <c r="BX817" i="1"/>
  <c r="BE698" i="1"/>
  <c r="BW698" i="1"/>
  <c r="BX698" i="1"/>
  <c r="BE754" i="1"/>
  <c r="BW754" i="1"/>
  <c r="BX754" i="1"/>
  <c r="BE345" i="1"/>
  <c r="BW345" i="1"/>
  <c r="BX345" i="1"/>
  <c r="BE78" i="1"/>
  <c r="BW78" i="1"/>
  <c r="BX78" i="1"/>
  <c r="BE74" i="1"/>
  <c r="BW74" i="1"/>
  <c r="BX74" i="1"/>
  <c r="BE26" i="1"/>
  <c r="BW26" i="1"/>
  <c r="BX26" i="1"/>
  <c r="BE17" i="1"/>
  <c r="BW17" i="1"/>
  <c r="BX17" i="1"/>
  <c r="BE115" i="1"/>
  <c r="BW115" i="1"/>
  <c r="BX115" i="1"/>
  <c r="BE27" i="1"/>
  <c r="BW27" i="1"/>
  <c r="BX27" i="1"/>
  <c r="BE163" i="1"/>
  <c r="BW163" i="1"/>
  <c r="BX163" i="1"/>
  <c r="BE212" i="1"/>
  <c r="BW212" i="1"/>
  <c r="BX212" i="1"/>
  <c r="BE307" i="1"/>
  <c r="BW307" i="1"/>
  <c r="BX307" i="1"/>
  <c r="BE213" i="1"/>
  <c r="BW213" i="1"/>
  <c r="BX213" i="1"/>
  <c r="BE38" i="1"/>
  <c r="BW38" i="1"/>
  <c r="BX38" i="1"/>
  <c r="BE289" i="1"/>
  <c r="BW289" i="1"/>
  <c r="BX289" i="1"/>
  <c r="BE99" i="1"/>
  <c r="BW99" i="1"/>
  <c r="BX99" i="1"/>
  <c r="BE324" i="1"/>
  <c r="BW324" i="1"/>
  <c r="BX324" i="1"/>
  <c r="BE346" i="1"/>
  <c r="BW346" i="1"/>
  <c r="BX346" i="1"/>
  <c r="BE178" i="1"/>
  <c r="BW178" i="1"/>
  <c r="BX178" i="1"/>
  <c r="BE52" i="1"/>
  <c r="BW52" i="1"/>
  <c r="BX52" i="1"/>
  <c r="BE197" i="1"/>
  <c r="BW197" i="1"/>
  <c r="BX197" i="1"/>
  <c r="BE308" i="1"/>
  <c r="BW308" i="1"/>
  <c r="BX308" i="1"/>
  <c r="BE237" i="1"/>
  <c r="BW237" i="1"/>
  <c r="BX237" i="1"/>
  <c r="BE129" i="1"/>
  <c r="BW129" i="1"/>
  <c r="BX129" i="1"/>
  <c r="BE277" i="1"/>
  <c r="BW277" i="1"/>
  <c r="BX277" i="1"/>
  <c r="BE28" i="1"/>
  <c r="BW28" i="1"/>
  <c r="BX28" i="1"/>
  <c r="BE309" i="1"/>
  <c r="BW309" i="1"/>
  <c r="BX309" i="1"/>
  <c r="BE278" i="1"/>
  <c r="BW278" i="1"/>
  <c r="BX278" i="1"/>
  <c r="BE214" i="1"/>
  <c r="BW214" i="1"/>
  <c r="BX214" i="1"/>
  <c r="BE391" i="1"/>
  <c r="BW391" i="1"/>
  <c r="BX391" i="1"/>
  <c r="BE441" i="1"/>
  <c r="BW441" i="1"/>
  <c r="BX441" i="1"/>
  <c r="BE310" i="1"/>
  <c r="BW310" i="1"/>
  <c r="BX310" i="1"/>
  <c r="BE407" i="1"/>
  <c r="BW407" i="1"/>
  <c r="BX407" i="1"/>
  <c r="BE361" i="1"/>
  <c r="BW361" i="1"/>
  <c r="BX361" i="1"/>
  <c r="BE325" i="1"/>
  <c r="BW325" i="1"/>
  <c r="BX325" i="1"/>
  <c r="BE516" i="1"/>
  <c r="BW516" i="1"/>
  <c r="BX516" i="1"/>
  <c r="BE408" i="1"/>
  <c r="BW408" i="1"/>
  <c r="BX408" i="1"/>
  <c r="BE179" i="1"/>
  <c r="BW179" i="1"/>
  <c r="BX179" i="1"/>
  <c r="BE215" i="1"/>
  <c r="BW215" i="1"/>
  <c r="BX215" i="1"/>
  <c r="BE392" i="1"/>
  <c r="BW392" i="1"/>
  <c r="BX392" i="1"/>
  <c r="BE150" i="1"/>
  <c r="BW150" i="1"/>
  <c r="BX150" i="1"/>
  <c r="BE554" i="1"/>
  <c r="BW554" i="1"/>
  <c r="BX554" i="1"/>
  <c r="BE530" i="1"/>
  <c r="BW530" i="1"/>
  <c r="BX530" i="1"/>
  <c r="BE442" i="1"/>
  <c r="BW442" i="1"/>
  <c r="BX442" i="1"/>
  <c r="BE547" i="1"/>
  <c r="BW547" i="1"/>
  <c r="BX547" i="1"/>
  <c r="BE333" i="1"/>
  <c r="BW333" i="1"/>
  <c r="BX333" i="1"/>
  <c r="BE443" i="1"/>
  <c r="BW443" i="1"/>
  <c r="BX443" i="1"/>
  <c r="BE338" i="1"/>
  <c r="BW338" i="1"/>
  <c r="BX338" i="1"/>
  <c r="BE427" i="1"/>
  <c r="BW427" i="1"/>
  <c r="BX427" i="1"/>
  <c r="BE358" i="1"/>
  <c r="BW358" i="1"/>
  <c r="BX358" i="1"/>
  <c r="BE290" i="1"/>
  <c r="BW290" i="1"/>
  <c r="BX290" i="1"/>
  <c r="BE540" i="1"/>
  <c r="BW540" i="1"/>
  <c r="BX540" i="1"/>
  <c r="BE517" i="1"/>
  <c r="BW517" i="1"/>
  <c r="BX517" i="1"/>
  <c r="BE409" i="1"/>
  <c r="BW409" i="1"/>
  <c r="BX409" i="1"/>
  <c r="BE410" i="1"/>
  <c r="BW410" i="1"/>
  <c r="BX410" i="1"/>
  <c r="BE393" i="1"/>
  <c r="BW393" i="1"/>
  <c r="BX393" i="1"/>
  <c r="BE394" i="1"/>
  <c r="BW394" i="1"/>
  <c r="BX394" i="1"/>
  <c r="BE428" i="1"/>
  <c r="BW428" i="1"/>
  <c r="BX428" i="1"/>
  <c r="BE607" i="1"/>
  <c r="BW607" i="1"/>
  <c r="BX607" i="1"/>
  <c r="BE555" i="1"/>
  <c r="BW555" i="1"/>
  <c r="BX555" i="1"/>
  <c r="BE381" i="1"/>
  <c r="BW381" i="1"/>
  <c r="BX381" i="1"/>
  <c r="BE334" i="1"/>
  <c r="BW334" i="1"/>
  <c r="BX334" i="1"/>
  <c r="BE464" i="1"/>
  <c r="BW464" i="1"/>
  <c r="BX464" i="1"/>
  <c r="BE598" i="1"/>
  <c r="BW598" i="1"/>
  <c r="BX598" i="1"/>
  <c r="BE444" i="1"/>
  <c r="BW444" i="1"/>
  <c r="BX444" i="1"/>
  <c r="BE445" i="1"/>
  <c r="BW445" i="1"/>
  <c r="BX445" i="1"/>
  <c r="BE548" i="1"/>
  <c r="BW548" i="1"/>
  <c r="BX548" i="1"/>
  <c r="BE649" i="1"/>
  <c r="BW649" i="1"/>
  <c r="BX649" i="1"/>
  <c r="BE661" i="1"/>
  <c r="BW661" i="1"/>
  <c r="BX661" i="1"/>
  <c r="BE458" i="1"/>
  <c r="BW458" i="1"/>
  <c r="BX458" i="1"/>
  <c r="BE429" i="1"/>
  <c r="BW429" i="1"/>
  <c r="BX429" i="1"/>
  <c r="BE600" i="1"/>
  <c r="BW600" i="1"/>
  <c r="BX600" i="1"/>
  <c r="BE411" i="1"/>
  <c r="BW411" i="1"/>
  <c r="BX411" i="1"/>
  <c r="BE491" i="1"/>
  <c r="BW491" i="1"/>
  <c r="BX491" i="1"/>
  <c r="BE412" i="1"/>
  <c r="BW412" i="1"/>
  <c r="BX412" i="1"/>
  <c r="BE755" i="1"/>
  <c r="BW755" i="1"/>
  <c r="BX755" i="1"/>
  <c r="BE756" i="1"/>
  <c r="BW756" i="1"/>
  <c r="BX756" i="1"/>
  <c r="BE824" i="1"/>
  <c r="BW824" i="1"/>
  <c r="BX824" i="1"/>
  <c r="BE801" i="1"/>
  <c r="BW801" i="1"/>
  <c r="BX801" i="1"/>
  <c r="BE625" i="1"/>
  <c r="BW625" i="1"/>
  <c r="BX625" i="1"/>
  <c r="BE757" i="1"/>
  <c r="BW757" i="1"/>
  <c r="BX757" i="1"/>
  <c r="BE572" i="1"/>
  <c r="BW572" i="1"/>
  <c r="BX572" i="1"/>
  <c r="BE449" i="1"/>
  <c r="BW449" i="1"/>
  <c r="BX449" i="1"/>
  <c r="BE486" i="1"/>
  <c r="BW486" i="1"/>
  <c r="BX486" i="1"/>
  <c r="BE632" i="1"/>
  <c r="BW632" i="1"/>
  <c r="BX632" i="1"/>
  <c r="BE723" i="1"/>
  <c r="BW723" i="1"/>
  <c r="BX723" i="1"/>
  <c r="BE446" i="1"/>
  <c r="BW446" i="1"/>
  <c r="BX446" i="1"/>
  <c r="BE633" i="1"/>
  <c r="BW633" i="1"/>
  <c r="BX633" i="1"/>
  <c r="BE724" i="1"/>
  <c r="BW724" i="1"/>
  <c r="BX724" i="1"/>
  <c r="BE638" i="1"/>
  <c r="BW638" i="1"/>
  <c r="BX638" i="1"/>
  <c r="BE674" i="1"/>
  <c r="BW674" i="1"/>
  <c r="BX674" i="1"/>
  <c r="BE599" i="1"/>
  <c r="BW599" i="1"/>
  <c r="BX599" i="1"/>
  <c r="BE802" i="1"/>
  <c r="BW802" i="1"/>
  <c r="BX802" i="1"/>
  <c r="BE691" i="1"/>
  <c r="BW691" i="1"/>
  <c r="BX691" i="1"/>
  <c r="BE675" i="1"/>
  <c r="BW675" i="1"/>
  <c r="BX675" i="1"/>
  <c r="BE692" i="1"/>
  <c r="BW692" i="1"/>
  <c r="BX692" i="1"/>
  <c r="BE775" i="1"/>
  <c r="BW775" i="1"/>
  <c r="BX775" i="1"/>
  <c r="BE758" i="1"/>
  <c r="BW758" i="1"/>
  <c r="BX758" i="1"/>
  <c r="BE766" i="1"/>
  <c r="BW766" i="1"/>
  <c r="BX766" i="1"/>
  <c r="BE773" i="1"/>
  <c r="BW773" i="1"/>
  <c r="BX773" i="1"/>
  <c r="BE767" i="1"/>
  <c r="BW767" i="1"/>
  <c r="BX767" i="1"/>
  <c r="BE827" i="1"/>
  <c r="BW827" i="1"/>
  <c r="BX827" i="1"/>
  <c r="BE844" i="1"/>
  <c r="BW844" i="1"/>
  <c r="BX844" i="1"/>
  <c r="BE803" i="1"/>
  <c r="BW803" i="1"/>
  <c r="BX803" i="1"/>
  <c r="BE731" i="1"/>
  <c r="BW731" i="1"/>
  <c r="BX731" i="1"/>
  <c r="BE759" i="1"/>
  <c r="BW759" i="1"/>
  <c r="BX759" i="1"/>
  <c r="BE809" i="1"/>
  <c r="BW809" i="1"/>
  <c r="BX809" i="1"/>
  <c r="BE845" i="1"/>
  <c r="BW845" i="1"/>
  <c r="BX845" i="1"/>
  <c r="BE608" i="1"/>
  <c r="BW608" i="1"/>
  <c r="BX608" i="1"/>
  <c r="BE804" i="1"/>
  <c r="BW804" i="1"/>
  <c r="BX804" i="1"/>
  <c r="BE662" i="1"/>
  <c r="BW662" i="1"/>
  <c r="BX662" i="1"/>
  <c r="BE650" i="1"/>
  <c r="BW650" i="1"/>
  <c r="BX650" i="1"/>
  <c r="BE725" i="1"/>
  <c r="BW725" i="1"/>
  <c r="BX725" i="1"/>
  <c r="BE736" i="1"/>
  <c r="BW736" i="1"/>
  <c r="BX736" i="1"/>
</calcChain>
</file>

<file path=xl/sharedStrings.xml><?xml version="1.0" encoding="utf-8"?>
<sst xmlns="http://schemas.openxmlformats.org/spreadsheetml/2006/main" count="42462" uniqueCount="5820">
  <si>
    <t>CASE_NUMBER</t>
  </si>
  <si>
    <t>CASE_STATUS</t>
  </si>
  <si>
    <t>RECEIVED_DATE</t>
  </si>
  <si>
    <t>DECISION_DATE</t>
  </si>
  <si>
    <t>TYPE_OF_APPLICATION</t>
  </si>
  <si>
    <t>CW-1_PERMIT_RENEWAL_DATE</t>
  </si>
  <si>
    <t>LONG_TERM_WORKER</t>
  </si>
  <si>
    <t>CAP_EXEMPT_WORKER</t>
  </si>
  <si>
    <t>EMERGENCY_SITUATION</t>
  </si>
  <si>
    <t>LEGAL_BUSINESS_NAME</t>
  </si>
  <si>
    <t>TRADE_NAME_DBA</t>
  </si>
  <si>
    <t>EMPLOYER_ADDRESS1</t>
  </si>
  <si>
    <t>EMPLOYER_ADDRESS2</t>
  </si>
  <si>
    <t>EMPLOYER_CITY</t>
  </si>
  <si>
    <t>EMPLOYER_STATE</t>
  </si>
  <si>
    <t>EMPLOYER_POSTAL_CODE</t>
  </si>
  <si>
    <t>EMPLOYER_COUNTRY</t>
  </si>
  <si>
    <t>EMPLOYER_PROVINCE</t>
  </si>
  <si>
    <t>EMPLOYER_PHONE</t>
  </si>
  <si>
    <t>EMPLOYER_PHONE_EXT</t>
  </si>
  <si>
    <t>EMPLOYER_FEIN</t>
  </si>
  <si>
    <t>NAICS_CODE</t>
  </si>
  <si>
    <t>TYPE_OF_EMPLOYER</t>
  </si>
  <si>
    <t>APPENDIX_A_ATTACHED</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</si>
  <si>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</si>
  <si>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</si>
  <si>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</si>
  <si>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</si>
  <si>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</si>
  <si>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</si>
  <si>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</si>
  <si>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</si>
  <si>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</si>
  <si>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</si>
  <si>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</si>
  <si>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</si>
  <si>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</si>
  <si>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</si>
  <si>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</si>
  <si>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</si>
  <si>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</si>
  <si>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</si>
  <si>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</si>
  <si>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</si>
  <si>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</si>
  <si>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</si>
  <si>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</si>
  <si>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</si>
  <si>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</si>
  <si>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</si>
  <si>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</si>
  <si>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LAWFIRM_BUSINESS_EMAIL</t>
  </si>
  <si>
    <t>LAWFIRM_NAME_BUSINESS_NAME</t>
  </si>
  <si>
    <t>LAWFIRM_BUSINESS_FEIN</t>
  </si>
  <si>
    <t>STATE_OF_HIGHEST_COURT</t>
  </si>
  <si>
    <t>NAME_OF_HIGHEST_STATE_COURT</t>
  </si>
  <si>
    <t>SOC_CODE</t>
  </si>
  <si>
    <t>SOC_TITLE</t>
  </si>
  <si>
    <t>PWD_CASE_NUMBER</t>
  </si>
  <si>
    <t>JOB_TITLE</t>
  </si>
  <si>
    <t>TOTAL_WORKERS_REQUESTED</t>
  </si>
  <si>
    <t>TOTAL_WORKERS_CERTIFIED</t>
  </si>
  <si>
    <t>REQUESTED_BEGIN_DATE</t>
  </si>
  <si>
    <t>REQUESTED_END_DATE</t>
  </si>
  <si>
    <t>EMPLOYMENT_BEGIN_DATE</t>
  </si>
  <si>
    <t>EMPLOYMENT_END_DATE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</si>
  <si>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</si>
  <si>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</si>
  <si>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</si>
  <si>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</si>
  <si>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</si>
  <si>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</si>
  <si>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</si>
  <si>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</si>
  <si>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</si>
  <si>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</si>
  <si>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</si>
  <si>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</si>
  <si>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t>
  </si>
  <si>
    <t>SUPERVISE_OTHER_EMP</t>
  </si>
  <si>
    <t>SUPERVISE_HOW_MANY</t>
  </si>
  <si>
    <t>SPECIAL_REQUIREMENTS</t>
  </si>
  <si>
    <t>WORKSITE_ADDRESS1</t>
  </si>
  <si>
    <t>WORKSITE_ADDRESS2</t>
  </si>
  <si>
    <t>WORKSITE_CITY</t>
  </si>
  <si>
    <t>WORKSITE_STATE</t>
  </si>
  <si>
    <t>WORKSITE_POSTAL_CODE</t>
  </si>
  <si>
    <t>BASIC_WAGE_RATE_FROM</t>
  </si>
  <si>
    <t>BASIC_RATE_OF_PAY_TO</t>
  </si>
  <si>
    <t>OVERTIME_RATE_FROM</t>
  </si>
  <si>
    <t>OVERTIME_RATE_TO</t>
  </si>
  <si>
    <t>PER</t>
  </si>
  <si>
    <t>ADDITIONAL_WAGE_CONDITIONS</t>
  </si>
  <si>
    <t>FREQUENCY_OF_PAY</t>
  </si>
  <si>
    <t>FREQUENCY_OF_PAY_OTHER</t>
  </si>
  <si>
    <t>OTHER_WORKSITE_LOCATION</t>
  </si>
  <si>
    <t>AGREED_TO_TERMS_AND_CONDITIONS</t>
  </si>
  <si>
    <t>DAILY_TRANSPORTATION</t>
  </si>
  <si>
    <t>OVERTIME_AVAILABLE</t>
  </si>
  <si>
    <t>ON_THE_JOB_TRAINING_AVAILABLE</t>
  </si>
  <si>
    <t>EMP-PROVIDED_TOOLS_EQUIPMENT</t>
  </si>
  <si>
    <t>BOARD_LODGING_OTHER_FACILITIES</t>
  </si>
  <si>
    <t>DEDUCTIONS_FROM_PAY</t>
  </si>
  <si>
    <t>PHONE_TO_APPLY</t>
  </si>
  <si>
    <t>EMAIL_TO_APPLY</t>
  </si>
  <si>
    <t>WEBSITE_TO_APPLY</t>
  </si>
  <si>
    <t>EMPLOYER_AGREED_TO_TERMS</t>
  </si>
  <si>
    <t>EMP_CLIENT_AGREED_TO_TERMS</t>
  </si>
  <si>
    <t>PREPARER_LAST_NAME</t>
  </si>
  <si>
    <t>PREPARER_FIRST_NAME</t>
  </si>
  <si>
    <t>PREPARER_MIDDLE_NAME</t>
  </si>
  <si>
    <t>PREPARER_FEIN</t>
  </si>
  <si>
    <t>PREPARER_BUSINESS_NAME</t>
  </si>
  <si>
    <t>PREPARER_EMAIL</t>
  </si>
  <si>
    <t>C-500-25238-269562</t>
  </si>
  <si>
    <t>Determination Issued - Certification</t>
  </si>
  <si>
    <t>New employment</t>
  </si>
  <si>
    <t>N</t>
  </si>
  <si>
    <t>Saipan Computer Services Inc.</t>
  </si>
  <si>
    <t>PO BOX 502148</t>
  </si>
  <si>
    <t>G/F SCS bldg. Beach Road Cor Llat St Garapan</t>
  </si>
  <si>
    <t>SAIPAN</t>
  </si>
  <si>
    <t>MP</t>
  </si>
  <si>
    <t>UNITED STATES OF AMERICA</t>
  </si>
  <si>
    <t>98-0082495</t>
  </si>
  <si>
    <t>Individual Employer</t>
  </si>
  <si>
    <t>Kawabe-Tiu</t>
  </si>
  <si>
    <t>Kazuko</t>
  </si>
  <si>
    <t>Secretary</t>
  </si>
  <si>
    <t>PO BOX 502148 SAIPAN</t>
  </si>
  <si>
    <t>G/F SCS BLDG. BEACH ROAD COR LLAT ST GARAPAN</t>
  </si>
  <si>
    <t>scsinc.hr@gmail.com</t>
  </si>
  <si>
    <t>Maintenance and Repair Workers, General</t>
  </si>
  <si>
    <t>P-500-25176-125892</t>
  </si>
  <si>
    <t>Repair and Maintenance Worker</t>
  </si>
  <si>
    <t>High School/GED</t>
  </si>
  <si>
    <t xml:space="preserve">MUST HAVE AT LEAST 12MONTHS WORKING EXPERIENCE AS REPAIRS AND MAINTENANCE WORKER AND MUST HAVE A HIGH SCHOOL DIPLOMA. CERTIFICATE OF EMPLOYMENT AS REPAIR AND MAINTENANCE WORKER IS REQUIRED. PASSING OF PRE-SCREENING TEST IS REQUIRED (LIKE TRADE TEST AND/OR EMPLOYMENT EXAM). FLEXIBLE SCHEDULE. </t>
  </si>
  <si>
    <t>Hour</t>
  </si>
  <si>
    <t>Biweekly</t>
  </si>
  <si>
    <t>Y</t>
  </si>
  <si>
    <t>N/A</t>
  </si>
  <si>
    <t>Payroll related taxes as required by law.</t>
  </si>
  <si>
    <t>n/a</t>
  </si>
  <si>
    <t>C-500-25240-272335</t>
  </si>
  <si>
    <t>Rota Day, LLC</t>
  </si>
  <si>
    <t>P.O. Box 1079</t>
  </si>
  <si>
    <t>Rota</t>
  </si>
  <si>
    <t>66-1085937</t>
  </si>
  <si>
    <t>Kim</t>
  </si>
  <si>
    <t>Eun Suk</t>
  </si>
  <si>
    <t>MEMBER</t>
  </si>
  <si>
    <t>businesssaipan@gmail.com</t>
  </si>
  <si>
    <t>Agent</t>
  </si>
  <si>
    <t>Cho</t>
  </si>
  <si>
    <t>Jin Koo</t>
  </si>
  <si>
    <t>P.O. Box 502564</t>
  </si>
  <si>
    <t>Saipan</t>
  </si>
  <si>
    <t>cho_jinjoocorp@yahoo.com</t>
  </si>
  <si>
    <t>Jin Joo Corporation</t>
  </si>
  <si>
    <t>98-0618471</t>
  </si>
  <si>
    <t>Accountants and Auditors</t>
  </si>
  <si>
    <t>P-500-25192-167451</t>
  </si>
  <si>
    <t>Accountant</t>
  </si>
  <si>
    <t>3 years of work experience as Accountant. Knowledge in financial accounting and external auditing. Know how to use of personal computer hardware and Microsoft software programs to include excel, outlook and word. Ability to communicate with the customers, both verbally and in writing. Knowledge in management and accounting controls.</t>
  </si>
  <si>
    <t>Teneto Village</t>
  </si>
  <si>
    <t>None</t>
  </si>
  <si>
    <t>State Income Tax, Social Security (FICA), Medicare Tax</t>
  </si>
  <si>
    <t>C-500-25233-257063</t>
  </si>
  <si>
    <t>Renewal of approved employment</t>
  </si>
  <si>
    <t>Triple J Saipan, Inc.</t>
  </si>
  <si>
    <t>PO Box 500487</t>
  </si>
  <si>
    <t>3207 Brigida St., Beach Road Chalan Kanoa</t>
  </si>
  <si>
    <t>98-6021436</t>
  </si>
  <si>
    <t>Ada</t>
  </si>
  <si>
    <t>Francisco</t>
  </si>
  <si>
    <t>Seman</t>
  </si>
  <si>
    <t>Director of Human Resources</t>
  </si>
  <si>
    <t>P.O. Box 500487</t>
  </si>
  <si>
    <t>hrtjsaipan@triplejsaipan.com</t>
  </si>
  <si>
    <t>P-500-25189-157463</t>
  </si>
  <si>
    <t>General Maintenance and Repair Worker</t>
  </si>
  <si>
    <t xml:space="preserve">Must have a High School diploma or equivalent work experience as a maintenance worker. With knowledge of machines and tools, including their designs, uses, repair, and maintenance. Must have 12 Months work experience. </t>
  </si>
  <si>
    <t>CNMI Tax and FICA Tax only</t>
  </si>
  <si>
    <t>https://www.carssaipan.com/careers</t>
  </si>
  <si>
    <t>C-500-25220-229819</t>
  </si>
  <si>
    <t>PACIFIC HONGFA CORPORATION</t>
  </si>
  <si>
    <t>CANTON RESTAURANT</t>
  </si>
  <si>
    <t>PO BOX 10003 PMB 278</t>
  </si>
  <si>
    <t>BEACH ROAD GARAPAN</t>
  </si>
  <si>
    <t>66-0881135</t>
  </si>
  <si>
    <t>SAWDEY</t>
  </si>
  <si>
    <t>CHIRAPAN</t>
  </si>
  <si>
    <t>AUPAKHOT</t>
  </si>
  <si>
    <t>PRESIDENT</t>
  </si>
  <si>
    <t>cantonrestaurant2017@gmail.com</t>
  </si>
  <si>
    <t>Cooks, Restaurant</t>
  </si>
  <si>
    <t>P-500-25181-139435</t>
  </si>
  <si>
    <t>COOK</t>
  </si>
  <si>
    <t>At least 12 months of related work experience as Cook. Chinese cooking is a must.</t>
  </si>
  <si>
    <t>CNMI Withholding Taxes and SS and Medicaid</t>
  </si>
  <si>
    <t>A</t>
  </si>
  <si>
    <t>C-500-25248-288650</t>
  </si>
  <si>
    <t>Hawaiian Rock Products Corporation</t>
  </si>
  <si>
    <t>Hawaiian Rock Products</t>
  </si>
  <si>
    <t>PMB 139 PO Box 10000</t>
  </si>
  <si>
    <t>99-0113382</t>
  </si>
  <si>
    <t>Vereen</t>
  </si>
  <si>
    <t>Mark</t>
  </si>
  <si>
    <t>Anthony</t>
  </si>
  <si>
    <t>General Manager</t>
  </si>
  <si>
    <t>mvereen@hawaiianrock.com</t>
  </si>
  <si>
    <t>P-500-25192-167595</t>
  </si>
  <si>
    <t>Bachelor's</t>
  </si>
  <si>
    <t xml:space="preserve">Must be Bachelor's Degree, Accounting graduate, Foreign/Non-US equivalent is acceptable
At least 48 months experience as an Accountant
</t>
  </si>
  <si>
    <t>Naftan Road Route 304 Obyan Saipan, Northern Mariana Islands</t>
  </si>
  <si>
    <t>FICA TAXES, FEDERAL &amp; LOCAL TAXES. INSURANCE PREMIUMS and 401K DEFERRALS are optional.</t>
  </si>
  <si>
    <t>C-500-25244-278953</t>
  </si>
  <si>
    <t>Determination Issued - Denied</t>
  </si>
  <si>
    <t>KI MANPOWER SERVICES</t>
  </si>
  <si>
    <t>PO BOX 505656</t>
  </si>
  <si>
    <t>535 AGINGAN LANE, SAN ANTONIO VILLAGE</t>
  </si>
  <si>
    <t>66-0884390</t>
  </si>
  <si>
    <t>Job Contractor - Joint Employer</t>
  </si>
  <si>
    <t>LOSTE</t>
  </si>
  <si>
    <t>ANDREA ELOUISE</t>
  </si>
  <si>
    <t>ALINAS</t>
  </si>
  <si>
    <t>kimanpower.spn670@gmail.com</t>
  </si>
  <si>
    <t>Cooks, Institution and Cafeteria</t>
  </si>
  <si>
    <t>P-500-25179-137782</t>
  </si>
  <si>
    <t xml:space="preserve">MUST HAVE 12 MONTHS OF PREVIOUS WORK SKILLS, KNOWLEDGE &amp; EXPERIENCE IN THE SAME POSITION. MUST BE ABLE TO EXERT MUSCLE FORCE TO LIFT, PUSH, PULL, OR CARRY OBJECTS AT LEAST 50 LBS IN WEIGHT, WITHOUT ASSISTANCE. MUST BE WILLING TO WORK FLEXIBLE HOURS, EARLY MORNING SHIFT, WEEKENDS, AND HOLIDAYS APPLICABLE TO BOTH U.S. AND FOREIGN WORKERS. MUST HAVE A RELIABLE TRANSPORTATION TO AND FROM THE WORKPLACE. DETAILED RESUME, EMPLOYMENT CERTIFICATIONS, &amp; POLICE CLEARANCE ARE REQUIRED EQUALLY APPLICABLE TO BOTH U.S. AND FOREIGN WORKERS. QUALIFIED APPLICANTS MUST BE AVAILABLE FOR INTERVIEW AND PRE-SCREENING TEST EQUALLY APPLICABLE TO BOTH U.S. AND FOREIGN WORKERS. </t>
  </si>
  <si>
    <t>SAN JOSE VILLAGE</t>
  </si>
  <si>
    <t>TINIAN</t>
  </si>
  <si>
    <t>CH.2 AND CH. 7 TAXES, (FEDERAL &amp; STATE TAX) SOCIAL SECURITY AND MEDICARE TAXES.</t>
  </si>
  <si>
    <t>C-500-25196-174210</t>
  </si>
  <si>
    <t>Withdrawn</t>
  </si>
  <si>
    <t>PACIFIC ECO LAUNDRY INC</t>
  </si>
  <si>
    <t>PACIFIC ECO LAUNDRY</t>
  </si>
  <si>
    <t>3741 WINNERS RESIDENCE, AFETNA, SAN ANTONIO</t>
  </si>
  <si>
    <t>PO BOX 506003</t>
  </si>
  <si>
    <t>66-0868938</t>
  </si>
  <si>
    <t>KIM</t>
  </si>
  <si>
    <t>DOYI</t>
  </si>
  <si>
    <t>pacificecolaundry@gmail.com</t>
  </si>
  <si>
    <t>Stockers and Order Fillers</t>
  </si>
  <si>
    <t>P-500-25133-967383</t>
  </si>
  <si>
    <t>STOCK CLERK AND ORDER FILLERS</t>
  </si>
  <si>
    <t>IDEALLY WITH KNOWLEDGE IN HOTEL LINENS AND LAUNDRY EQUIPMENT, PARTS, OR RELATED. MICROSOFT OFFICE ESPECIALLY EXCEL, A CERTIFICATE OF TRAINING RELATED IS REQUIRED.
 MUST HAVE AT LEAST 1 YEAR OF WORKING EXPERIENCE AS A STOCK INVENTORY CLERK OR ANY RELATED POSITION.  EMPLOYMENT CERTIFICATE IS REQUIRED. WILLING TO WORK ON POSSIBLE SPLIT SHIFT OR ROTATION SHIFT SCHEDULES, INCLUDING WEEKENDS AND HOLIDAYS.</t>
  </si>
  <si>
    <t>TRINANEZ</t>
  </si>
  <si>
    <t>CECILE</t>
  </si>
  <si>
    <t>M</t>
  </si>
  <si>
    <t>C-500-25254-301023</t>
  </si>
  <si>
    <t>Determination Issued - Partial Certification</t>
  </si>
  <si>
    <t>RJCL CORPORATION</t>
  </si>
  <si>
    <t>RNV CONSTRUCTION</t>
  </si>
  <si>
    <t>3688 BEACHROAD GARAPAN VILLAGE</t>
  </si>
  <si>
    <t>PO BOX 504974</t>
  </si>
  <si>
    <t>66-0942948</t>
  </si>
  <si>
    <t>VILLACRUSIS</t>
  </si>
  <si>
    <t>RUEL</t>
  </si>
  <si>
    <t>RARO</t>
  </si>
  <si>
    <t>GENERAL MANAGER</t>
  </si>
  <si>
    <t>rose@rnvconstruction.com</t>
  </si>
  <si>
    <t>Human Resources Assistants, Except Payroll and Timekeeping</t>
  </si>
  <si>
    <t>P-500-25218-226470</t>
  </si>
  <si>
    <t>HUMAN RESOUCE SPECIALIST</t>
  </si>
  <si>
    <t>Applicants must have a high school diploma and must have at least 12 months of work experience in human resources or any related field. The applicant must have the skills and knowledge to understand human resource principles, practices, and procedures. The applicant must have the ability to conduct personnel recruitment, selection, training, labor relations and negotiation, and personnel information systems.</t>
  </si>
  <si>
    <t>Weekly</t>
  </si>
  <si>
    <t>Withholding taxes and FICA—Medicare and SS contribution</t>
  </si>
  <si>
    <t>C-500-25211-211194</t>
  </si>
  <si>
    <t>AGA Enterprises, Inc.</t>
  </si>
  <si>
    <t>Accounting Serv/Janitorial/Telecom Contractor/Room Rental</t>
  </si>
  <si>
    <t>P.O. Box 503894</t>
  </si>
  <si>
    <t>Dama De Noche Street, Garapan</t>
  </si>
  <si>
    <t>66-0703964</t>
  </si>
  <si>
    <t>Gagaring</t>
  </si>
  <si>
    <t>Aida</t>
  </si>
  <si>
    <t>Madreo</t>
  </si>
  <si>
    <t>President</t>
  </si>
  <si>
    <t>agaenterprises9@gmail.com</t>
  </si>
  <si>
    <t>P-500-25162-081600</t>
  </si>
  <si>
    <t>Operational Service Worker</t>
  </si>
  <si>
    <t>Have the skills to inspect, diagnose and solve problems with machines or buildings and have the ability to work independently.</t>
  </si>
  <si>
    <t>Workman's Compensation</t>
  </si>
  <si>
    <t>Social Security (FICA), Medicare Tax, Payroll Withholding Tax</t>
  </si>
  <si>
    <t>670-233-2374</t>
  </si>
  <si>
    <t>C-500-25253-300705</t>
  </si>
  <si>
    <t>Commonwealth Healthcare Corporation</t>
  </si>
  <si>
    <t>1178 HINEMLU' ST. GARAPAN</t>
  </si>
  <si>
    <t>PO BOX 500409</t>
  </si>
  <si>
    <t>66-0774364</t>
  </si>
  <si>
    <t>Muna</t>
  </si>
  <si>
    <t>Esther</t>
  </si>
  <si>
    <t>Lizama</t>
  </si>
  <si>
    <t>Chief Executive Officer</t>
  </si>
  <si>
    <t>1178 Hinemlu' St. Garapan</t>
  </si>
  <si>
    <t>PO Box 500409</t>
  </si>
  <si>
    <t>chcchr2011@gmail.com</t>
  </si>
  <si>
    <t>Pharmacy Technicians</t>
  </si>
  <si>
    <t>P-500-25182-143923</t>
  </si>
  <si>
    <t>Pharmacy Technician</t>
  </si>
  <si>
    <t xml:space="preserve">High School Diploma, General Education Development (GED), Advanced Development Institute (ADI), or Adult Basic Education (ABE). Must be licensed as a Pharmacy Technician by the CNMI Healthcare Professions Licensing Board (HCPLB). One (1) year of work experience in Pharmacy.
CONDITIONAL REQUIREMENTS: Employment is contingent upon successful clearing of pre-employment health screening and drug screening in accordance with CHCC policy.
</t>
  </si>
  <si>
    <t>Fringe benefits: paid time off &amp; holidays.</t>
  </si>
  <si>
    <t>CNMI Tax, Federal Tax, Medicare and Social Security. Optional: Medical &amp; dental insurance, life insurance, 401a retirement plan.</t>
  </si>
  <si>
    <t>apply@chcc.health</t>
  </si>
  <si>
    <t>https://www.chcc.health/job-opportunities.php</t>
  </si>
  <si>
    <t>Javier</t>
  </si>
  <si>
    <t>Bernadette</t>
  </si>
  <si>
    <t>S.</t>
  </si>
  <si>
    <t>bernadette.javier@chcc.health</t>
  </si>
  <si>
    <t>C-500-25252-295063</t>
  </si>
  <si>
    <t>TA FAMILY, LLC</t>
  </si>
  <si>
    <t>PHO TAM</t>
  </si>
  <si>
    <t>BLDG 3888, DOLLAR DAYS WHOLESALE, BEACH RD, GARAPAN</t>
  </si>
  <si>
    <t>P.O. BOX 503128</t>
  </si>
  <si>
    <t>66-0968813</t>
  </si>
  <si>
    <t>TA</t>
  </si>
  <si>
    <t>KUY</t>
  </si>
  <si>
    <t>BUN</t>
  </si>
  <si>
    <t>MANAGER</t>
  </si>
  <si>
    <t>BLDG 1107, ROSA ST., GARAPAN</t>
  </si>
  <si>
    <t>P.O. BOX 501328</t>
  </si>
  <si>
    <t>micprt@gmail.com</t>
  </si>
  <si>
    <t>P-500-25203-190300</t>
  </si>
  <si>
    <t>COOK, RESTAURANT</t>
  </si>
  <si>
    <t>APPLICANTS MUST HAVE AT LEAST 12 MONTHS OF PREVIOUS WORK-RELATED SKILL, KNOWLEDGE, OR EXPERIENCE AND ABLE TO WORK FLEXIBLE WORK HOURS AND SHIFT - WEEKENDS AND HOLIDAYS. EDUCATION MINIMUM REQUIREMENT -  NONE. THIS JOB IS TERMPORARY, FULL TIME POSITION.</t>
  </si>
  <si>
    <t>NONE</t>
  </si>
  <si>
    <t>ALL APPLICABLE CNMI AND FEDERAL TAXES.</t>
  </si>
  <si>
    <t>C-500-25239-272053</t>
  </si>
  <si>
    <t>WINCHELL'S INC</t>
  </si>
  <si>
    <t>WINCHELL'S DONUTS SAIPAN</t>
  </si>
  <si>
    <t>BEACH ROAD</t>
  </si>
  <si>
    <t>SUSUPE</t>
  </si>
  <si>
    <t>98-0083587</t>
  </si>
  <si>
    <t>DALANGIN</t>
  </si>
  <si>
    <t>JULIO</t>
  </si>
  <si>
    <t>CABRAL</t>
  </si>
  <si>
    <t>ADMINISTRATIVE MANAGER</t>
  </si>
  <si>
    <t>321 E HARMON INDUSTRIAL PARK RD</t>
  </si>
  <si>
    <t>SUITE 6G</t>
  </si>
  <si>
    <t>HARMON</t>
  </si>
  <si>
    <t>GU</t>
  </si>
  <si>
    <t>juliocdalangin@gmail.com</t>
  </si>
  <si>
    <t>Bakers</t>
  </si>
  <si>
    <t>P-500-25202-187364</t>
  </si>
  <si>
    <t>BAKER/DONUT MAKER</t>
  </si>
  <si>
    <t xml:space="preserve">Must have valid food handler certificate. Must be able to lift at least 50 lbs. Must be able to work anytime of day or night. Must have at least 12 months employment experience as a baker/donut maker. 
</t>
  </si>
  <si>
    <t>WINCHELL'S SUSUPE</t>
  </si>
  <si>
    <t>BEACH ROAD SAIPAN</t>
  </si>
  <si>
    <t>FICA payroll taxes and CNMI income taxes such as Chapter 2 and 7 taxes</t>
  </si>
  <si>
    <t>jobapplicant2014@gmail.com</t>
  </si>
  <si>
    <t>C-500-25231-250578</t>
  </si>
  <si>
    <t>CHRISTOPHER LLC</t>
  </si>
  <si>
    <t>SHINE ZONE CARPET &amp; FLOOR CARE</t>
  </si>
  <si>
    <t>P.O. BOX 506377</t>
  </si>
  <si>
    <t>AIRPORT ROAD, DANDAN VILLAGE</t>
  </si>
  <si>
    <t>66-0949058</t>
  </si>
  <si>
    <t>JAKOSALEM</t>
  </si>
  <si>
    <t>MA SANDRA TERESITA</t>
  </si>
  <si>
    <t>BARTOLOME</t>
  </si>
  <si>
    <t>AUTHORIZED PERSON</t>
  </si>
  <si>
    <t>christopherllc.spn@gmail.com</t>
  </si>
  <si>
    <t>Helpers, Construction Trades, All Other</t>
  </si>
  <si>
    <t>P-500-25154-043796</t>
  </si>
  <si>
    <t>CARPET INSTALLATION HELPER</t>
  </si>
  <si>
    <t>B</t>
  </si>
  <si>
    <t>C-500-25310-380218</t>
  </si>
  <si>
    <t>TJ ENTERPRISES, INC.</t>
  </si>
  <si>
    <t>PO Box</t>
  </si>
  <si>
    <t>ROTA</t>
  </si>
  <si>
    <t>66-1086902</t>
  </si>
  <si>
    <t>ATALIG</t>
  </si>
  <si>
    <t>FRANCISCO</t>
  </si>
  <si>
    <t>P.O. BOX 1007</t>
  </si>
  <si>
    <t>tjenterprises.inc25@gmail.com</t>
  </si>
  <si>
    <t>Helpers--Production Workers</t>
  </si>
  <si>
    <t>P-500-25234-260239</t>
  </si>
  <si>
    <t>HELPERS-PRODUCTION WORKERS</t>
  </si>
  <si>
    <t>Knowledge in machine and tools including their designs, uses, repairs and maintenance such as grinder, big mixers, vacuum pack machine, blenders, sealers and fillers, bush cutters and riding mower.</t>
  </si>
  <si>
    <t>SINAPALO SAFEWAY BUILDING SINAPALO 1 VILLAGE</t>
  </si>
  <si>
    <t>CNMI Withholding Taxes and Federal Taxes(if applicable)</t>
  </si>
  <si>
    <t>C-500-25245-279605</t>
  </si>
  <si>
    <t>Radiologic Technologists and Technicians</t>
  </si>
  <si>
    <t>P-500-25178-133549</t>
  </si>
  <si>
    <t>Radiology &amp; X-ray Technologist</t>
  </si>
  <si>
    <t>Associate's</t>
  </si>
  <si>
    <t xml:space="preserve">Associate's of Science degree in Radiologic Technology from a recognized/accredited School of Radiology or foreign equivalent. License by the Health Care Professions Licensing Board (HCPLB) to practice in the Commonwealth of the Northern Mariana Islands (CNMI) is required for all applicants. Two (2) years of work experience in Radiology. 
Conditional Requirement: Employment is contingent upon successful clearing of pre-employment health and drug screening in accordance with CHCC policy. </t>
  </si>
  <si>
    <t>CNMI Tax, Federal Tax, Medicare and Social Security. Optional: Medical and Dental Insurance, Life Insurance, 401a Retirement Plan.</t>
  </si>
  <si>
    <t>Odom</t>
  </si>
  <si>
    <t>Tracie</t>
  </si>
  <si>
    <t>tracie.odom@chcc.health</t>
  </si>
  <si>
    <t>C-500-25267-332841</t>
  </si>
  <si>
    <t>AHBHU AUTO CARE CENTER</t>
  </si>
  <si>
    <t>Automotive Service Technicians and Mechanics</t>
  </si>
  <si>
    <t>P-500-25196-174171</t>
  </si>
  <si>
    <t>AUTO MECHANIC</t>
  </si>
  <si>
    <t xml:space="preserve">WITHHOLDING TAXES, MED AND SS FICA TAX
</t>
  </si>
  <si>
    <t>C-500-25219-226852</t>
  </si>
  <si>
    <t>LUEN FUNG ENTERPRISES (SAIPAN), INC.</t>
  </si>
  <si>
    <t>6873 CHALAN PALI, ARNOLD, GARAPAN</t>
  </si>
  <si>
    <t>P.O. BOX 502725</t>
  </si>
  <si>
    <t>98-0230604</t>
  </si>
  <si>
    <t>WONG</t>
  </si>
  <si>
    <t>LAI YEE</t>
  </si>
  <si>
    <t>fung enterprises (saipan)</t>
  </si>
  <si>
    <t>rwong@luenfungspn.com</t>
  </si>
  <si>
    <t>Driver/Sales Workers</t>
  </si>
  <si>
    <t>P-500-25184-149273</t>
  </si>
  <si>
    <t>SALES WORKER</t>
  </si>
  <si>
    <t xml:space="preserve">12 MONTHS EXPERIENCE AS A SALES AGENT/WORKER
- MUST POSSES A VALID CNMI DRIVER'S LICENSE
</t>
  </si>
  <si>
    <t>Federal Income Tax, Social Security (FICA), Medicare Tax and Other Withholding Payroll Tax</t>
  </si>
  <si>
    <t>C-500-25211-211216</t>
  </si>
  <si>
    <t>Aga Enterprises, Inc.</t>
  </si>
  <si>
    <t>Janitorial, Telecom Contractor, Manpower, Room Rental</t>
  </si>
  <si>
    <t>P-500-25168-102259</t>
  </si>
  <si>
    <t>Maintenance Helper</t>
  </si>
  <si>
    <t>ABILITY TO LISTEN AND FOLLOW INSTRUCTIONS EFFECTIVELY. ABILITY TO IDENTIFY TECHNICAL DEFECTS IN ELECTRICAL UNITS AND OTHER EQUIPMENT IN A FACILITY. ABILITY TO WORK INDEPENDENTLY.</t>
  </si>
  <si>
    <t xml:space="preserve">670-233-2374 </t>
  </si>
  <si>
    <t>C-500-25252-298049</t>
  </si>
  <si>
    <t>WESTCORE BUILDERS CORPORATION</t>
  </si>
  <si>
    <t>J@J Construction, WestCore Manpower Services</t>
  </si>
  <si>
    <t>5870 Chalan Pali Arnold Chalan Kiya</t>
  </si>
  <si>
    <t>PMB 761, Box 10005</t>
  </si>
  <si>
    <t>66-1039615</t>
  </si>
  <si>
    <t>Blancia</t>
  </si>
  <si>
    <t>Jimmy Jr.</t>
  </si>
  <si>
    <t>Romolor</t>
  </si>
  <si>
    <t>westpac670@gmail.com</t>
  </si>
  <si>
    <t>Maids and Housekeeping Cleaners</t>
  </si>
  <si>
    <t>P-500-25191-167250</t>
  </si>
  <si>
    <t>MUST BE HIGH SCHOOL GRADUATE OR EQUIVALENT. MUST HAVE AT LEAST 6 MONTHS OF WORK EXPERIENCE AS A MAID OR HOUSEKEEPING CLEANER. MUST HAVE THE ABILITY TO PERFORM PHYSICALLY DEMANDING TASKS SUCH AS STANDING FOR LONG PERIODS, BENDING, LIFTING, AND CARRYING HEAVY OBJECTS. MUST BE FAMILIAR WITH CLEANING TECHNIQUES, EQUIPMENT OPERATION, AND SAFE HANDLING OF CLEANING CHEMICALS.</t>
  </si>
  <si>
    <t>FICA and CNMI applicable withholding taxes</t>
  </si>
  <si>
    <t>C-500-25230-247316</t>
  </si>
  <si>
    <t>Himawari Saipan, Inc.</t>
  </si>
  <si>
    <t>Himawari</t>
  </si>
  <si>
    <t>Bukiki Avenue</t>
  </si>
  <si>
    <t>Garapan</t>
  </si>
  <si>
    <t>66-0670325</t>
  </si>
  <si>
    <t>Suzuki</t>
  </si>
  <si>
    <t>Tatsuhito</t>
  </si>
  <si>
    <t>Vice President</t>
  </si>
  <si>
    <t>suzuki@himawari-saipan.com</t>
  </si>
  <si>
    <t>P-500-25149-027068</t>
  </si>
  <si>
    <t>High school graduate and 24 months or work experience. Knowledge of machines and tools, including their designs, uses repair and maintenance. Knowledge of materials, methods, and tools involved in the repair of buildings.</t>
  </si>
  <si>
    <t>Required Federal and Local tax</t>
  </si>
  <si>
    <t>himawari-saipan.com</t>
  </si>
  <si>
    <t>C-500-25256-307331</t>
  </si>
  <si>
    <t>Kalayaan Inc.</t>
  </si>
  <si>
    <t>Mangkok</t>
  </si>
  <si>
    <t>Agingan Lane, San Antonio Village</t>
  </si>
  <si>
    <t>P.O. Box 505656</t>
  </si>
  <si>
    <t>66-0652808</t>
  </si>
  <si>
    <t>Lerio</t>
  </si>
  <si>
    <t>Airen</t>
  </si>
  <si>
    <t>Padilla</t>
  </si>
  <si>
    <t>HR Manager</t>
  </si>
  <si>
    <t>airen.lerio@kalayaanspn.com</t>
  </si>
  <si>
    <t>P-500-25221-232363</t>
  </si>
  <si>
    <t>Maintenance Worker</t>
  </si>
  <si>
    <t xml:space="preserve">Must have 12 months work experience. Must be able to lift 50 lbs and can work on flexible hours on weekends and holidays or early morning shift. Must submit detailed resume and employment certifications equally applicable to both US and Foreign/CW-1 Workers.
</t>
  </si>
  <si>
    <t>Songsong Village</t>
  </si>
  <si>
    <t>Ch. 2 and Ch. 7 Taxes , Social Security And Medicare Taxes</t>
  </si>
  <si>
    <t>C-500-25274-350763</t>
  </si>
  <si>
    <t>PO Box 1007</t>
  </si>
  <si>
    <t>C-500-25308-373132</t>
  </si>
  <si>
    <t>P-500-25266-329875</t>
  </si>
  <si>
    <t>STOCKERS AND ORDER FILLERS</t>
  </si>
  <si>
    <t>Knowledge in handling QuickBooks Point of Sale software.</t>
  </si>
  <si>
    <t>SINAPALO SAFEWAY SINAPALO 1 VILLAGE</t>
  </si>
  <si>
    <t>C-500-25231-250469</t>
  </si>
  <si>
    <t>PARAGON CORPORATION</t>
  </si>
  <si>
    <t>COREPLUS CONSTRUCTION</t>
  </si>
  <si>
    <t>PO BOX 500130</t>
  </si>
  <si>
    <t>2340 Beach Road San Jose Village</t>
  </si>
  <si>
    <t>QUIRING</t>
  </si>
  <si>
    <t>PAULA BIANCA</t>
  </si>
  <si>
    <t>ENOLVA</t>
  </si>
  <si>
    <t>hr@coreplusconstruction.com</t>
  </si>
  <si>
    <t>P-500-25192-167632</t>
  </si>
  <si>
    <t>MAINTENANCE AND REPAIR GENERAL</t>
  </si>
  <si>
    <t>APPLICANTS MUST HAVE AT LEAST 12MONTHS WORK EXPERIENCE AS MAINTENANCE AND REPAIR OR ANY RELATED FIELD AND WITH HIGHSCHOOL DIPLOMA.</t>
  </si>
  <si>
    <t>2340 BEACH ROAD, SAN JOSE VILLAGE</t>
  </si>
  <si>
    <t>withholding taxes, fica - ss and medicare contribution</t>
  </si>
  <si>
    <t>C-500-25259-310738</t>
  </si>
  <si>
    <t>Rejoice World Corporation</t>
  </si>
  <si>
    <t>9 Eleven Resto Bar II</t>
  </si>
  <si>
    <t>Rte 30 Beach Road Corner CoconutStreet</t>
  </si>
  <si>
    <t>Garapan, P.O. Box 500261</t>
  </si>
  <si>
    <t>CNMI</t>
  </si>
  <si>
    <t>66-0923690</t>
  </si>
  <si>
    <t>Maratas</t>
  </si>
  <si>
    <t>Corazon</t>
  </si>
  <si>
    <t>Bernaldez</t>
  </si>
  <si>
    <t>Rte 30 Beach Road Corner Coconut Street</t>
  </si>
  <si>
    <t>rejoiceworldcorp@gmail.com</t>
  </si>
  <si>
    <t>P-500-25140-994607</t>
  </si>
  <si>
    <t>Cook</t>
  </si>
  <si>
    <t>* 12 months experience in related food and beverage service and food preparation positions. 
* Ability to use slicers, mixers, grinders, food processors, etc. 
* Knowledge of various cooking procedures and methods (grilling, baking, boiling etc.) 
*Ability to work inflexible work schedules. 
* Ability to perform large volume cooking 
* Able to handle work in a fast-paced environment.</t>
  </si>
  <si>
    <t>Federal Tax and CNMI Tax</t>
  </si>
  <si>
    <t>C-500-25339-462800</t>
  </si>
  <si>
    <t>Determination Issued - Rejected</t>
  </si>
  <si>
    <t>Kin &amp; Rit Enterprises</t>
  </si>
  <si>
    <t>Coral Garden Hotel</t>
  </si>
  <si>
    <t>PO Box 597</t>
  </si>
  <si>
    <t>66-0448533</t>
  </si>
  <si>
    <t>Manglona</t>
  </si>
  <si>
    <t>Jacqueline</t>
  </si>
  <si>
    <t>Atalig</t>
  </si>
  <si>
    <t>jackie.manglona@kinrit.com</t>
  </si>
  <si>
    <t>P-500-25185-153760</t>
  </si>
  <si>
    <t>Housekeeping Cleaner</t>
  </si>
  <si>
    <t xml:space="preserve">Knowledge of basic cleaners, including uses and how to use safety data sheets. 
Knowledge of basic cleaning tools. </t>
  </si>
  <si>
    <t>District 4 Songsong Village</t>
  </si>
  <si>
    <t>PO Box 597 Songsong Village</t>
  </si>
  <si>
    <t>CNMI Withholding Taxes &amp; Federal Taxes (if applicable)</t>
  </si>
  <si>
    <t>C-500-25339-462423</t>
  </si>
  <si>
    <t>MOTION AUTOMOTIVE REPAIR CENTER, INC.</t>
  </si>
  <si>
    <t>MOTION AUTO SHOP; R&amp;D CONSTRUCTION; R&amp;D MANPOWER SVCS</t>
  </si>
  <si>
    <t>PUMPKIN ST., CHALAN LAU LAU</t>
  </si>
  <si>
    <t>PO BOX 504029</t>
  </si>
  <si>
    <t>66-0504723</t>
  </si>
  <si>
    <t>BATALLONES</t>
  </si>
  <si>
    <t>RENATO</t>
  </si>
  <si>
    <t>PRADO</t>
  </si>
  <si>
    <t>PRESIDENT/GENERAL MANAGER</t>
  </si>
  <si>
    <t>motionrepairshop@gmail.com</t>
  </si>
  <si>
    <t>P-500-25157-064912</t>
  </si>
  <si>
    <t>MANITENANCE &amp; REPAIR WORKERS, GENERAL</t>
  </si>
  <si>
    <t>MUST HAVE AT LEAST ONE (1) YEAR WORKING EXPERIENCE. ABLE TO UNDERSTAND AND FOLLOW SAFETY RULES AND PROCEDURES. ABLE TO WORK WITH MINIMAL SUPERVISION. MUST HAVE KNOWLEDGE ON USING VARIOUS TOOLS AND EQUIPMENT THAT ARE COMMONLY USED BY GENERAL MAINTENANCE.</t>
  </si>
  <si>
    <t>ALL APPLICABLE CNMI AND FEDERAL TAXES</t>
  </si>
  <si>
    <t>REYES</t>
  </si>
  <si>
    <t>LEILANIE</t>
  </si>
  <si>
    <t>Q</t>
  </si>
  <si>
    <t>MOTION AUTOMOTIVE REPAIR CENTER,INC.</t>
  </si>
  <si>
    <t>C-500-25260-313718</t>
  </si>
  <si>
    <t>JMSI SAIPAN, LLC</t>
  </si>
  <si>
    <t>PMB 1014, BOX 10000</t>
  </si>
  <si>
    <t>WAREHOUSE #5B CHALAN KIYA INDUSTRIAL CENTER</t>
  </si>
  <si>
    <t>66-0929216</t>
  </si>
  <si>
    <t>LEBRIA</t>
  </si>
  <si>
    <t>ALAN</t>
  </si>
  <si>
    <t>OPERATIONS MANAGER</t>
  </si>
  <si>
    <t>jmsi.saipan705@gmail.com</t>
  </si>
  <si>
    <t>P-500-25224-235343</t>
  </si>
  <si>
    <t>MAINTENANCE AND REPAIR WORKER</t>
  </si>
  <si>
    <t>WAREHOUSE #5B, CHALAN KIYA INDUSTRIAL CENTER</t>
  </si>
  <si>
    <t>C-500-25307-357747</t>
  </si>
  <si>
    <t>GENESIS ENTERPRISES, LLC</t>
  </si>
  <si>
    <t>BENTANA DRIVE SAN VICENTE</t>
  </si>
  <si>
    <t>P.O BOX 506228 CK</t>
  </si>
  <si>
    <t>66-0951392</t>
  </si>
  <si>
    <t>BELO</t>
  </si>
  <si>
    <t>REYNHARD</t>
  </si>
  <si>
    <t>Masapol</t>
  </si>
  <si>
    <t>genesisenterprises.llc2019@gmail.com</t>
  </si>
  <si>
    <t>P-500-25216-217934</t>
  </si>
  <si>
    <t>Maintenance Specialist</t>
  </si>
  <si>
    <t>24 MONTHS OF WORK EXPERIENCE IN RELATED FIELD. MUST BE KNOWLEDGEABLE ON EQUIPMENT MAINTENANCE, REPAIR AND TROUBLESHOOTING. CAN WORK ON HOLIDAYS AND WEEKENDS ON EXTENDED HOURS, INDEPENDENTLY AND WITH MINIMUM SUPERVISION</t>
  </si>
  <si>
    <t>BENTANA DRIVE</t>
  </si>
  <si>
    <t>SAN VICENTE</t>
  </si>
  <si>
    <t>All applicable taxes. The company offers housing at the cost of $150.00 a month including utilities. This offer is optional. Employees may look for their own housing facility, or the employer may assist them in securing board and lodging</t>
  </si>
  <si>
    <t>https://labor.cnmi.gov/</t>
  </si>
  <si>
    <t>C-500-25307-357607</t>
  </si>
  <si>
    <t>Tinian Ice &amp; Water Bottling Co.</t>
  </si>
  <si>
    <t>P.O. Box 520010</t>
  </si>
  <si>
    <t>Tinian</t>
  </si>
  <si>
    <t>66-0471278</t>
  </si>
  <si>
    <t>Power</t>
  </si>
  <si>
    <t>Donald</t>
  </si>
  <si>
    <t>James</t>
  </si>
  <si>
    <t>jlibut@hawaiianrock.com</t>
  </si>
  <si>
    <t>Cooks, Short Order</t>
  </si>
  <si>
    <t>P-500-25204-193345</t>
  </si>
  <si>
    <t>3 months work experience required.</t>
  </si>
  <si>
    <t>Canal St.</t>
  </si>
  <si>
    <t>San Jose Village</t>
  </si>
  <si>
    <t>80 hours paid vacation leave and 40 hours paid sick leave</t>
  </si>
  <si>
    <t>Federal and Local Taxes, 50% Health Insurance Premium is optional, IOU's</t>
  </si>
  <si>
    <t>C-500-25239-269812</t>
  </si>
  <si>
    <t>ALLIED CONSTRUCTION CORPORATION</t>
  </si>
  <si>
    <t>BARNYS PIZZA</t>
  </si>
  <si>
    <t>TEXAS ROAD SUSUPE VILLAGE</t>
  </si>
  <si>
    <t>BARNYS PIZZA BUILDING</t>
  </si>
  <si>
    <t>NOT APPLICABLE</t>
  </si>
  <si>
    <t>66-0558539</t>
  </si>
  <si>
    <t>HAM</t>
  </si>
  <si>
    <t>JIMMY</t>
  </si>
  <si>
    <t>CHEONG</t>
  </si>
  <si>
    <t>alliedspn@gmail.com</t>
  </si>
  <si>
    <t>Food Preparation Workers</t>
  </si>
  <si>
    <t>P-500-25193-170861</t>
  </si>
  <si>
    <t>FOOD PREPARATION WORKERS</t>
  </si>
  <si>
    <t>NA</t>
  </si>
  <si>
    <t>STATE INCOME TAX, SOCIAL SECURITY (FICA), MEDICARE TAX</t>
  </si>
  <si>
    <t>C-500-25330-438937</t>
  </si>
  <si>
    <t>Health Technologists and Technicians, All Other</t>
  </si>
  <si>
    <t>P-500-25178-133428</t>
  </si>
  <si>
    <t>Respiratory Technician</t>
  </si>
  <si>
    <t>Associate's degree in Respiratory Therapy. Licensed by state or country of residence as a Respiratory Therapist/Technician. Minimum two (2) years of Respiratory Therapy/Technician experience in a hospital setting. Equivalent combinations of education and experience that provide the required knowledge, skills, and abilities will be evaluated on an individual basis. Requires average skill with computers and general office equipment. 
Conditional Requirements: Employment is contingent upon successful clearing of pre-employment health screening and drug screening in accordance with CHCC policy</t>
  </si>
  <si>
    <t xml:space="preserve">CNMI Tax, Federal Tax, Medicare and Social Security. Optional: Medical &amp; dental insurance, life insurance, 401a retirement plan
</t>
  </si>
  <si>
    <t>C-500-25252-295130</t>
  </si>
  <si>
    <t>3K Corporation</t>
  </si>
  <si>
    <t>Dress shop</t>
  </si>
  <si>
    <t>PO Box 501489</t>
  </si>
  <si>
    <t>66-0773162</t>
  </si>
  <si>
    <t>Khang</t>
  </si>
  <si>
    <t>Paul</t>
  </si>
  <si>
    <t>pk3kcorp@yahoo.com</t>
  </si>
  <si>
    <t>Tailors, Dressmakers, and Custom Sewers</t>
  </si>
  <si>
    <t>P-500-25216-217918</t>
  </si>
  <si>
    <t>Dressmaker</t>
  </si>
  <si>
    <t>Employment Certificate as Dressmaker</t>
  </si>
  <si>
    <t>5590 Dandan Road San Vicente</t>
  </si>
  <si>
    <t>All CNMI and Federal Taxes required by law</t>
  </si>
  <si>
    <t>C-500-25331-442393</t>
  </si>
  <si>
    <t>Guangdong Development CO., Ltd</t>
  </si>
  <si>
    <t>Guangdong Hardware</t>
  </si>
  <si>
    <t>Guangdong Building, Msgr. Martinez Road</t>
  </si>
  <si>
    <t>P.O. BOX 501640, As Lito Village</t>
  </si>
  <si>
    <t>Not Applicable</t>
  </si>
  <si>
    <t>66-0500561</t>
  </si>
  <si>
    <t>JUN</t>
  </si>
  <si>
    <t>DONG</t>
  </si>
  <si>
    <t>Acting Office Representative</t>
  </si>
  <si>
    <t>guangdong_hardware@163.com</t>
  </si>
  <si>
    <t>P-500-25198-180825</t>
  </si>
  <si>
    <t>Material Coordinator</t>
  </si>
  <si>
    <t xml:space="preserve"> AT LEAST A HIGH SCHOOL DIPLOMA OR EQUIVALENT.
 AT LEAST 12 MONTHS WORKING EXPERIENCE ON RELATED FIELD.
 FAMILIAR WITH MICROSOFT OFFICE.
 Ability to use the following features in Microsoft Office software. 
Word: Able to format and structure material inventory and sales reports
Excel: Able to use spreadsheets, formulas, pivot tables, and charts used in creating material inventory and sales
PowerPoint: Capable of creating structured slide decks with Material sales graphics and narratives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Monday, Saturday 8:00-11:00am 1:00-5:00pm Tuesday-Friday 8:00-11:00am 1:30-5:00pm. 
KNOWLEDGE OF PRINCIPLES AND PROCESSES FOR PROVIDING CUSTOMER AND BUSINESS SERVICES. OTHER SKILLS SUCH AS COORDINATION AND TIME
MANAGEMENT.</t>
  </si>
  <si>
    <t>Guangdong Building</t>
  </si>
  <si>
    <t>Msgr.Martinez Road,</t>
  </si>
  <si>
    <t>All CNMI and Federal Income Taxes.</t>
  </si>
  <si>
    <t>C-500-25270-339503</t>
  </si>
  <si>
    <t>JNL CORPORATION</t>
  </si>
  <si>
    <t>SURE CLEENE SERVICES</t>
  </si>
  <si>
    <t>P.O. Box 10001 PMB 1466</t>
  </si>
  <si>
    <t>66-0725439</t>
  </si>
  <si>
    <t>ELAYDA</t>
  </si>
  <si>
    <t>JENNIFER</t>
  </si>
  <si>
    <t>TAYAG</t>
  </si>
  <si>
    <t>P.O. BOX 10001 PMB 1466</t>
  </si>
  <si>
    <t>jnlcorporation.spn@gmail.com</t>
  </si>
  <si>
    <t>Janitors and Cleaners, Except Maids and Housekeeping Cleaners</t>
  </si>
  <si>
    <t>P-500-25204-193579</t>
  </si>
  <si>
    <t>JANITORS AND CLEANERS EXCEPT MAIDS AND HOUSEKEEPING</t>
  </si>
  <si>
    <t>In addition to the list of cleaning skills, knowledge or experience with cleaning supplies is a plus factor.</t>
  </si>
  <si>
    <t>CHALAN PALE ARNOLD, MIDDLE ROAD</t>
  </si>
  <si>
    <t>GARAPAN</t>
  </si>
  <si>
    <t>All applicable taxes required by CNMI and Federal Law</t>
  </si>
  <si>
    <t>C-500-25343-467061</t>
  </si>
  <si>
    <t>Tinian Ice &amp; Water Bottling Company</t>
  </si>
  <si>
    <t>Cashiers</t>
  </si>
  <si>
    <t>P-500-25307-357849</t>
  </si>
  <si>
    <t>Cashier</t>
  </si>
  <si>
    <t>Previous experience as a cashier or in customer service is an advantage. Able to work under minimal supervision.</t>
  </si>
  <si>
    <t>3 Canal Street</t>
  </si>
  <si>
    <t>80 hours paid vacation leave, 40 hours paid sick leave</t>
  </si>
  <si>
    <t>Federal and Local Taxes, Health Insurance premium is optional, IOU's</t>
  </si>
  <si>
    <t>C-500-25309-374477</t>
  </si>
  <si>
    <t>Mobile Heavy Equipment Mechanics, Except Engines</t>
  </si>
  <si>
    <t>P-500-25231-250707</t>
  </si>
  <si>
    <t>Mobile Heavy Equipment Mechanic</t>
  </si>
  <si>
    <t xml:space="preserve">Should have 12 months experience as Mobile Heavy Equipment Mechanic on a quarry &amp; construction 
company. 
Should have 12 months experience in repairing quarry equipment, crushing &amp; conveying system, ready mix 
batching plant/asphalt batching plant.
Should have a valid drivers license
</t>
  </si>
  <si>
    <t>Naftan Road Obyan Route 304</t>
  </si>
  <si>
    <t>C-500-26006-536223</t>
  </si>
  <si>
    <t>C &amp; M HOLDING COMPANY</t>
  </si>
  <si>
    <t>ISLAND CONSTRUCTION AND EQUIPMENT CO.</t>
  </si>
  <si>
    <t>CAPITOL HILL</t>
  </si>
  <si>
    <t>66-0740734</t>
  </si>
  <si>
    <t>SABLAN</t>
  </si>
  <si>
    <t>MARY ANN</t>
  </si>
  <si>
    <t>FLORENDO</t>
  </si>
  <si>
    <t>12769 COASTAL DRIVE</t>
  </si>
  <si>
    <t>mfsablan@candmholdingcompany.com</t>
  </si>
  <si>
    <t>P-500-25150-032639</t>
  </si>
  <si>
    <t>GENERAL MAINTENANCE AND REPAIR WORKER</t>
  </si>
  <si>
    <t>Preferred applicants with training certificates, but not required.
Required Certificate of Employment from previous employer as General Maintenance with at least 24 months experience.
All special requirements will be applied equally and consistently to both U. S. and foreign workers.</t>
  </si>
  <si>
    <t>12777 Coastal Drive,</t>
  </si>
  <si>
    <t>Capitol Hill</t>
  </si>
  <si>
    <t>C-500-25343-470161</t>
  </si>
  <si>
    <t>Ken Aqua Hotel &amp; Resort, Inc.</t>
  </si>
  <si>
    <t>Aqua Resort Club, Saipan</t>
  </si>
  <si>
    <t>9543 Chalan Pale Arnold Road, San Roque</t>
  </si>
  <si>
    <t>66-0645436</t>
  </si>
  <si>
    <t>Gerrard</t>
  </si>
  <si>
    <t>Sachiko</t>
  </si>
  <si>
    <t>N.</t>
  </si>
  <si>
    <t>Acting General Manager</t>
  </si>
  <si>
    <t>hradmin@aquaresortsaipan.com</t>
  </si>
  <si>
    <t>Reservation and Transportation Ticket Agents and Travel Clerks</t>
  </si>
  <si>
    <t>P-500-25309-373945</t>
  </si>
  <si>
    <t>Reservation Supervisor</t>
  </si>
  <si>
    <t>Previous hotel experience working with a hotel reservation system like OPERA.  Able to work weekends and holidays when needed.</t>
  </si>
  <si>
    <t>Paid leave, duty meals, optional health insurance.</t>
  </si>
  <si>
    <t>Applicable Federal and CNMI tax deductions.</t>
  </si>
  <si>
    <t>C-500-25322-415408</t>
  </si>
  <si>
    <t>GRANDEUR COMPANY, LLC</t>
  </si>
  <si>
    <t>P.O. BOX 502585</t>
  </si>
  <si>
    <t>7309 JP BLDG. 2, CHALAN PALE ARNOLD RD., GARAPAN</t>
  </si>
  <si>
    <t>66-0986926</t>
  </si>
  <si>
    <t>AGUI</t>
  </si>
  <si>
    <t>CELSO JR</t>
  </si>
  <si>
    <t>GARBANZOS</t>
  </si>
  <si>
    <t>7309 JP BLDG. 2, CHALAN PALE ARNOLD ROAD</t>
  </si>
  <si>
    <t>grandeurservices2021@gmail.com</t>
  </si>
  <si>
    <t>P-500-25193-170888</t>
  </si>
  <si>
    <t>HOUSEKEEPING</t>
  </si>
  <si>
    <t>AT LEAST 3 MONTHS WORK EXPERIENCED FOR THE POSITION. 
SERVICE ORIENTED AND ATTENTION TO DETAIL. 
ABILITY TO MANAGE TIME BECAUSE THEY MUST PREPARE ROOMS BEFORE OCCUPANTS CHECK IN. 
ABILITY TO MEET PERFORMANCE EXPECTATIONS WITHOUT CLOSE SUPERVISION. 
INTERACT POSITIVELY WITH GUESTS. 
KNOWLEDGE OF CLEANING AND SANITATION PRODUCTS, TECHNIQUES AND METHODS AND WITH WORKING KNOWLEDGE OF OPERATING MECHANIZED CLEANING EQUIPMENT. 
ABILITY TO LIFT, PUSH AND PULL REQUIRED LOAD.</t>
  </si>
  <si>
    <t>CHALAN TUN THOMAS P. SABLAN ROAD</t>
  </si>
  <si>
    <t>SAN ANTONIO</t>
  </si>
  <si>
    <t>CNMI TAXES (CHAPTER 2 AND 7)
FICA TAXES (SOCIAL SECURITY AND MEDICARE)</t>
  </si>
  <si>
    <t>C-500-25343-467514</t>
  </si>
  <si>
    <t>AMORE CORPORATION</t>
  </si>
  <si>
    <t>PEPOY’S CAFE AND RESTAURANT</t>
  </si>
  <si>
    <t>P.O. BOX 504388</t>
  </si>
  <si>
    <t>66-0926500</t>
  </si>
  <si>
    <t>MALASARTE</t>
  </si>
  <si>
    <t>MARILOU</t>
  </si>
  <si>
    <t>BABAC</t>
  </si>
  <si>
    <t>amore.malou123@gmail.com</t>
  </si>
  <si>
    <t>P-500-25307-357630</t>
  </si>
  <si>
    <t>UNIT # 105, 1ST FLOOR, JCT 1 BUILDING</t>
  </si>
  <si>
    <t>AMORE.MALOU123@GMAIL.COM</t>
  </si>
  <si>
    <t>C-500-25353-496107</t>
  </si>
  <si>
    <t>DONGBEI SAIPAN INC</t>
  </si>
  <si>
    <t>DIAMOND WATER</t>
  </si>
  <si>
    <t>ISA DRIVE, CAPITOL HILL</t>
  </si>
  <si>
    <t>PO BOX 503145</t>
  </si>
  <si>
    <t>66-0658008</t>
  </si>
  <si>
    <t>ZHANG</t>
  </si>
  <si>
    <t>CHUNHUA</t>
  </si>
  <si>
    <t>DONGBEISAIPAN@GMAIL.COM</t>
  </si>
  <si>
    <t>P-500-25308-366896</t>
  </si>
  <si>
    <t>Applicant must have at least 2 years of experience in the same position. Must have the ability to repair automobiles, delivery trucks and  other vehicles. Must be knowledgeable in  repairing virtually any part on the vehicle and specialize in the transmission system. Customer service, communication and interpersonal skills are a must. Able to multi task and work even under pressure. Must have time management skills. Must be adept at using a variety of hand and electrical tools. Must have the ability to climb heights, lift up to 50 lbs. and climb onto ladders. Applicant must be willing to work flexible time, holidays and weekends when necessary. Applicant must know how to drive, have a valid driver's license and no traffic violations or citations. Work hours will be between 7:00am and 5:00pm Monday to Sunday with two (2) days off  for a total of 35 hours per week.
Applicant must submit a complete application which includes a resume, driver's license copy and Employment Certification showing the required work experience when applying for the job opportunity. All requirements will be applied equally to all applicants. Complete applications will be considered if submitted within the recruitment period. Previous employers will be  contacted for verification of work experience and character reference. Applicants will be asked to demonstrate skill requirements of the job.</t>
  </si>
  <si>
    <t>ISA DRIVE</t>
  </si>
  <si>
    <t>dongbeisaipan@gmail.com</t>
  </si>
  <si>
    <t>C-500-25333-443487</t>
  </si>
  <si>
    <t>MPS ENTERPRISES CNMI LLC</t>
  </si>
  <si>
    <t>SAIPAN NAIL SPA</t>
  </si>
  <si>
    <t>PUTI TAINOBUI AVE GARAPAN</t>
  </si>
  <si>
    <t>66-1005133</t>
  </si>
  <si>
    <t>SURIMA</t>
  </si>
  <si>
    <t>MARILYN</t>
  </si>
  <si>
    <t>saipannailspa670@yahoo.com</t>
  </si>
  <si>
    <t>Hairdressers, Hairstylists, and Cosmetologists</t>
  </si>
  <si>
    <t>P-500-25215-217609</t>
  </si>
  <si>
    <t>BEAUTICIAN</t>
  </si>
  <si>
    <t>NO SPECIAL SKILLS REQUIRED</t>
  </si>
  <si>
    <t>PUTI TAINOBUI GARAPAN</t>
  </si>
  <si>
    <t>CNMI AND FEDERAL TAXES</t>
  </si>
  <si>
    <t>C-500-25314-391358</t>
  </si>
  <si>
    <t>CWM TRUST LLC</t>
  </si>
  <si>
    <t>EUCON MEDICAL HEALTH SERVICES</t>
  </si>
  <si>
    <t>P.O BOX 500087 CK SAIPAN MP  96950</t>
  </si>
  <si>
    <t>6856 CHALAN PALE ARNOLD GUALO RAI</t>
  </si>
  <si>
    <t>NORTHERN MARIANA ISLANDS</t>
  </si>
  <si>
    <t>66-0786242</t>
  </si>
  <si>
    <t>WEI</t>
  </si>
  <si>
    <t>CHRISTIANA</t>
  </si>
  <si>
    <t>DOREENE</t>
  </si>
  <si>
    <t>MEMBER SECRETARY</t>
  </si>
  <si>
    <t>P.O BOX 500087</t>
  </si>
  <si>
    <t>hr@eucon.edu</t>
  </si>
  <si>
    <t>Physical Therapist Assistants</t>
  </si>
  <si>
    <t>P-500-25273-343870</t>
  </si>
  <si>
    <t>PHYSICAL THERAPIST ASSISTANTS</t>
  </si>
  <si>
    <t>Must be an Associate's Graduate of Physical Therapist and must have at least 24 months of experience in assisting and implementing  treatment to the patients.</t>
  </si>
  <si>
    <t>P.O BOX 500087 CK SAIPAN MP 96950</t>
  </si>
  <si>
    <t>CNMI TAX WITHHELD and FICA</t>
  </si>
  <si>
    <t>+1(670)234-3207</t>
  </si>
  <si>
    <t>D</t>
  </si>
  <si>
    <t>C-500-25256-307323</t>
  </si>
  <si>
    <t>XINGHUA CORPORATION</t>
  </si>
  <si>
    <t>XINGHUA AUTO SERVICE CENTER</t>
  </si>
  <si>
    <t>PO BOX 502766</t>
  </si>
  <si>
    <t>66-0725068</t>
  </si>
  <si>
    <t>BAGSIC</t>
  </si>
  <si>
    <t>SAIXIAN</t>
  </si>
  <si>
    <t>CHEN</t>
  </si>
  <si>
    <t>SECRETARY</t>
  </si>
  <si>
    <t>PO BOX 505182</t>
  </si>
  <si>
    <t>xinghuaautoshop888@gmail.com</t>
  </si>
  <si>
    <t>Parts Salespersons</t>
  </si>
  <si>
    <t>P-500-25203-190582</t>
  </si>
  <si>
    <t>PARTS SALESPERSONS</t>
  </si>
  <si>
    <t>XINGHUA AUTO SERVICE CENTER BUILDING</t>
  </si>
  <si>
    <t>KOBLERVILLE ROAD, KOBLERVILLE VILLAGE</t>
  </si>
  <si>
    <t>jack_fruit58@yahoo.com</t>
  </si>
  <si>
    <t>C-500-25223-232773</t>
  </si>
  <si>
    <t>Ceasar F. Supetran</t>
  </si>
  <si>
    <t>CELNAPS Enterprises</t>
  </si>
  <si>
    <t>1546 Matsue St. Chinatown</t>
  </si>
  <si>
    <t>P.O. Box 503540</t>
  </si>
  <si>
    <t>66-0774085</t>
  </si>
  <si>
    <t>Supetran</t>
  </si>
  <si>
    <t>Ceasar</t>
  </si>
  <si>
    <t>Fernandez</t>
  </si>
  <si>
    <t>1546 Matsue St., Chinatown</t>
  </si>
  <si>
    <t>cfsupetran@gmail.com</t>
  </si>
  <si>
    <t>P-500-25114-898217</t>
  </si>
  <si>
    <t>General Maintenance</t>
  </si>
  <si>
    <t>24-months of related work experience as General Maintenance.</t>
  </si>
  <si>
    <t>CELNAPS Bldg., 1546 Matsue St., Chinatown</t>
  </si>
  <si>
    <t>None.</t>
  </si>
  <si>
    <t>www.labor.cnmi.gov</t>
  </si>
  <si>
    <t>Montemayor</t>
  </si>
  <si>
    <t>Lourdes</t>
  </si>
  <si>
    <t>I</t>
  </si>
  <si>
    <t>66-0673664</t>
  </si>
  <si>
    <t>M.G.A. Business</t>
  </si>
  <si>
    <t>cnmicw12019@gmail.com</t>
  </si>
  <si>
    <t>C-500-25230-247488</t>
  </si>
  <si>
    <t>Blue Spot Corporation</t>
  </si>
  <si>
    <t>Kylie's Bakeshop and Restaurant</t>
  </si>
  <si>
    <t>Chalan Pale Arnold, Middle Road</t>
  </si>
  <si>
    <t>P.O. Box 500529, Saipan</t>
  </si>
  <si>
    <t>Gualo Rai</t>
  </si>
  <si>
    <t>66-0805838</t>
  </si>
  <si>
    <t>Suguitan</t>
  </si>
  <si>
    <t>Rosalie</t>
  </si>
  <si>
    <t>Singson</t>
  </si>
  <si>
    <t>Bookkeeper</t>
  </si>
  <si>
    <t>bluespotspn@gmail.com</t>
  </si>
  <si>
    <t>P-500-25192-167661</t>
  </si>
  <si>
    <t>Baker</t>
  </si>
  <si>
    <t>CNMI and Federal Taxes</t>
  </si>
  <si>
    <t>https://jobs.labor.cnmi.gov</t>
  </si>
  <si>
    <t>C-500-25335-448050</t>
  </si>
  <si>
    <t>Be To Corporation</t>
  </si>
  <si>
    <t>Better Together/Blackwood</t>
  </si>
  <si>
    <t>PO Box 7670 SVRB</t>
  </si>
  <si>
    <t>LC Bldg Unit 101 Monsignor Martinez Koblerville</t>
  </si>
  <si>
    <t>66-0883725</t>
  </si>
  <si>
    <t>Joung Hyeok</t>
  </si>
  <si>
    <t>Assistant Manager</t>
  </si>
  <si>
    <t>betocorp6708@gmail.com</t>
  </si>
  <si>
    <t>P-500-25226-241500</t>
  </si>
  <si>
    <t>Maintenance &amp; Repair Workers General</t>
  </si>
  <si>
    <t>Must be at least HIgh school Graduate
12 months previous work experience as Maintenance &amp; Repair Workers General Required (Equally applied to US and CW-1 Workers)
Must be able to use tools for maintaining work areas</t>
  </si>
  <si>
    <t>SS TAX, MEDICARE TAX, CH. 2 TAX ( CNMI TAX), CHAPTER 7 TAX</t>
  </si>
  <si>
    <t>C-500-25270-339504</t>
  </si>
  <si>
    <t>All applicable tax required by CNMI and Federal Law.</t>
  </si>
  <si>
    <t>C-500-26008-543431</t>
  </si>
  <si>
    <t>Shine and Sky, LLC</t>
  </si>
  <si>
    <t>Shine and Sky Staffing Services</t>
  </si>
  <si>
    <t>PMB 572 PO BOX 10003</t>
  </si>
  <si>
    <t>66-1115081</t>
  </si>
  <si>
    <t>Padolina</t>
  </si>
  <si>
    <t>Orpha</t>
  </si>
  <si>
    <t>O</t>
  </si>
  <si>
    <t>Manager</t>
  </si>
  <si>
    <t>shineandsky670@gmail.com</t>
  </si>
  <si>
    <t>P-500-25330-439459</t>
  </si>
  <si>
    <t>Maids and Housekeeping</t>
  </si>
  <si>
    <t>Physically fit; able to lift up to 25 lbs and perform cleaning tasks for several hours;willing to work around children and pets ; able to follow cleaning schedules and instructions ; trustworthy, organized and detail oriented ; willing to undergo background check and provide references, clean personal habits and professional attitude</t>
  </si>
  <si>
    <t>1953 Freedom Drive China Town</t>
  </si>
  <si>
    <t>none</t>
  </si>
  <si>
    <t>chapter 2, fica sss and fica medical</t>
  </si>
  <si>
    <t>C-500-25344-473544</t>
  </si>
  <si>
    <t>JUAN T. GUERRERO &amp; ASSOCIATES, INC</t>
  </si>
  <si>
    <t>GTS ENTERPRISES</t>
  </si>
  <si>
    <t>UNIT 104 MJ BLDG., GARAPAN VILLAGE</t>
  </si>
  <si>
    <t>66-0463283</t>
  </si>
  <si>
    <t>GUERRERO</t>
  </si>
  <si>
    <t>MICHAEL</t>
  </si>
  <si>
    <t>R</t>
  </si>
  <si>
    <t>resumes.jtga@gmail.com</t>
  </si>
  <si>
    <t>P-500-25310-380378</t>
  </si>
  <si>
    <t>AT LEAST THREE (3) MONTHS EXPERIENCE TO TWO (2) OR LESS EMPLOYERS.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THE ABILITY TO WORK WITHOUT SUPERVISION. ABLE TO WORK DURING WEEKENDS OR NIGHT SHIFTS WHEN NEEDED. THE EMPLOYER REQUIRES POST-OFFER PRE-EMPLOYMENT DRUG SCREENING TEST AND RANDOM DRUG TESTING WHICH IS TO BE APPLIED EQUALLY TO BOTH U.S. WORKERS AND CW-1 WORKER</t>
  </si>
  <si>
    <t>SONGSONG VILLAGE</t>
  </si>
  <si>
    <t>All Applicable taxes required by CNMI and Federal Law.</t>
  </si>
  <si>
    <t>C-500-25307-357590</t>
  </si>
  <si>
    <t>World Wide Insurance, Inc.</t>
  </si>
  <si>
    <t>World Wide Insurance and World Express Service</t>
  </si>
  <si>
    <t>PMB 305 Box 10000</t>
  </si>
  <si>
    <t>M2M Bldg., Room 202, Garapan</t>
  </si>
  <si>
    <t>66-0546920</t>
  </si>
  <si>
    <t>Yu</t>
  </si>
  <si>
    <t>Jingyang</t>
  </si>
  <si>
    <t>Secretary/Authorized Representative</t>
  </si>
  <si>
    <t>wwinsurance670@gmail.com</t>
  </si>
  <si>
    <t>P-500-25210-205625</t>
  </si>
  <si>
    <t>MUST HAVE 36 MONTHS PRIOR EXPERIENCE AS AN ACCOUNTANT, MUST HAVE BACHELOR DEGREE IN ACCOUNTING. ALL EMPLOYMENT REQUIREMENTS APPLY
EQUALLY TO BOTH U.S. WORKERS AND FOREIGN WORKERS.</t>
  </si>
  <si>
    <t>CNMI Chapter 2, FICA and other employment taxes as required by law.</t>
  </si>
  <si>
    <t>C-500-25266-329898</t>
  </si>
  <si>
    <t>ATKINS KROLL (SAIPAN), INC.</t>
  </si>
  <si>
    <t>P.O. BOX 500267</t>
  </si>
  <si>
    <t>7830 Pale Arnold Rd, Puerto Rico,</t>
  </si>
  <si>
    <t>98-6018553</t>
  </si>
  <si>
    <t>Guerrero</t>
  </si>
  <si>
    <t>Tracy</t>
  </si>
  <si>
    <t>7830 Pale Arnold Rd., Puerto Rico</t>
  </si>
  <si>
    <t>tracy.guerrero@aksaipan.com</t>
  </si>
  <si>
    <t>Attorney</t>
  </si>
  <si>
    <t>MALMAN</t>
  </si>
  <si>
    <t>BRUCE</t>
  </si>
  <si>
    <t>LEE</t>
  </si>
  <si>
    <t>PMB 238 BOX 10000</t>
  </si>
  <si>
    <t>bmailman@lexmarianas.com</t>
  </si>
  <si>
    <t>Mailman &amp; Kara, LLC</t>
  </si>
  <si>
    <t>66-0662904</t>
  </si>
  <si>
    <t>CNMI SUPREME COURT</t>
  </si>
  <si>
    <t>Automotive Body and Related Repairers</t>
  </si>
  <si>
    <t>P-500-25189-157404</t>
  </si>
  <si>
    <t>Bodyshop Technician</t>
  </si>
  <si>
    <t>MUST HAVE A VALID CNMI-ISSUED DRIVER'S LICENSE.</t>
  </si>
  <si>
    <t>ATKINS KROLL (SAIPAN), INC</t>
  </si>
  <si>
    <t>7830 Pale Arnold Rd, Puerto Rico</t>
  </si>
  <si>
    <t>CNMI AND FEDERAL EMPLOYMENT TAXES</t>
  </si>
  <si>
    <t>MAILMAN</t>
  </si>
  <si>
    <t>L</t>
  </si>
  <si>
    <t>MAILMAN &amp; KARA, LLC</t>
  </si>
  <si>
    <t>C-500-25364-515293</t>
  </si>
  <si>
    <t>Asia Pacific Hotels Inc.</t>
  </si>
  <si>
    <t>Crowne Plaza Resort Saipan</t>
  </si>
  <si>
    <t>Crowne Plaza Resort Saipan, Coral Tree Avenue, Garapan</t>
  </si>
  <si>
    <t>P.O. Box 501029</t>
  </si>
  <si>
    <t>98-0366922</t>
  </si>
  <si>
    <t>Ernest</t>
  </si>
  <si>
    <t>Maria Luisa</t>
  </si>
  <si>
    <t>Vice President of Human Resources</t>
  </si>
  <si>
    <t>malou.ernest@saipan.travel</t>
  </si>
  <si>
    <t>Graphic Designers</t>
  </si>
  <si>
    <t>P-500-25308-367315</t>
  </si>
  <si>
    <t>Graphic Designer</t>
  </si>
  <si>
    <t xml:space="preserve">Must have a Bachelor's Degree in Advertising Arts. Must have at least twenty-fourth (24) months prior work experience as a Graphic Designer/Artist.  Must be able to work nights, weekends, holidays, and during inclement weather. Must be familiar with and proficient in Adobe Photoshop, Adobe Illustrator, and Adobe Indesign. </t>
  </si>
  <si>
    <t>All CNMI and Federal Income Taxes. Share in medical insurance and 401(k)retirement plan is optional.</t>
  </si>
  <si>
    <t>hr.cprsaipan@ihg.com</t>
  </si>
  <si>
    <t>https://jobs.labor.cnmi.gov/</t>
  </si>
  <si>
    <t>C-500-26024-588352</t>
  </si>
  <si>
    <t>P-500-25154-043747</t>
  </si>
  <si>
    <t>Must be able to work weekends or holidays when needed.</t>
  </si>
  <si>
    <t>C-500-25349-481465</t>
  </si>
  <si>
    <t>EFG PACIFIC HOLDINGS, LLC</t>
  </si>
  <si>
    <t>ISLAND BEST CHOICE</t>
  </si>
  <si>
    <t>PMB 955 PO BOX 10000</t>
  </si>
  <si>
    <t>ROOM 104 MARIANAS BUSINESS PLAZA NAURU LOOP</t>
  </si>
  <si>
    <t>66-0847755</t>
  </si>
  <si>
    <t>GUILLO</t>
  </si>
  <si>
    <t>EDEN</t>
  </si>
  <si>
    <t>FALLAR</t>
  </si>
  <si>
    <t>ROOM 104 MARIANAS BUSINESS PLAZA NAURU LOOP SUSUPE</t>
  </si>
  <si>
    <t>efg.pacific.holdings@gmail.com</t>
  </si>
  <si>
    <t>Childcare Workers</t>
  </si>
  <si>
    <t>P-500-25308-367744</t>
  </si>
  <si>
    <t>CHILDCARE WORKERS</t>
  </si>
  <si>
    <t>Childcare workers must be able to talk with parents and colleagues about the progress of the children in their care. Knowledge and understanding of children's growth and development
needs for social, physical, and intellectual expansion. Offering a safe environment for each child including their nutritional, technological and hygienic needs.</t>
  </si>
  <si>
    <t>MARIANAS BUSINESS PLAZA NAURU LOOP SUSUPE</t>
  </si>
  <si>
    <t>CNMI WITHHOLDING TAX, FICA SS, FICA MEDICARE.</t>
  </si>
  <si>
    <t>C-500-25342-466635</t>
  </si>
  <si>
    <t>Withholding Taxes, Fica &amp; Medicare contribution</t>
  </si>
  <si>
    <t>C-500-25344-470408</t>
  </si>
  <si>
    <t>CHINESE BIBLE CHURCH INTERNATIONAL INC.</t>
  </si>
  <si>
    <t>EUCON INTERNATIONAL SCHOOL</t>
  </si>
  <si>
    <t>PO BOX 500087 CK SAIPAN MP 96950</t>
  </si>
  <si>
    <t>6679 CHALAN PALE ARNOLD VILLAGE I LIYANG</t>
  </si>
  <si>
    <t>66-0561373</t>
  </si>
  <si>
    <t>HSIEH-KAN</t>
  </si>
  <si>
    <t>CHRISTIAN</t>
  </si>
  <si>
    <t>PO BOX 500087 CK</t>
  </si>
  <si>
    <t>KULALES PLACE GUALO RAI</t>
  </si>
  <si>
    <t>NOTHERN MARIANA ISLANDS</t>
  </si>
  <si>
    <t>P-500-25308-373548</t>
  </si>
  <si>
    <t>GENERAL MAINTENANCE</t>
  </si>
  <si>
    <t>Must be a high school/GED graduate and possess a 24 months experience as general maintenance.</t>
  </si>
  <si>
    <t>PO BOX  500087 CK</t>
  </si>
  <si>
    <t>6679  CHALAN PALE ARNOLD   VILLAGE I LIYANG</t>
  </si>
  <si>
    <t>CNMI TAX WITHHELD AND FICA</t>
  </si>
  <si>
    <t>C</t>
  </si>
  <si>
    <t>C-500-25327-431321</t>
  </si>
  <si>
    <t>JONAS M. BARCINAS</t>
  </si>
  <si>
    <t>RJ'S MANPOWER AGENCY</t>
  </si>
  <si>
    <t>PO BOX 503496</t>
  </si>
  <si>
    <t>66-1012901</t>
  </si>
  <si>
    <t>BARCINAS</t>
  </si>
  <si>
    <t>JONAS</t>
  </si>
  <si>
    <t>MANIBUSAN</t>
  </si>
  <si>
    <t>OWNER/PRESIDENT</t>
  </si>
  <si>
    <t>NORTHERN MARIANAS ISLAND</t>
  </si>
  <si>
    <t>rjsmanpower2021@gmail.com</t>
  </si>
  <si>
    <t>Massage Therapists</t>
  </si>
  <si>
    <t>P-500-25222-232557</t>
  </si>
  <si>
    <t>MASSAGE THERAPIST</t>
  </si>
  <si>
    <t>GED/Diploma and 12months experience as Massage Therapist.</t>
  </si>
  <si>
    <t>7223 BUENAS DIAS DANDAN</t>
  </si>
  <si>
    <t>CNMI PAYROLL TAXES.</t>
  </si>
  <si>
    <t>RJS MANPOWER AGENCY</t>
  </si>
  <si>
    <t>C-500-25313-391251</t>
  </si>
  <si>
    <t>Hong Ye Rental &amp; Construction Ltd</t>
  </si>
  <si>
    <t>3786 afetnas road san antonio</t>
  </si>
  <si>
    <t>66-0799302</t>
  </si>
  <si>
    <t>SHEU</t>
  </si>
  <si>
    <t>UNPINGCO</t>
  </si>
  <si>
    <t>hongye-mei@hotmail.com</t>
  </si>
  <si>
    <t>P-500-25209-202467</t>
  </si>
  <si>
    <t>saipan</t>
  </si>
  <si>
    <t>Employees’ Income Taxes as required by Federal and CNMI laws.</t>
  </si>
  <si>
    <t>C-500-25353-496116</t>
  </si>
  <si>
    <t>MOUNTAIN, LLC</t>
  </si>
  <si>
    <t>MOUNTAIN TOUR SAIPAN</t>
  </si>
  <si>
    <t>GOLD TOWN BLDG. UNIT 101 RTE 303, SAN ANTONIO</t>
  </si>
  <si>
    <t>P.O BOX 504891</t>
  </si>
  <si>
    <t>66-1043231</t>
  </si>
  <si>
    <t>JOO</t>
  </si>
  <si>
    <t>HO JOON</t>
  </si>
  <si>
    <t>mountainllcjoo@gmail.com</t>
  </si>
  <si>
    <t>Tour Guides and Escorts</t>
  </si>
  <si>
    <t>P-500-25310-380798</t>
  </si>
  <si>
    <t>TOURIST GUIDE</t>
  </si>
  <si>
    <t>Excellent communication and customer service skills; strong knowledge of local history, culture, and attractions; good organization and time management; safety awareness and problem-solving ability; professional attitude and presentation; multilingual or basic foreign language skills preferred.</t>
  </si>
  <si>
    <t>Gold Town Bldg. Unit 101 RTE303, San Antonio</t>
  </si>
  <si>
    <t>P.O. Box 504891</t>
  </si>
  <si>
    <t>C-500-26013-553972</t>
  </si>
  <si>
    <t>THE NEW SUMMIT LLC</t>
  </si>
  <si>
    <t>P.O. BOX 505604</t>
  </si>
  <si>
    <t>66-1096045</t>
  </si>
  <si>
    <t>PAMINTUAN</t>
  </si>
  <si>
    <t>LEONIZA</t>
  </si>
  <si>
    <t>DELA CRUZ</t>
  </si>
  <si>
    <t>summit.cnmi@gmail.com</t>
  </si>
  <si>
    <t>P-500-25251-291934</t>
  </si>
  <si>
    <t>C-500-25345-474266</t>
  </si>
  <si>
    <t>IRONWOOD CONSTRUCTION LTD</t>
  </si>
  <si>
    <t>P.O. BOX 502997</t>
  </si>
  <si>
    <t>66-1038863</t>
  </si>
  <si>
    <t>XU</t>
  </si>
  <si>
    <t>XUE MEI</t>
  </si>
  <si>
    <t>admin@ironconstr.com</t>
  </si>
  <si>
    <t>P-500-25307-365957</t>
  </si>
  <si>
    <t>REPAIR AND MAINTENANCE WORKER</t>
  </si>
  <si>
    <t>3786 AFETNAS RD SAN ANTONIO</t>
  </si>
  <si>
    <t>C-500-25343-466745</t>
  </si>
  <si>
    <t>RJCL Corporation</t>
  </si>
  <si>
    <t>RNV Construction</t>
  </si>
  <si>
    <t>3688 Beach Road Garapan Village</t>
  </si>
  <si>
    <t>P.O. Box 504974</t>
  </si>
  <si>
    <t>66-0570754</t>
  </si>
  <si>
    <t>Villacrusis</t>
  </si>
  <si>
    <t>Ruel</t>
  </si>
  <si>
    <t>Raro</t>
  </si>
  <si>
    <t>3866 Beach Road Garapan Village</t>
  </si>
  <si>
    <t>P.O. Box 504974 CK</t>
  </si>
  <si>
    <t>P-500-25225-240956</t>
  </si>
  <si>
    <t>Maintenance and Repair General</t>
  </si>
  <si>
    <t>The applicant must have at least twelve (12) months of working experience in the same capacity. Knowledge in equipment maintenance, repairing, troubleshooting, equipment selection, or determining the kind of tools and equipment needed to do the job.</t>
  </si>
  <si>
    <t>Withholding Taxes, Fica &amp; Medicare Contribution</t>
  </si>
  <si>
    <t>C-500-25309-374534</t>
  </si>
  <si>
    <t>KI Manpower Services</t>
  </si>
  <si>
    <t>Agingan Lane, San Antonio Village,</t>
  </si>
  <si>
    <t>P.O. Box 505656, San Antonio Vilage</t>
  </si>
  <si>
    <t>Loste</t>
  </si>
  <si>
    <t>Andrea Elouise</t>
  </si>
  <si>
    <t>A.</t>
  </si>
  <si>
    <t>Landscaping and Groundskeeping Workers</t>
  </si>
  <si>
    <t>P-500-25214-217410</t>
  </si>
  <si>
    <t>Outside Maintenance Workers</t>
  </si>
  <si>
    <t>MUST HAVE 3 MONTHS OF PREVIOUS WORK SKILLS, KNOWLEDGE &amp; EXPERIENCE IN THE SAME POSITION. MUST BE ABLE TO EXERT MUSCLE FORCE TO LIFT, PUSH, PULL, OR CARRY OBJECTS AT LEAST 50 LBS IN WEIGHT WITHOUT ASSISTANCE.  MUST BE WILLING TO WORK FLEXIBLE HOURS, WEEKENDS, AND HOLIDAYS APPLICABLE TO BOTH U.S. AND FOREIGN WORKERS. MUST HAVE A RELIABLE TRANSPORTATION TO AND FROM THE WORKPLACE. MUST SUBMIT DETAILED RESUME, EMPLOYMENT CERTIFICATIONS, OR OTHER CREDENTIALS EQUALLY APPLICABLE TO BOTH U.S. AND FOREIGN WORKERS.  QUALIFIED APPLICANTS MUST BE AVAILABLE ON SCHEDULED INTERVIEW AND PRE-SCREENING TEST EQUALLY APPLICABLE TO BOTH U.S. &amp; FOREIGN APPLICANTS TO FURTHER ASSESS THEIR QUALIFICATIONS.</t>
  </si>
  <si>
    <t>C-500-25358-508987</t>
  </si>
  <si>
    <t>DESTINY CROWN COMPANY, INC.</t>
  </si>
  <si>
    <t>UNIT 101 BLUE BEACH HOUSE BEACH ROAD</t>
  </si>
  <si>
    <t>PO BOX 505454</t>
  </si>
  <si>
    <t>66-1093161</t>
  </si>
  <si>
    <t>ALBERO</t>
  </si>
  <si>
    <t>MARITES</t>
  </si>
  <si>
    <t>TAVARES</t>
  </si>
  <si>
    <t>crowndestiny305@gmail.com</t>
  </si>
  <si>
    <t>P-500-25226-241431</t>
  </si>
  <si>
    <t>FOOD PREPARATION AND SERVING RELATED WORKERS, ALL OTHERS</t>
  </si>
  <si>
    <t>CUSTOMER SERVICE, KNOWLEDGE IN FOOD PREPARATION AND SERVING</t>
  </si>
  <si>
    <t>Overtime rate applies in excess of 40 hours work per week.</t>
  </si>
  <si>
    <t>CNMI WITHHOLDING TAX, FEDERAL WITHHOLDING TAX, SOCIAL SECURITY AND MEDICARE
CONTRIBUTION</t>
  </si>
  <si>
    <t>C-500-25351-489398</t>
  </si>
  <si>
    <t>P-500-25307-358301</t>
  </si>
  <si>
    <t>MAINTENANCE &amp; REPAIR WORKERS</t>
  </si>
  <si>
    <t>Knowledge of machines and tools, including their designs, uses, repair, and maintenance. Knowledge of materials, methods, and the tools involved in the construction or repair of houses
and buildings. Ability to use hand tools and power tools.</t>
  </si>
  <si>
    <t>TRI CORPORATION</t>
  </si>
  <si>
    <t>Pacific Sleep Center</t>
  </si>
  <si>
    <t>BRI BLDG. KOPA DI ORU ST. GARAPAN</t>
  </si>
  <si>
    <t>SUITE 101</t>
  </si>
  <si>
    <t>66-0699902</t>
  </si>
  <si>
    <t>RAMOS</t>
  </si>
  <si>
    <t>GIA</t>
  </si>
  <si>
    <t>BLANCAFLOR</t>
  </si>
  <si>
    <t>PO BOX 9663</t>
  </si>
  <si>
    <t>TAMUNING</t>
  </si>
  <si>
    <t>admin@hhcare.co</t>
  </si>
  <si>
    <t>Medical Assistants</t>
  </si>
  <si>
    <t>P-500-25346-477299</t>
  </si>
  <si>
    <t>MEDICAL ASSISTANT</t>
  </si>
  <si>
    <t>MEDICAL ASSISTANT CERTIFICATE 
CPR</t>
  </si>
  <si>
    <t>BRI BLDG. KOPA DI ORU ST. GARAPA</t>
  </si>
  <si>
    <t>jovytricorp25@gmail.com</t>
  </si>
  <si>
    <t>C-500-26061-674752</t>
  </si>
  <si>
    <t>TRACY</t>
  </si>
  <si>
    <t>P.O. Box 500267</t>
  </si>
  <si>
    <t>PREFERRED A VALID CNMI-ISSUED DRIVER'S LICENSE.</t>
  </si>
  <si>
    <t>66-0668904</t>
  </si>
  <si>
    <t>MAILMAN AND KARA, LLC</t>
  </si>
  <si>
    <t>C-500-25310-380684</t>
  </si>
  <si>
    <t>Blue Eagle Enterprises LLC</t>
  </si>
  <si>
    <t>VI-LYN'S, BLUE EAGLE GENERAL CONSTRUCTION, RR MANPOWER</t>
  </si>
  <si>
    <t>1019 DAMA DI NOCHE STREET, GARAPAN</t>
  </si>
  <si>
    <t>P.O. BOX 506082</t>
  </si>
  <si>
    <t>66-0801732</t>
  </si>
  <si>
    <t>JOSON</t>
  </si>
  <si>
    <t>RIZALLY</t>
  </si>
  <si>
    <t>DL</t>
  </si>
  <si>
    <t>AUTHORIZED SIGNATORY</t>
  </si>
  <si>
    <t>1019 Dama Di Noche Street, Garapan</t>
  </si>
  <si>
    <t>P.O. 506082</t>
  </si>
  <si>
    <t>blue_eagle_enterprises@yahoo.com</t>
  </si>
  <si>
    <t>P-500-25256-307316</t>
  </si>
  <si>
    <t>Housekeeping services (i.e., cleaning services)</t>
  </si>
  <si>
    <t>The position requires at least 3 months of relevant work experience. 
Applicants must be service-oriented and detail-focused, with strong time management skills, as housekeeping duties must be completed before occupants check in. 
Candidates should be capable of meeting performance expectations without close supervision and must interact positively with guests. 
A solid knowledge of cleaning and sanitation products, techniques, and methods is essential, along with the ability to operate mechanized cleaning equipment. 
Physical capability to lift, push, and pull required loads is also necessary.</t>
  </si>
  <si>
    <t xml:space="preserve">CNMI WITHOLDING TAX, FEDERAL WITHOLDING TAX, SOCIAL SECURITY AND MEDICARE CONTRIBUTIONS. </t>
  </si>
  <si>
    <t>BlUE EAGLE ENTERPRISES LLC DBA; VI-LYN'S BBQ, RR MANPOWER, AND BLUE EAGLE CONSTRUCTION</t>
  </si>
  <si>
    <t>C-500-25345-474238</t>
  </si>
  <si>
    <t>JM Holdings LLC</t>
  </si>
  <si>
    <t>POBox 501292 Saipan</t>
  </si>
  <si>
    <t>66-0840556</t>
  </si>
  <si>
    <t>De leon Guerrero</t>
  </si>
  <si>
    <t>Jesus</t>
  </si>
  <si>
    <t>Northern Marianas Island</t>
  </si>
  <si>
    <t>jma-asoc@pticom.com</t>
  </si>
  <si>
    <t>P-500-25310-380670</t>
  </si>
  <si>
    <t>Agriculture and Groundskeeping Workers</t>
  </si>
  <si>
    <t>2 months of work related experience. A work certificate is required for both US Workers and CW-1 Workers.</t>
  </si>
  <si>
    <t>Finasisu, Saipan</t>
  </si>
  <si>
    <t>will deduct all mandatory Federal and State Taxes (Chapter 2, Chapter 7, Social Security, Medicare)</t>
  </si>
  <si>
    <t>C-500-25317-403604</t>
  </si>
  <si>
    <t>Yaong Corporation</t>
  </si>
  <si>
    <t>Unit 6 Rem Ctr, Cheribiyan Dr, Gualo Rai</t>
  </si>
  <si>
    <t>PO Box 505946</t>
  </si>
  <si>
    <t>66-0483523</t>
  </si>
  <si>
    <t>Salcedo</t>
  </si>
  <si>
    <t>Apolinario Jr.</t>
  </si>
  <si>
    <t>Manglapus</t>
  </si>
  <si>
    <t>Chief Accountant</t>
  </si>
  <si>
    <t>yaong.acctg.main@gmail.com</t>
  </si>
  <si>
    <t>Industrial Truck and Tractor Operators</t>
  </si>
  <si>
    <t>P-500-25268-333128</t>
  </si>
  <si>
    <t>Forklift Operator</t>
  </si>
  <si>
    <t>Minimum 1 year work experience involving the use of counterbalance and reach forklift. Must have a valid certification for Powered Industrial Truck Forklift &amp; Powered Pallet Jack (Class I, II &amp; III). Applicants will be required to demonstrate expertise in driving and navigating the counterbalance and reach forklift safely in a tight space inside the frozen cold storage warehouse. Must be able to to lift 50 to 80 lbs. frequently and up to 90 lbs. occasionally. Must be able to work inside the frozen cold storage warehouse for long hours. Must possess or be able to obtain food handler certification. Must pass a pre-employment rapid drug test. Applicants must pass a Forklift Operator Skills Evaluation /Performance Test for both the Standing Electric Reach Forklift and the Counterbalance Forklift conducted within our facility, achieving a minimum score of 58 points for each test. These requirements will be applied equally to US workers and CW-1 workers. 
Additional info on anticipated days and hours:
Monday - 8:30am to 1200pm and 1:00pm to 3:30pm
Tuesday - 8:30am to 1200pm and 1:00pm to 3:30pm
Wednesday - 8:30am to 1200pm and 1:00pm to 3:30pm
Thursday - 8:30am to 1200pm and 1:00pm to 3:30pm
Friday - 8:30am to 1200pm and 1:00pm to 3:30pm
Saturday - 8:30am to 1200pm and 1:00pm to 3:30pm</t>
  </si>
  <si>
    <t>CNMI Withholding Tax and SS/Medicare Taxes</t>
  </si>
  <si>
    <t>yaong.hr2@gmail.com</t>
  </si>
  <si>
    <t>C-500-25343-466926</t>
  </si>
  <si>
    <t>Transamerica (Saipan) Corporation</t>
  </si>
  <si>
    <t>6400 TAC Bldg., Middle Road, Chalan Laulau</t>
  </si>
  <si>
    <t>P.O. Box 501579</t>
  </si>
  <si>
    <t>98-6021636</t>
  </si>
  <si>
    <t>Lim</t>
  </si>
  <si>
    <t>Steven</t>
  </si>
  <si>
    <t>Ong</t>
  </si>
  <si>
    <t>humanresourcetc@gmail.com</t>
  </si>
  <si>
    <t>P-500-25307-358021</t>
  </si>
  <si>
    <t>Maintenance and Repair Worker, General</t>
  </si>
  <si>
    <t xml:space="preserve">1.  Must possess a valid driver license equally applicable to both U.S. &amp; foreign applicants.  	
2.  Must have 2 years documented work experience, knowledge &amp; skills in the same 	
     position.  	
3.  Must have a knowledge in using hand &amp; power tools. 	
4.  Must be able lift, carry or move heavy objects of at least 90 pounds in weight without assistance.   	
5.  Must be able to work on flexible time, early shift, weekends &amp;  holidays when needed. 	
6.  Must have a reliable transportation to &amp;  from the place of employment equally applicable to  both U.S. &amp; foreign applicants. 	
7.  Detailed resume &amp; employment certifications are required equally applicable to both U.S. &amp; Foreign applicants. Applicants that meet the qualifications must be available on scheduled interview and pre-screening/trade test  for further assessment of qualifications equally  applicable to both U.S. &amp; foreign applicants.	
</t>
  </si>
  <si>
    <t>Same</t>
  </si>
  <si>
    <t>Chapters 2 &amp; 7 (State &amp; Federal) Taxes, Social Security &amp; Medicare Tax.</t>
  </si>
  <si>
    <t>C-500-25326-431005</t>
  </si>
  <si>
    <t>AGINGAN LANE, SAN ANTONIO VILLAGE</t>
  </si>
  <si>
    <t>P-500-25179-137803</t>
  </si>
  <si>
    <t>BAKER</t>
  </si>
  <si>
    <t xml:space="preserve">MUST HAVE 12 MONTHS OF EXPERIENCE AS A BAKER. MUST BE ABLE TO LIFT OR CARRY, PUSH OR PULL AT LEAST 50 LBS WITHOUT ASSISTANCE. MUST BE WILLING TO WORK ON FLEXIBLE TIME, EARLY MORNING SHIFT, WEEKENDS, AND HOLIDAYS. MUST HAVE A RELIABLE TRANSPORTATION TO AND FROM WORK PLACE. A DETAILED RESUME AND EMPLOYMENT CERTIFICATIONS ARE REQUIRED EQUALLY APPLICABLE TO BOTH U.S. AND FOREIGN APPLICANTS. QUALIFIED APPLICANTS MUST BE AVAILABLE FOR SCHEDULED INTERVIEW AND PRE-SCREENING TEST, EQUALLY APPLICABLE TO BOTH U.S. AND FOREIGN APPLICANTS, TO FURTHER ASSESS THEIR
QUALIFICATIONS.
</t>
  </si>
  <si>
    <t xml:space="preserve">CH.2 AND CH. 7 TAXES (FEDERAL &amp; STATE TAX) SOCIAL SECURITY AND MEDICARE TAXES.
</t>
  </si>
  <si>
    <t>C-500-25358-509013</t>
  </si>
  <si>
    <t>Juan T. Guerrero &amp; Associates, Inc.</t>
  </si>
  <si>
    <t>GTS Enterprises</t>
  </si>
  <si>
    <t>Unit 104 MJ Bldg., Garapan Village</t>
  </si>
  <si>
    <t>Michael</t>
  </si>
  <si>
    <t>P-500-25320-411732</t>
  </si>
  <si>
    <t>Maintenance &amp; Repair Workers</t>
  </si>
  <si>
    <t xml:space="preserve">KNOWLEDGE OF OPERATIONAL CHARACTERISTICS OF MECHANICAL EQUIPMENT AND TOOLS USED IN THE MAINTENANCE AND REPAIR OF FACILITIES, KNOWLEDGE OF OCCUPATIONAL HAZARDS AND STANDS SAFETY PRATICES NECESSARY IN THE MAINTENANCE AND REPAIR OF FACILITIES. KNOWLEDGE ON BUIDLING MAINTENANCE PRACTICES AND PROCEDURES; PRINCIPALS AND PROCEDURES OF RECORD KEEPING. MUST MEET PHYSICAL REQUIREMENTS TO PERFORM THEIR DUTIES SUCH AS LIFTING OBJECTS OF AT LEAST 25-50 LBS. WITH OR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 ABILITY TO READ TECHNICAL MANUALS AND DRAWINGS.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
</t>
  </si>
  <si>
    <t>ALL APPLICABLE TAXES REQUIRED BY CNMI AND FEDERAL LAW</t>
  </si>
  <si>
    <t>C-500-25348-481199</t>
  </si>
  <si>
    <t>Chinese Bible Church International  Inc.</t>
  </si>
  <si>
    <t>Eucon International School</t>
  </si>
  <si>
    <t>PO BOX 500087 CK Saipan MP 96950</t>
  </si>
  <si>
    <t>PO BOX 500087</t>
  </si>
  <si>
    <t>Middle School Teachers, Except Special and Career/Technical Education</t>
  </si>
  <si>
    <t>P-500-25309-374506</t>
  </si>
  <si>
    <t>SCIENCE TEACHER</t>
  </si>
  <si>
    <t>Must have experience in ABEKA curriculum</t>
  </si>
  <si>
    <t>PO 500087 CK   SAIPAN MP 96950</t>
  </si>
  <si>
    <t>C-500-26026-589033</t>
  </si>
  <si>
    <t>E &amp; T Quality Management, LLC</t>
  </si>
  <si>
    <t>Tun Herman Pan Airport Road, Dandan</t>
  </si>
  <si>
    <t>66-1054251</t>
  </si>
  <si>
    <t>Torres</t>
  </si>
  <si>
    <t>Elizabeth</t>
  </si>
  <si>
    <t>Bartolome</t>
  </si>
  <si>
    <t>Tun Herman Pan, Airport Rd., Dandan</t>
  </si>
  <si>
    <t>contact@etqualitymanagement.com</t>
  </si>
  <si>
    <t>P-500-25164-088056</t>
  </si>
  <si>
    <t>Knowledge in Repairing and Maintenance job of building and machine. Knowledge of machines and tools, including their designs, uses, repair, and maintenance; Knowledge of materials, methods, and the tools involved in the construction or repair of houses, buildings, or other structures such as highways and roads.</t>
  </si>
  <si>
    <t>CNMI TAXES ( CHAPTER 2 &amp; CHAPTER 7 )
FICA TAXES ( SOCIAL SECURITY &amp; MEDICARE )</t>
  </si>
  <si>
    <t>et_qualitymanagementllc@yahoo.com</t>
  </si>
  <si>
    <t>C-500-26009-546340</t>
  </si>
  <si>
    <t>LUVI F. BAYLON</t>
  </si>
  <si>
    <t>ISLAS BUILDERS</t>
  </si>
  <si>
    <t>PO BOX 501180</t>
  </si>
  <si>
    <t>GUALO RAI</t>
  </si>
  <si>
    <t>66-1035031</t>
  </si>
  <si>
    <t>BAYLON</t>
  </si>
  <si>
    <t>LUVI</t>
  </si>
  <si>
    <t>F.</t>
  </si>
  <si>
    <t>islasbuilders@gmail.com</t>
  </si>
  <si>
    <t>Bookkeeping, Accounting, and Auditing Clerks</t>
  </si>
  <si>
    <t>P-500-25338-456259</t>
  </si>
  <si>
    <t>ACCOUNTANT</t>
  </si>
  <si>
    <t>High School/GED with minimum of 12 months work experience as an Accountant. This job opportunity is a temporary, full-time position. Must have knowledge of Quickbooks/Peachtree, MS Word, MS Excel and other accounting software. Must have knowledge in preparation of Monthly and Annual Financial Statements and Annual Income Tax Return. Applicants either US citizen or CW-1 must submit Employment Certificate.</t>
  </si>
  <si>
    <t>According to approved working schedules</t>
  </si>
  <si>
    <t>Federal and CNMI Taxes</t>
  </si>
  <si>
    <t>Coca-Cola Beverage Co. (Micronesia) Inc.</t>
  </si>
  <si>
    <t>Lot 1774-1 Chalan Pale Arnold Chalan Laulau</t>
  </si>
  <si>
    <t>PO BOX 500266</t>
  </si>
  <si>
    <t>Northern Mariana Islands</t>
  </si>
  <si>
    <t>98-6018506</t>
  </si>
  <si>
    <t>Del Castillo</t>
  </si>
  <si>
    <t>Bonnie khan</t>
  </si>
  <si>
    <t>Representative</t>
  </si>
  <si>
    <t>spn_hr@subwaypacific.com</t>
  </si>
  <si>
    <t>Building Maintenance</t>
  </si>
  <si>
    <t>Social Security (FICA), Medicare Tax, Other Payroll Withholdings</t>
  </si>
  <si>
    <t>C-500-26002-527924</t>
  </si>
  <si>
    <t>P-500-25196-174191</t>
  </si>
  <si>
    <t>COMMERCIAL CLEANER</t>
  </si>
  <si>
    <t>WITHHOLDING TAXES, MED AND SS FICA TAX</t>
  </si>
  <si>
    <t>JANG</t>
  </si>
  <si>
    <t>C-500-26009-546284</t>
  </si>
  <si>
    <t>UNITED EQUIPMENT RENTAL COMPANY CORPORATION</t>
  </si>
  <si>
    <t>United Construction Services/Heavy Equipment Repair Shop</t>
  </si>
  <si>
    <t>P.O. BOX 504029</t>
  </si>
  <si>
    <t>66-0913509</t>
  </si>
  <si>
    <t>P.</t>
  </si>
  <si>
    <t>uer.saipan@gmail.com</t>
  </si>
  <si>
    <t>P-500-25326-431044</t>
  </si>
  <si>
    <t>MOBILE HEAVY EQUIPMENT MECHANICS</t>
  </si>
  <si>
    <t xml:space="preserve">Certificate of Employment as an Heavy Equipment Mechanic.  12 Months work experience as a Diesel Engine and transmission Mechanic. </t>
  </si>
  <si>
    <t>2245 WALAWAL  PLACE , TANAPAG</t>
  </si>
  <si>
    <t>Workers Compensation Insurance</t>
  </si>
  <si>
    <t>CNMI TAXES, SS FICA, MEDICARE</t>
  </si>
  <si>
    <t>C-500-26014-557444</t>
  </si>
  <si>
    <t>PO BOX 500487</t>
  </si>
  <si>
    <t>P-500-25204-193535</t>
  </si>
  <si>
    <t>Housekeeping</t>
  </si>
  <si>
    <t>Must have at least 3 months work experience as a Housekeeper. Must be able to understand and follow instructions and put tasks in order. With knowledge of customer service on how to better serve and deal with guests. No education credential required.</t>
  </si>
  <si>
    <t>Broadway Ave., Canal St., San Jose Village</t>
  </si>
  <si>
    <t xml:space="preserve">CNMI Tax AND FICA Tax. Housing is optional; Employees who are single may live in the housing with a monthly charge of $30.00 for air condition use, free housing or no monthly charge for single employees who opted not to use the air conditioner. </t>
  </si>
  <si>
    <t>Tinian Services, Inc.</t>
  </si>
  <si>
    <t>General Contractors/Construction; Custodial Services; Car Rental; Portable toilet</t>
  </si>
  <si>
    <t>P.O. Box 520800</t>
  </si>
  <si>
    <t>66-1102482</t>
  </si>
  <si>
    <t>Mendiola-Long</t>
  </si>
  <si>
    <t>Phillip</t>
  </si>
  <si>
    <t>Thomas</t>
  </si>
  <si>
    <t>Chairman</t>
  </si>
  <si>
    <t>service@tinianservice.com</t>
  </si>
  <si>
    <t>P-500-25338-456433</t>
  </si>
  <si>
    <t>Custodial Worker</t>
  </si>
  <si>
    <t>Previous work-related skills, knowledge, or experience, time management, service orientation, and monitoring.</t>
  </si>
  <si>
    <t>Grand Street, Lot 003 T11, San Jose Village</t>
  </si>
  <si>
    <t>FICA and Withholding Tax</t>
  </si>
  <si>
    <t>C-500-26027-592336</t>
  </si>
  <si>
    <t>General Contractors/Construction; General Maintenance; Custodial Services; Waste Disposal; Portable Toilet; Car Rental</t>
  </si>
  <si>
    <t>P-500-25339-459849</t>
  </si>
  <si>
    <t>Accounting Clerk</t>
  </si>
  <si>
    <t>Knowledge on Economics and Accounting</t>
  </si>
  <si>
    <t>800 Grand St., Ste 100 San Jose Village</t>
  </si>
  <si>
    <t>C-500-26005-532979</t>
  </si>
  <si>
    <t>Joeten Motor Company, Inc.</t>
  </si>
  <si>
    <t>Beach Road, Oleai P.O. Box 500137</t>
  </si>
  <si>
    <t>98-6020545</t>
  </si>
  <si>
    <t>Lam</t>
  </si>
  <si>
    <t>Maxine</t>
  </si>
  <si>
    <t>Insatto Street, Susupe P.O. Box 500137</t>
  </si>
  <si>
    <t>hrd@joeten.com</t>
  </si>
  <si>
    <t>P-500-25328-431735</t>
  </si>
  <si>
    <t>Auto Parts Clerk</t>
  </si>
  <si>
    <t>SPECIAL REQUIREMENTS MUST HAVE COMPUTER KNOWLEDGE AND COMMUNICATION SKILLS. APPLICANTS MUST PASS AUTO PARTS SKILLED TEST (TOTAL PASSING SCORE OF 89%) DURING APPLICATION PROCESS. THE SKILL TESTING AND COMPREHENSION EXAM ARE REQUIRED EQUALLY OF BOTH US AND FOREIGN WORKERS.</t>
  </si>
  <si>
    <t>(Opt) Med, dental, vision, life ins, holiday pay, 401(K), personal time, employee discounts subject to the terms &amp; condi</t>
  </si>
  <si>
    <t>The employer will make all deductions from the worker’s paycheck as required by law, as well as other deductions for selected employee benefits, including health, vision, dental, life insurance and 401 (K) subject to each company’s conditions.</t>
  </si>
  <si>
    <t>C-500-26020-570681</t>
  </si>
  <si>
    <t>General Contractors/Construction; Custodial Services; Car Rental; Portable Toilet; Maid Services</t>
  </si>
  <si>
    <t>Fast Food and Counter Workers</t>
  </si>
  <si>
    <t>P-500-25338-459389</t>
  </si>
  <si>
    <t>Customer service orientation; experience in food preparation and cooking; knowledge of food production and processing; familiarity with food safety and sanitation standards.</t>
  </si>
  <si>
    <t>C-500-26027-592746</t>
  </si>
  <si>
    <t>SAVORY BISTRO CAFE</t>
  </si>
  <si>
    <t>Garapan Village</t>
  </si>
  <si>
    <t>Elayda</t>
  </si>
  <si>
    <t>Jennifer</t>
  </si>
  <si>
    <t>Tayag</t>
  </si>
  <si>
    <t>PMB 1466 PO Box 10001</t>
  </si>
  <si>
    <t>P-500-25323-420537</t>
  </si>
  <si>
    <t>Willingness to work independently or with other team members to solve problems, plan schedules, fulfill orders, and create amazing baked goods. Flexibility to work around customer demands, including early morning, night, weekend, and holiday availability. Ability to work in a hot, hectic environment; stand, walk, bend, use hands and appliances; and lift heavy items for extended periods.</t>
  </si>
  <si>
    <t>Damaso B. Catubay</t>
  </si>
  <si>
    <t>P.O Box 1261</t>
  </si>
  <si>
    <t>66-1055450</t>
  </si>
  <si>
    <t>Catubay</t>
  </si>
  <si>
    <t>Damaso</t>
  </si>
  <si>
    <t>Proprietor</t>
  </si>
  <si>
    <t>catubaygloria@yahoo.com</t>
  </si>
  <si>
    <t>Farmworkers and Laborers, Crop, Nursery, and Greenhouse</t>
  </si>
  <si>
    <t>cnmi taxes and fica taxes</t>
  </si>
  <si>
    <t>C-500-26060-671824</t>
  </si>
  <si>
    <t>Luck Inc</t>
  </si>
  <si>
    <t>PMB 922 PO BOX 10000</t>
  </si>
  <si>
    <t>66-0810321</t>
  </si>
  <si>
    <t>Imai</t>
  </si>
  <si>
    <t>Minoru</t>
  </si>
  <si>
    <t>luckinc.hr@gmail.com</t>
  </si>
  <si>
    <t>P-500-26022-579146</t>
  </si>
  <si>
    <t>Massage Therapist</t>
  </si>
  <si>
    <t xml:space="preserve">Must have at least 36 months of experience in Judo therapist school or 36 months of experience in acupuncture school.  36 Months of working experience in Massage Therapist. </t>
  </si>
  <si>
    <t>Gualo rai</t>
  </si>
  <si>
    <t>Federal and withholding taxes</t>
  </si>
  <si>
    <t>C PACIFIC CORPORATION</t>
  </si>
  <si>
    <t>RELIANCE HELP SUPPLY</t>
  </si>
  <si>
    <t>SAN ANTONIO BEACH ROAD</t>
  </si>
  <si>
    <t>PO BOX 503984</t>
  </si>
  <si>
    <t>67-0761986</t>
  </si>
  <si>
    <t>CATALUNA</t>
  </si>
  <si>
    <t>FREDDIE</t>
  </si>
  <si>
    <t>ZAMORA</t>
  </si>
  <si>
    <t>hr@cpacificcorp.com</t>
  </si>
  <si>
    <t>P-500-25156-059589</t>
  </si>
  <si>
    <t>BUILDING SERVICE TECHNICIAN</t>
  </si>
  <si>
    <t>MUST HAVE 12 MONTHS EXPERIENCE. ABLE TO WORK WITH A VARIETY OF CLEANING SUPPLIES. ABLE TO USE CLEANING EQUIPMENT. KNOWLEDGE OF CLEANING CHEMICALS AND SUPPLIES. MUST BE ABLE TO LOCATE, INTERPRET, AND APPLY SAFETY INFORMATION RELATED TO CLEANING CHEMICALS USING THE MATERIAL SAFETY DATA SHEETS (MSDS). HANDLES THE PHYSICAL DEMANDS OF THE JOB, INCLUDING STANDING AND WALKING FOR MOST OF THE SHIFT, BENDING, CLIMBING, AND LIFTING AT LEAST 25 POUNDS.</t>
  </si>
  <si>
    <t>TANDUKI DRIVE DAN DAN VILLAGE</t>
  </si>
  <si>
    <t>ALL APPLICABLE TAXES</t>
  </si>
  <si>
    <t>C-500-25351-492178</t>
  </si>
  <si>
    <t>PO BOX 500087 CK Saipan Mp 96950</t>
  </si>
  <si>
    <t>KULALES  PLACE   GUALO RAI</t>
  </si>
  <si>
    <t>Librarians and Media Collections Specialists</t>
  </si>
  <si>
    <t>P-500-25311-386157</t>
  </si>
  <si>
    <t>LIBRARIAN</t>
  </si>
  <si>
    <t xml:space="preserve">Bachelor's degree in library science, education, or an equivalent field from an accredited college or university and 24 months of experience in developing lesson plans, and delivering educational services or training services for clients or staff in specialized programs, counseling services. Must have at least 24 months experience as Librarian in a Christian school.
</t>
  </si>
  <si>
    <t>PO 500087 CK SAIPAN  MP 96950</t>
  </si>
  <si>
    <t>CNMI TAX WTHHELD &amp; FICA</t>
  </si>
  <si>
    <t>C-500-26031-611373</t>
  </si>
  <si>
    <t>ELENA M YUMUL</t>
  </si>
  <si>
    <t>YUMAN CONSTRUCTION</t>
  </si>
  <si>
    <t>PO BOX 7117 SVRB</t>
  </si>
  <si>
    <t>66-0783265</t>
  </si>
  <si>
    <t>YUMUL</t>
  </si>
  <si>
    <t>ELENA</t>
  </si>
  <si>
    <t>MANANSALA</t>
  </si>
  <si>
    <t>EMPLOYER</t>
  </si>
  <si>
    <t>SAN VICENTE ROAD</t>
  </si>
  <si>
    <t>yumanconstructioncompany@gmail.com</t>
  </si>
  <si>
    <t>P-500-25260-313805</t>
  </si>
  <si>
    <t>MAINTENANCE TECHNICIAN</t>
  </si>
  <si>
    <t xml:space="preserve">Knowledge of machines and tools, including their designs, uses, repair, and maintenance.
</t>
  </si>
  <si>
    <t>n excess of 40 hours 1.50 x base hourly wage</t>
  </si>
  <si>
    <t>CNMI WITHHOLDING TAX AND FICA TAX</t>
  </si>
  <si>
    <t>ELENA M YUMUL DBA YUMAN CONSTRUCTION</t>
  </si>
  <si>
    <t>C-500-25353-496548</t>
  </si>
  <si>
    <t>Francisco C. Castro</t>
  </si>
  <si>
    <t>F &amp; J Castro</t>
  </si>
  <si>
    <t>Highway 308 Sugar King Road, China Town</t>
  </si>
  <si>
    <t>P.O. Box 500282</t>
  </si>
  <si>
    <t>66-0775906</t>
  </si>
  <si>
    <t>Castro</t>
  </si>
  <si>
    <t>Proprietor/Owner</t>
  </si>
  <si>
    <t>fjcastro1937@gmail.com</t>
  </si>
  <si>
    <t>P-500-25308-367955</t>
  </si>
  <si>
    <t>Building Maintenance Worker</t>
  </si>
  <si>
    <t xml:space="preserve">HIGH SCHOOL GRADUATE. MUST HAVE 1 YEAR OF EXPERIENCE IN THE SAME POSITION MAINTAINING AN EXISTING BUILDING TO PREVENT DETERIORATION. CUSTOMER
SERVICE, COMMUNICATION AND INTERPERSONAL SKILLS ARE A MUST. KNOWLEDGE OF BUILDING SKILLS INCLUDING AIR-CONDITIONING, ELECTRICAL, PLUMBING, PAINTING,
AND GENERAL BUILDING REPAIR, ADEPT AT USING A VARIETY OF HAND AND ELECTRICAL TOOLS. MUST HAVE THE ABILITY TO CLIMB HEIGHTS, LIFT UP TO 50 LBS. AND CLIMB ONTO LADDER
</t>
  </si>
  <si>
    <t>Cadena De Amor St., South Garapan</t>
  </si>
  <si>
    <t>Hazardous Materials Removal Workers</t>
  </si>
  <si>
    <t>P-500-25196-174394</t>
  </si>
  <si>
    <t>AUTOMOTIVE BODY AND RELATED REPAIRER</t>
  </si>
  <si>
    <t>C-500-26050-650111</t>
  </si>
  <si>
    <t>CONWOOD PRODUCTS, INC.</t>
  </si>
  <si>
    <t>PO BOX 504459</t>
  </si>
  <si>
    <t>WALUMWO STREET, MIDDLE ROAD CHALAN LAULAU</t>
  </si>
  <si>
    <t>91-1593337</t>
  </si>
  <si>
    <t>CHON</t>
  </si>
  <si>
    <t>BYUNG TAIK</t>
  </si>
  <si>
    <t>WALUMWO STREET MIDDLE ROAD CHALAN LAU LAU</t>
  </si>
  <si>
    <t>saiconwd@gmail.com</t>
  </si>
  <si>
    <t>P-500-26012-550571</t>
  </si>
  <si>
    <t>MUST BE A GRADUATE OF BACHELOR OF SCIENCE IN ACCOUNTANCY
MUST HAVE AT LEAST FOUR (4) YEARS WORKING EXPERIENCE
MUST HAVE SCHOOL COLLEGE DIPLOMA
MUST HAVE EMPLOYMENT CERTIFICATION FROM PREVIOUS OR PRESENT EMPLOYER(S) BOTH APPLIED TO U.S. WORKERS AND FOREIGN CW1 WORKERS.
MUST HAVE KNOWLEDGE IN MICROSOFT EXCEL AND WORD PROGRAM
MUST HAVE KNOWLEDGE IN QUICK BOOKS PROGRAM.</t>
  </si>
  <si>
    <t>WALUMWO STREET, MIDDLE ROAD CHALAN LAU LAU</t>
  </si>
  <si>
    <t>P.O. BOX 504459</t>
  </si>
  <si>
    <t>FEDERAL AND CNMI TAXES ONLY</t>
  </si>
  <si>
    <t>C-500-25345-474572</t>
  </si>
  <si>
    <t>USA Fanter Corporation LTd</t>
  </si>
  <si>
    <t>Bayogo Lane</t>
  </si>
  <si>
    <t>PMB 1372 Box 10003 Gualo Rai</t>
  </si>
  <si>
    <t>66-0544231</t>
  </si>
  <si>
    <t>Qian</t>
  </si>
  <si>
    <t>Guocao</t>
  </si>
  <si>
    <t>usafanter.operations@gmail.com</t>
  </si>
  <si>
    <t>Arlene</t>
  </si>
  <si>
    <t>4885 Dandan Rd</t>
  </si>
  <si>
    <t>PO Box 502882</t>
  </si>
  <si>
    <t>artigral670@gmail.com</t>
  </si>
  <si>
    <t>Artigral LLC</t>
  </si>
  <si>
    <t>66-0894442</t>
  </si>
  <si>
    <t>Civil Engineering Technologists and Technicians</t>
  </si>
  <si>
    <t>P-500-25179-137729</t>
  </si>
  <si>
    <t>Civil Engineering Technician</t>
  </si>
  <si>
    <t>Payroll deductions as required by law such as FICA, Medicare and other CNMI taxes withholding</t>
  </si>
  <si>
    <t>C-500-25352-492593</t>
  </si>
  <si>
    <t>CHINEN ICE CANDY CORPORATION</t>
  </si>
  <si>
    <t>PUTI TAINOBUI AVE. BETWEEN ROUTE 308 AND ORCHID STREET</t>
  </si>
  <si>
    <t>P.O. BOX 500126, SAIPAN</t>
  </si>
  <si>
    <t>66-0816703</t>
  </si>
  <si>
    <t>DIESTA</t>
  </si>
  <si>
    <t>VICE-PRESIDENT, SECRETARY</t>
  </si>
  <si>
    <t>saipan401@gmail.com</t>
  </si>
  <si>
    <t>IKEDA</t>
  </si>
  <si>
    <t>MAMI</t>
  </si>
  <si>
    <t>OFF ROUTE 38 (NAVY HILL ROAD)</t>
  </si>
  <si>
    <t>P.O. BOX 500047, SAIPAN</t>
  </si>
  <si>
    <t>mami96950@gmail.com</t>
  </si>
  <si>
    <t>M&amp;M's CORPORATION</t>
  </si>
  <si>
    <t>66-0789659</t>
  </si>
  <si>
    <t>Food Batchmakers</t>
  </si>
  <si>
    <t>P-500-25316-399151</t>
  </si>
  <si>
    <t>ICE CANDY MAKER</t>
  </si>
  <si>
    <t>ABILITY TO MONITOR OPERATING MACHINES AND SENSE ANY MALFUNCTION (PROBLEM SENSITIVITY). ABILITY TO RECORD AND REPORT THE PRODUCTION DATA TO SUPERVISOR.</t>
  </si>
  <si>
    <t>Worker's compensation provided.</t>
  </si>
  <si>
    <t>Any and all CNMI &amp; Federal taxes applicable by law.</t>
  </si>
  <si>
    <t>C-500-26061-674732</t>
  </si>
  <si>
    <t>P.O. BOX 500536</t>
  </si>
  <si>
    <t>7830 PALE ARNOLD RD., PUERTO RICO</t>
  </si>
  <si>
    <t>2ND FLOOR, SASHA BLDG., BEACH RD., CHALAN LAULAU</t>
  </si>
  <si>
    <t>Parking Attendants</t>
  </si>
  <si>
    <t>P-500-25339-459842</t>
  </si>
  <si>
    <t>SALES LOT ATTENDANT</t>
  </si>
  <si>
    <t>A VALID CNMI-ISSUED DRIVER'S LICENSE PREFERRED AND MUST BE ABLE TO DRIVE BOTH AUTOMATIC AND MANUAL CAR SHIFT.</t>
  </si>
  <si>
    <t>7830 PALE ARNOLD RD, PUERTO RICO</t>
  </si>
  <si>
    <t>C-500-26020-570589</t>
  </si>
  <si>
    <t>C-500-26050-650292</t>
  </si>
  <si>
    <t>Niizeki International Saipan Co., Ltd.</t>
  </si>
  <si>
    <t>Knight Street</t>
  </si>
  <si>
    <t>No. 2886, Chalan Kanoa Village, PO Box 5140 CHRB</t>
  </si>
  <si>
    <t>98-0089417</t>
  </si>
  <si>
    <t>Montilla</t>
  </si>
  <si>
    <t>Christylyn</t>
  </si>
  <si>
    <t>Controller</t>
  </si>
  <si>
    <t>niizeki.intlspn@yahoo.com</t>
  </si>
  <si>
    <t>P-500-25311-386425</t>
  </si>
  <si>
    <t>General Maintenance and Repairer</t>
  </si>
  <si>
    <t>24 MONTHS OF EXPERIENCE IN THIS POSITION IS REQUIRED. APPLICANT MUST BE ABLE TO PROVIDE HIS/HER RESUME AND EMPLOYMENT CERTIFICATIONS TO SUPPORT HIS/HER WORK EXPERIENCE. DEMONSTRATE SKILLS WITH ELECTRICAL WORK, PLUMBING, CONCRETE, CARPENTRY, MACHINE MAINTENANCE AND REPAIR.
 PROFICIENT TROUBLESHOOTING AND DIAGNOSTIC SKILLS. TECHNICAL KNOWLEDGE OF ELECTRICAL REPAIR, PLUMBING, ALONG WITH KNOWLEDGE OF CARPENTRY AND GENERAL MAINTENANCE. KNOWS AND FOLLOWS SAFETY PROCEDURES AND MAINTAINS A SAFE WORK ENVIRONMENT. TRAINED IN HANDS-ON EQUIPMENT MAINTENANCE. USES TIME PRODUCTIVELY TO ACCOMPLISH WORK GOALS. UNDERSTANDS TECHNOLOGY AND CAN GRASP CHALLENGING TECHNICAL ISSUES. PAYS ATTENTION TO DETAIL. MUST BE FLEXIBLE WITH DUTIES AND WORK SCHEDULE. REQUIRES THE ABILITY TO STAND FOR LONG PERIODS OF TIME. REQUIRES THE ABILITY TO BEND, AND TWIST TO PERFORM NORMAL JOB FUNCTIONS. REQUIRES THE ABILITY TO LIFT AND MANEUVER ITEMS WEIGHING 80 LBS. REQUIRES THE ABILITY TO PERFORM TASKS WHILE ON A LADDER. REQUIRES THE ABILITY TO OPERATE EQUIPMENT THAT REQUIRES CONTINUAL AND REPETITIVE HAND AND ARM MOTIONS. ABILITY TO PASS THE COMPANY'S PRE-HIRE BACKGROUND CHECK REQUIRED WHICH WILL BE APPLIED EQUALLY TO BOTH U.S. WORKERS AND CW-1 WORKERS. ALL APPLYING U.S. CITIZENS AND CW-1 INDIVIDUALS MUST OBTAIN A POLICE CLEARANCE PRE-HIRE, AND MUST AGREE TO A POST-OFFER, PRE-EMPLOYMENT DRUG SCREENING TEST.</t>
  </si>
  <si>
    <t>No. 2886, Chalan Kanoa Village</t>
  </si>
  <si>
    <t>C-500-25345-474521</t>
  </si>
  <si>
    <t>USA Fanter Corporation Ltd</t>
  </si>
  <si>
    <t>P-500-25245-279984</t>
  </si>
  <si>
    <t>Maintenance and Repair Worker</t>
  </si>
  <si>
    <t>Camacho</t>
  </si>
  <si>
    <t>JANITORS AND CLEANERS</t>
  </si>
  <si>
    <t>C-500-26036-620812</t>
  </si>
  <si>
    <t>Prince Corporation</t>
  </si>
  <si>
    <t>9494 Speaker Lane Chinatown</t>
  </si>
  <si>
    <t>P.O Box 505068</t>
  </si>
  <si>
    <t>66-0974469</t>
  </si>
  <si>
    <t>Caras</t>
  </si>
  <si>
    <t>Edgar</t>
  </si>
  <si>
    <t>Areniego</t>
  </si>
  <si>
    <t>princecorporation23@gmail.com</t>
  </si>
  <si>
    <t>P-500-25226-241819</t>
  </si>
  <si>
    <t>A high school diploma or equivalent (GED) is required.
A minimum of 12 months of current and progressive work experience working with children is required.
Certifications:
Infant and Toddler Certification is a significant asset.
CPR and first aid certification are highly preferred and will be considered valuable assets.
Food Handler Certificate.
Police clearance and Sex Offender Registry Notification Act documentation are mandatory.
Health certification from the Saipan Health Clinic is required for all candidates.
Skills and Competencies:
Ability to communicate clearly, concisely, and effectively with children, parents, and colleagues. This includes the ability to explain complex ideas in a simple, understandable manner.
Ability to write clear, accurate, and well-organized daily reports, observations, and notes, following specific formatting guidelines and ensuring correct grammar, spelling, and
punctuation in all written correspondence. 
Ability to understand and respond to the emotional needs of children, fostering a nurturing, supportive, and positive environment for their development.
Must be able to handle challenging behaviors calmly and professionally, ensuring a safe and positive experience for children at all times.
Ability to develop and maintain a well-structured schedule for daily activities, routines, and responsibilities, ensuring all children's needs are met in a timely manner. This could include
managing classroom supplies, creating lesson plans, or tracking progress on activities.
 Ability to prioritize tasks and allocate sufficient time for activities and individual needs, ensuring the daily schedule is followed without delays. This includes handling unforeseen
 interruptions and adjusting schedules as needed.
 Must have the physical energy and stamina to actively engage in play and other physically demanding tasks throughout the day.
 Ability to identify potential hazards in the environment and immediately take action to mitigate risks to children's safety. This also includes paying attention to children's behavior, identifying any signs of distress or health concerns, and ensuring that all policies and procedures are followed consistently.
Ability to think quickly and effectively address behavioral issues, minor accidents, and emergency situations while ensuring the safety and well-being of the children.
 Familiarity with child safety protocols, emergency procedures, and basic child development principles.
 Additional Requirements:
 Recommendation Letters: Successful applicants must submit at least two (2) recommendation letters from previous employers (direct supervisors or HR), which must include statements
 regarding reliability, punctuality, attendance, and work ethic.
 Reference Letters: Two (2) letters of reference from non-family members must be provided.
 Licensing and Certification (required by the CNMI Licensing Office):
 Police Clearance
 CPR Certification
 Sex Offender Registry Notification Act Compliance
 Food Handler Certificate
 Additional Preferred Certifications:
 Certifications in early childhood education or child development will be highly regarded.
 Equal Opportunity Employer Statement: We are an Equal Opportunity Employer and apply the above requirements equally to all successful applicants, whether U.S. workers or CW-1
 workers</t>
  </si>
  <si>
    <t>2664 Ghiyeghi St. San Jose Oleai</t>
  </si>
  <si>
    <t>P.O Box 505704</t>
  </si>
  <si>
    <t>Workmen's Compensation is provided by the Employer.</t>
  </si>
  <si>
    <t xml:space="preserve">CNMI taxes and federal taxes are required by law. </t>
  </si>
  <si>
    <t>Sheryl</t>
  </si>
  <si>
    <t>C.</t>
  </si>
  <si>
    <t>BERNABE SANTOS</t>
  </si>
  <si>
    <t>MEALS 4 U</t>
  </si>
  <si>
    <t>66-0985647</t>
  </si>
  <si>
    <t>SANTOS</t>
  </si>
  <si>
    <t>BERNABE</t>
  </si>
  <si>
    <t>OWNER</t>
  </si>
  <si>
    <t>a_laguisma@yahoo.com</t>
  </si>
  <si>
    <t>All applicable taxes will deduct all mandatory Federal and State Taxes (Chapter 2, Chapter 7. Social Security, Medicare)</t>
  </si>
  <si>
    <t>C-500-26074-703936</t>
  </si>
  <si>
    <t>Saipan A Venture, LLC</t>
  </si>
  <si>
    <t>Saipan Adventure</t>
  </si>
  <si>
    <t>PMB 711 PO Box 10000</t>
  </si>
  <si>
    <t>66-0852990</t>
  </si>
  <si>
    <t>Min Ki</t>
  </si>
  <si>
    <t>spnaventure@gmail.com</t>
  </si>
  <si>
    <t>P-500-26023-582976</t>
  </si>
  <si>
    <t>Tour Guides</t>
  </si>
  <si>
    <t>Can work flexible time. Able to handle large group of people. Valid driver's license is required.</t>
  </si>
  <si>
    <t>CNMI and FEDERAL Withholding Tax</t>
  </si>
  <si>
    <t>P-500-25273-343712</t>
  </si>
  <si>
    <t>MAINTENANCE AND REPAIR WORKERS</t>
  </si>
  <si>
    <t>BEACH RD., CHALAN MOSIGNOR GUERRERO, SAN JOSE</t>
  </si>
  <si>
    <t>7830 Pale Arnold Rd. Puerto Rico</t>
  </si>
  <si>
    <t>PMB 238 BOX 10,000</t>
  </si>
  <si>
    <t>2ND FLOOR, SASHA BLDG., CHALAN LAULAU</t>
  </si>
  <si>
    <t>Order Clerks</t>
  </si>
  <si>
    <t>P-500-25339-459827</t>
  </si>
  <si>
    <t>AFTERSALES ADMINISTRATIVE CLERK</t>
  </si>
  <si>
    <t>C-500-26030-605047</t>
  </si>
  <si>
    <t>Workmen's Compensation is provided by the employer</t>
  </si>
  <si>
    <t>CNMI taxes and federal taxes are required by law.</t>
  </si>
  <si>
    <t>535 Agingan Lane, San Antonio Village</t>
  </si>
  <si>
    <t>P.O. Box 505656 San Antonio Village</t>
  </si>
  <si>
    <t>535 Agingan Lane,  San Antonio Village</t>
  </si>
  <si>
    <t>P-500-25214-217400</t>
  </si>
  <si>
    <t>Food Service Aides</t>
  </si>
  <si>
    <t>C-500-25357-504286</t>
  </si>
  <si>
    <t>CNMMMI TAX WITHHELD AND FICA</t>
  </si>
  <si>
    <t>C-500-26030-605066</t>
  </si>
  <si>
    <t>C-500-26004-532718</t>
  </si>
  <si>
    <t>MARIA THERESA CRUZ</t>
  </si>
  <si>
    <t>JJ&amp;K COMPANY</t>
  </si>
  <si>
    <t>P O BOX 502305</t>
  </si>
  <si>
    <t>104 MANGO CITY</t>
  </si>
  <si>
    <t>66-0867453</t>
  </si>
  <si>
    <t>CRUZ</t>
  </si>
  <si>
    <t>MARIA THERESA</t>
  </si>
  <si>
    <t>V</t>
  </si>
  <si>
    <t>matheresacrz@yahoo.com</t>
  </si>
  <si>
    <t>P-500-25248-288665</t>
  </si>
  <si>
    <t>12 MONTHS EXPERIENCE. ABLE TO WORK FLEXIBLE TIME</t>
  </si>
  <si>
    <t>WORKERS COMPENSATION</t>
  </si>
  <si>
    <t>WITHHOLDING TAX AND FICA</t>
  </si>
  <si>
    <t>MATHERESACRZ@YAHOO.COM</t>
  </si>
  <si>
    <t>labor.cnmi.gov</t>
  </si>
  <si>
    <t>C-500-26007-542669</t>
  </si>
  <si>
    <t>INTERPACIFIC RESORT (SAIPAN) CORP.</t>
  </si>
  <si>
    <t>PACIFIC ISLANDS CLUB SAIPAN</t>
  </si>
  <si>
    <t>PO BOX 502370</t>
  </si>
  <si>
    <t>98-0089742</t>
  </si>
  <si>
    <t>CHOI</t>
  </si>
  <si>
    <t>YONG SIN</t>
  </si>
  <si>
    <t>hr@picsaipan.com</t>
  </si>
  <si>
    <t>P-500-25202-187411</t>
  </si>
  <si>
    <t xml:space="preserve">HAVE KNOWLEDGE OF PRINCIPLE AND PROCESSES FOR PROVIDING CUSTOMER AND PERSONAL SERVICES IN MEETING QUALITY STANDARDS AND EVALUATION OF
CUSTOMER SATISFACTION. KNOWLEDGE OF FOOD SERVICE LINE SE-UP AND TERMPERATURE REQUIREMENTS. ABLE TO WORK FLEXIBLE SHIFTS, WEEKENDS AND
HOLIDAYS, AND MAY BE REQUIRED TO WORK OVERTIME ON OCCASION WITH DEPARTMENT NEEDS. REQUIRES STANDING FOR EXTENDED PERIODS, WALKING, LIFTING
UP 10-25 LBS, BENDING, STOOPING, KNEELING AND CROUCHING. HOTEL/RESORT EXPERIENCE PREFERRED.
</t>
  </si>
  <si>
    <t>779 CHALAN TUN THOMAS P SABLAN RD</t>
  </si>
  <si>
    <t>All CNMI &amp; Federal taxes deduction, as required by law.</t>
  </si>
  <si>
    <t>C-500-26030-604851</t>
  </si>
  <si>
    <t>R &amp; EQ Corporation</t>
  </si>
  <si>
    <t>R&amp;EQ Day and Night Child Care Center</t>
  </si>
  <si>
    <t>PO BOX 506014 Saipan MP 96950</t>
  </si>
  <si>
    <t>66-0698805</t>
  </si>
  <si>
    <t>Penaroyo</t>
  </si>
  <si>
    <t>Rex John</t>
  </si>
  <si>
    <t>S</t>
  </si>
  <si>
    <t>Director</t>
  </si>
  <si>
    <t>PO BOX 506014</t>
  </si>
  <si>
    <t>reqcorp@gmail.com</t>
  </si>
  <si>
    <t>P-500-25190-160985</t>
  </si>
  <si>
    <t>Childcare workers</t>
  </si>
  <si>
    <t>Pre-service training certificates, CPR certificate, Police Clearance, Food Handling Certificate</t>
  </si>
  <si>
    <t>10139 Magalahi Drive</t>
  </si>
  <si>
    <t>chapter 2, fica ss and fica medical</t>
  </si>
  <si>
    <t>Herman's Modern Bakery, Inc.</t>
  </si>
  <si>
    <t>5040 Chalan Tun Herman Pan, Dandan-As Lito Village</t>
  </si>
  <si>
    <t>PO Box 500002</t>
  </si>
  <si>
    <t>98-6018500</t>
  </si>
  <si>
    <t>Joseph</t>
  </si>
  <si>
    <t>agm@hermansbakery.com</t>
  </si>
  <si>
    <t>P-500-25266-327093</t>
  </si>
  <si>
    <t>Year</t>
  </si>
  <si>
    <t>Days and hours worked each week may vary according to business need</t>
  </si>
  <si>
    <t xml:space="preserve">Withholding Taxes, FICA &amp; Medicare Contributions
</t>
  </si>
  <si>
    <t>hr@hermansbakery.com</t>
  </si>
  <si>
    <t>C-500-26058-668448</t>
  </si>
  <si>
    <t>Yu's LLC</t>
  </si>
  <si>
    <t>Dabao Auto Repair Shop</t>
  </si>
  <si>
    <t>As Perdido Village</t>
  </si>
  <si>
    <t>PO Box 503968</t>
  </si>
  <si>
    <t>66-0848524</t>
  </si>
  <si>
    <t>yu</t>
  </si>
  <si>
    <t>jianzhi</t>
  </si>
  <si>
    <t>member</t>
  </si>
  <si>
    <t>po box 503968</t>
  </si>
  <si>
    <t>dabaoautorepair@yahoo.com</t>
  </si>
  <si>
    <t>P-500-26014-557112</t>
  </si>
  <si>
    <t>Auto Mechanic</t>
  </si>
  <si>
    <t>Must have at least two years of experience in the same field, obtained training certificate from vocational schools is a plus.</t>
  </si>
  <si>
    <t>As Perdido Road, Across Mobil Gas Station</t>
  </si>
  <si>
    <t>Ch2 and Fica Taxes</t>
  </si>
  <si>
    <t>UNITY TRADE SERVICES INC</t>
  </si>
  <si>
    <t>UNITY TRADE SERVIC S INC</t>
  </si>
  <si>
    <t>P O BOX 500703</t>
  </si>
  <si>
    <t>UFA STREET LOWER BASE</t>
  </si>
  <si>
    <t>98-6021304</t>
  </si>
  <si>
    <t>MACALINAO</t>
  </si>
  <si>
    <t>RONEl</t>
  </si>
  <si>
    <t>unitytradeservice@yahoo.com</t>
  </si>
  <si>
    <t>Structural Metal Fabricators and Fitters</t>
  </si>
  <si>
    <t>P-500-25338-459268</t>
  </si>
  <si>
    <t>STRUCTURAL, METAL FABRICATORS AND FITTERS</t>
  </si>
  <si>
    <t>WITH ONE YEAR WORK EXPERIENCE OF STRUCTURAL, METAL FABRICATORS AND FITTERS</t>
  </si>
  <si>
    <t>CNMI TAXES AND FICA TAXES</t>
  </si>
  <si>
    <t>CENDY</t>
  </si>
  <si>
    <t>C-500-25364-515122</t>
  </si>
  <si>
    <t>All taxes applicable by CNMI and Federal Law.</t>
  </si>
  <si>
    <t>GENPRO INTERNATIONAL, INC.</t>
  </si>
  <si>
    <t>KOREAN COMMUNITY CENTER, AFETNA ROAD</t>
  </si>
  <si>
    <t>P.O. BOX 503207, SAN ANTONIO</t>
  </si>
  <si>
    <t>66-0526996</t>
  </si>
  <si>
    <t>CORTEZ</t>
  </si>
  <si>
    <t>JENETH</t>
  </si>
  <si>
    <t>ZINAMPAN</t>
  </si>
  <si>
    <t>FINANCE/OPERATIONS MANAGER</t>
  </si>
  <si>
    <t>genprointernational260@gmail.com</t>
  </si>
  <si>
    <t>P-500-25309-374602</t>
  </si>
  <si>
    <t>ROUTE SALES PERSON</t>
  </si>
  <si>
    <t>Must have a valid Driver's License.</t>
  </si>
  <si>
    <t>P.O. BOX 503207 SAN ANTONIO</t>
  </si>
  <si>
    <t>WITHHOLDING TAX, MED AND SS FICA TAX</t>
  </si>
  <si>
    <t>C-500-26016-564595</t>
  </si>
  <si>
    <t>TENDER HOSPICE CARE, INC.</t>
  </si>
  <si>
    <t>Tender Care</t>
  </si>
  <si>
    <t>SUITE 104B</t>
  </si>
  <si>
    <t>66-0769513</t>
  </si>
  <si>
    <t>TAMUNNG</t>
  </si>
  <si>
    <t>Personal Care Aides</t>
  </si>
  <si>
    <t>P-500-25338-456278</t>
  </si>
  <si>
    <t>PERSONAL CARE AIDE</t>
  </si>
  <si>
    <t xml:space="preserve">NONE
</t>
  </si>
  <si>
    <t>BRI BUILDING KOPA DI ORU ST. GARAPAN</t>
  </si>
  <si>
    <t>jovytri670@gmail.com</t>
  </si>
  <si>
    <t>General and Operations Managers</t>
  </si>
  <si>
    <t>Waiters and Waitresses</t>
  </si>
  <si>
    <t>P-500-25330-439548</t>
  </si>
  <si>
    <t>Waitstaff</t>
  </si>
  <si>
    <t>Magas Corporation</t>
  </si>
  <si>
    <t>P.O. Box 505728</t>
  </si>
  <si>
    <t>Saipan, MP 96950</t>
  </si>
  <si>
    <t>66-0789383</t>
  </si>
  <si>
    <t>Cabrera</t>
  </si>
  <si>
    <t>May Ann</t>
  </si>
  <si>
    <t>Reyes</t>
  </si>
  <si>
    <t>stressfree670@yahoo.com</t>
  </si>
  <si>
    <t>Pressers, Textile, Garment, and Related Materials</t>
  </si>
  <si>
    <t>Middle Road, Gualo Rai</t>
  </si>
  <si>
    <t>PAYROLL TAXES</t>
  </si>
  <si>
    <t>Physical Therapists</t>
  </si>
  <si>
    <t>CNMI PAYROLL TAXES</t>
  </si>
  <si>
    <t>C-500-25220-229789</t>
  </si>
  <si>
    <t>JNL Corporation</t>
  </si>
  <si>
    <t>Savory Bistro Cafe</t>
  </si>
  <si>
    <t>P-500-25183-146612</t>
  </si>
  <si>
    <t>Cooks</t>
  </si>
  <si>
    <t xml:space="preserve">Knowledge with different types of meats and their cooking times, in planning menus, establishing the size of the food portions, estimating food requirements and cost, and ordering supplies, experience in handling kitchen functions such as supplies and inventory management, and cooking staff schedules and records. Able to maintain inventory and records of food, supplies, and utensils.
</t>
  </si>
  <si>
    <t>Chalan Pale Arnold, Middle Road, Garapan Village</t>
  </si>
  <si>
    <t>+(670) 234-7873</t>
  </si>
  <si>
    <t>C-500-25266-326666</t>
  </si>
  <si>
    <t>DESTINY CROWN COMPANY INC</t>
  </si>
  <si>
    <t>UNIT 101 BLUE BEACH HOUSE</t>
  </si>
  <si>
    <t>Secretaries and Administrative Assistants, Except Legal, Medical, and Executive</t>
  </si>
  <si>
    <t>P-500-25206-199591</t>
  </si>
  <si>
    <t>ADMINISTRATIVE ASSISTANT</t>
  </si>
  <si>
    <t>MUST HAVE AT LEAST 12 MONTHS OF WORK EXPERIENCE IN RELATED FIELD.</t>
  </si>
  <si>
    <t>CHALAN LAU LAU BEACH ROAD</t>
  </si>
  <si>
    <t>C-500-25211-211120</t>
  </si>
  <si>
    <t>Acctg Serv., Janitorial, Room Rental, Manpower Serv</t>
  </si>
  <si>
    <t>P-500-25168-103865</t>
  </si>
  <si>
    <t>Have the knowledge in diagnosing and resolving mechanical and electrical issues.  
Have the ability to conduct regular inspections and servicing of equipment to prevent breakdowns.  
Have the knowledge of workplace safety and practices.</t>
  </si>
  <si>
    <t>C-500-25237-263798</t>
  </si>
  <si>
    <t>Le Queen Printing, Inc.</t>
  </si>
  <si>
    <t>Holy Angel Day &amp; Night Care Learning Center</t>
  </si>
  <si>
    <t>PO BOX 505406</t>
  </si>
  <si>
    <t>66-0716211</t>
  </si>
  <si>
    <t>JAN ARRIANE</t>
  </si>
  <si>
    <t>P</t>
  </si>
  <si>
    <t>CHILDCARE CENTER DIRECTOR</t>
  </si>
  <si>
    <t>janreyes0107@gmail.com</t>
  </si>
  <si>
    <t>P-500-25230-247427</t>
  </si>
  <si>
    <t>CHILD CARE WORKER</t>
  </si>
  <si>
    <t xml:space="preserve">MUST HAVE NO PRIOR FELONIES OR MISDEMEANORS IN THE CNMI OR ANY PLACE OF ORIGIN RELATING TO CHILDREN AND MINORS. STAFF HIRED AT THE CENTER IS
REQUIRED TO COMPLY WITH CNMI DCCA-CCLP REQUIREMENTS AND DOCUMENTATIONS INCLUDING CONSENTING TO AN FBI CRIMINAL BACKGROUND CHECK. MUST BE
ABLE TO COMPLETE ONLINE PRE-SERVICE TRAINING ON 12 TOPICS AS REQUIRED BY DCCA-CCDF/CCLP.
</t>
  </si>
  <si>
    <t>2672 DR TORRES DRIVE</t>
  </si>
  <si>
    <t>CHALAN KANOA</t>
  </si>
  <si>
    <t>Withholding Taxes, FICA and Medicare contributions</t>
  </si>
  <si>
    <t>JANREYES0107@GMAIL.COM</t>
  </si>
  <si>
    <t>C-500-25252-295115</t>
  </si>
  <si>
    <t>Gualo Rai Center, Inc.</t>
  </si>
  <si>
    <t>6725 Gualo Rai Center Bldg 1, Chalan Pale Arnold,  ILiyang</t>
  </si>
  <si>
    <t>PO Box 500621</t>
  </si>
  <si>
    <t>66-0457880</t>
  </si>
  <si>
    <t>Pangelinan</t>
  </si>
  <si>
    <t>Alfred</t>
  </si>
  <si>
    <t>Koyama</t>
  </si>
  <si>
    <t>President &amp; General Manager</t>
  </si>
  <si>
    <t>6725 Gualo Rai Center Bldg 1 Chalan Pale Arnold, ILiyang</t>
  </si>
  <si>
    <t>grcenter2017@gmail.com</t>
  </si>
  <si>
    <t>P-500-25213-214503</t>
  </si>
  <si>
    <t>1. Must have knowledge in basic electrical system such using electrical testing, troubleshoot small types of water pump (1/4 &amp; 3/4 HP) operate elevator and operate generators during power outage.
2. Must know minor building repairs such as electrical, plumbing, painting, masonry and carpentry works.
3. Must know minor repairs and cleaning of air-conditioners.
4. Must know how to use and properly handle tools and equipment used in the repair and maintenance works.</t>
  </si>
  <si>
    <t>6725 Gualo Rai Center  Bldg 1, Chalan Pale Arnold,  ILiyang</t>
  </si>
  <si>
    <t>Withholding tax, SS/Medicare tax</t>
  </si>
  <si>
    <t>C-500-25248-288479</t>
  </si>
  <si>
    <t>Ken Aqua Hotel &amp; Resort, Inc</t>
  </si>
  <si>
    <t>Aqua Resort Club Saipan</t>
  </si>
  <si>
    <t>P-500-25203-190305</t>
  </si>
  <si>
    <t>Able to work flexible shifts, weekends, and holidays.  At least 12 months work experience required.</t>
  </si>
  <si>
    <t>9543 Chalan Pale Arnold Road San Roque</t>
  </si>
  <si>
    <t>C-500-25216-217941</t>
  </si>
  <si>
    <t>SAINT TRADING COMPANY INC</t>
  </si>
  <si>
    <t>SUITE 12 GF 3290 BEACH ROAD PLAZA  BLDG. ALAHAI AVE.GARAPAN</t>
  </si>
  <si>
    <t>66-0673982</t>
  </si>
  <si>
    <t>OLARTE</t>
  </si>
  <si>
    <t>ALYSSIA ASHLEY</t>
  </si>
  <si>
    <t>DELOS SANTOS</t>
  </si>
  <si>
    <t>DIRECTOR OF OPERATION</t>
  </si>
  <si>
    <t>SUITE 12 GF 3290 BEACH ROAD PLAZA BLDG. ALAHAI AVE.GARAPAN</t>
  </si>
  <si>
    <t>saint_trading1986@yahoo.com</t>
  </si>
  <si>
    <t>P-500-25097-835732</t>
  </si>
  <si>
    <t>ACCOUNTING ASSOCIATES</t>
  </si>
  <si>
    <t xml:space="preserve">Must be a High School graduate.
Must have 12 months of work-related experience.
Ability to keep records and files with attention to detail.
Able to meet the deadlines.
Ability to identify the error and solve the problems.
</t>
  </si>
  <si>
    <t>SUITE 12 GF 3290 BEACH ROAD PLAZA BLDG. ALAHAI AVE. GARAPAN</t>
  </si>
  <si>
    <t>Overtime rate applies in excess of 40 hrs. work per week</t>
  </si>
  <si>
    <t xml:space="preserve">CNMI Withholding tax, Federal Withholding tax, Social Security and Medicare contributions.
</t>
  </si>
  <si>
    <t>C-500-25205-196753</t>
  </si>
  <si>
    <t>SUITE 12 GF 2390 BEACH ROAD PLAZA GARAPAN</t>
  </si>
  <si>
    <t>AILA</t>
  </si>
  <si>
    <t>SUITE 12 GF 3290 BEACH ROAD PLAZA GARAPAN SAIPAN Northern Ma</t>
  </si>
  <si>
    <t>P-500-25083-797024</t>
  </si>
  <si>
    <t>COOKS</t>
  </si>
  <si>
    <t>KNOWLEDGE OF TECHNICS AND EQUIPMENT FOR STORING AND HANDLING FOOD PRODUCTS (BOTH PLANT AND ANIMAL) FOR CONSUMPTION OF KNOWLEDGE AND PRINCIPLES AND PROCESSING FOR PROVIDING CUSTOMER AND PERSONAL SERVICES. THIS INCLUDES CUSTOMER NEEDS ASSESSMENT, MEETING QUALITY STANDARDS FOR SERVICES, AND EVALUATION OF CUSTOMER SATISFACTION. KNOWLEDGE OF RAW MATERIALS, AND QUALITY CONTROL. COSTS AND OTHER TECHNICS TO ENSURE FOOD SAFETY.</t>
  </si>
  <si>
    <t>ALAHAI AVENUE GARAPAN</t>
  </si>
  <si>
    <t>WORKERS COMPENSATION COMPANY PROVIDED</t>
  </si>
  <si>
    <t>SAINTTRADING2@GMAIL.COM</t>
  </si>
  <si>
    <t>CNMI.LABOR.GOV</t>
  </si>
  <si>
    <t>C-500-25308-366589</t>
  </si>
  <si>
    <t>KEEBENTTON INTL, INC.</t>
  </si>
  <si>
    <t>SERENITY SALON &amp; SPA</t>
  </si>
  <si>
    <t>BLDG #3888 DOLLAR DAYS WHOLESALE, 2ND FLR, BEACH RD, GARAPAN</t>
  </si>
  <si>
    <t>66-0564522</t>
  </si>
  <si>
    <t>BLDG #3888 DOLLAR DAYS WHOLESALE 2ND FLR, BEACH RD, GARAPAN</t>
  </si>
  <si>
    <t>P-500-25196-174216</t>
  </si>
  <si>
    <t>COSMETOLOGIST</t>
  </si>
  <si>
    <t>APPLICANT MUST HAVE AT LEAST 12 MONTHS OF PREVIOUS WORK-RELATED SKILL, KNOWLEDGE, OR EXPERIENCE AS COSMETOLOGIST WITH A MINIMUM EDUCATION OF HIGH SCHOOL/GED DIPLOMA.</t>
  </si>
  <si>
    <t xml:space="preserve">ALL APPLICABLE CNMI AND FEDERAL TAXES. </t>
  </si>
  <si>
    <t>C-500-25249-291258</t>
  </si>
  <si>
    <t>STEVEN BROWNSTEIN, LLC.</t>
  </si>
  <si>
    <t>THE BACKGROUND INVESTIGATOR</t>
  </si>
  <si>
    <t>PMB 1007 BOX 10001</t>
  </si>
  <si>
    <t>Galak Dr., Papago</t>
  </si>
  <si>
    <t>66-0650310</t>
  </si>
  <si>
    <t>BROWNSTEIN</t>
  </si>
  <si>
    <t>STEVEN</t>
  </si>
  <si>
    <t>findcrime@aol.com</t>
  </si>
  <si>
    <t>Interpreters and Translators</t>
  </si>
  <si>
    <t>P-500-25213-214636</t>
  </si>
  <si>
    <t>Chinese Interpreters and Translators</t>
  </si>
  <si>
    <t>Must have Criminal Research Provider Certificate</t>
  </si>
  <si>
    <t>Federal and local tax.</t>
  </si>
  <si>
    <t>C-500-25262-320568</t>
  </si>
  <si>
    <t>MARIA THERESA V. CRUZ</t>
  </si>
  <si>
    <t>VALENTINO</t>
  </si>
  <si>
    <t>P-500-25179-137823</t>
  </si>
  <si>
    <t>MAINTENANCE WORKER</t>
  </si>
  <si>
    <t>MAINTENANCE SKILLS ENCOMPASS A RANGE OF ABILITIES ESSENTIAL FOR MAINTAINING AND REPAIRING EQUIPMENT, FACILITIES, AND SYSTEMS. 
THESE SKILLS INCLUDE TROUBLESHOOTING, PREVENTIVE MAINTENANCE, ELECTRICAL AND MECHANICAL REPAIRS.
A DRIVER'S LICENSE IS REQUIRED FOR U.S. CITIZENS AND CW1 WORKERS.</t>
  </si>
  <si>
    <t>104 MANGO CITY GARAPAN</t>
  </si>
  <si>
    <t>CNMI TAX AND FICA</t>
  </si>
  <si>
    <t>LABOR.CNMI.GOV</t>
  </si>
  <si>
    <t>C-500-25220-229801</t>
  </si>
  <si>
    <t xml:space="preserve">Preparing food for cooking and adding appropriate seasoning. Mixing the right amount of ingredients according to weight and type. Committed to maintain a clean kitchen and work area.
</t>
  </si>
  <si>
    <t>C-500-25245-279698</t>
  </si>
  <si>
    <t>MIR CORPORATION</t>
  </si>
  <si>
    <t>SAN ANTONIO LAUNDRY</t>
  </si>
  <si>
    <t>PO BOX 505635</t>
  </si>
  <si>
    <t>TOMAS P SABLAN BEACHROAD SAN ANTONIO</t>
  </si>
  <si>
    <t>66-0776511</t>
  </si>
  <si>
    <t>PANNA</t>
  </si>
  <si>
    <t>MIR MAHABOBUR</t>
  </si>
  <si>
    <t>RAHMAN</t>
  </si>
  <si>
    <t>corporationmir@gmail.com</t>
  </si>
  <si>
    <t>Laundry and Dry-Cleaning Workers</t>
  </si>
  <si>
    <t>P-500-25150-033231</t>
  </si>
  <si>
    <t>LAUNDRY AND DRY-CLEANING WORKERS</t>
  </si>
  <si>
    <t>WITH AT LEAST 3 MONTHS OF RELEVANT WORK EXPERIENCE; WITH THE ABILITY TO KEEP HAND AND ARM STEADY WHILE MOVING
YOUR ARM OR WHILE HOLDING YOUR ARM AND HAND IN ONE POSITION. THE ABILITY TO REPEATEDLY ADJUST THE CONTROLS OF A MACHINE OR A
VEHICLE TO EXACT POSITIONS. THE ABILITY TO MOVE YOUR HAND,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</si>
  <si>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 xml:space="preserve">CNMI WITHHOLDING TAXES AND SS &amp; MEDICAID </t>
  </si>
  <si>
    <t>corporatiomir@gmail.com</t>
  </si>
  <si>
    <t>C-500-25307-365918</t>
  </si>
  <si>
    <t>MANGLONA</t>
  </si>
  <si>
    <t>P-500-25237-263515</t>
  </si>
  <si>
    <t>ACCOUNTING CLERK</t>
  </si>
  <si>
    <t>Must be knowledgeable in using software such as Microsoft Office and QuickBooks.</t>
  </si>
  <si>
    <t>C-500-25248-288684</t>
  </si>
  <si>
    <t>SJ Corporation</t>
  </si>
  <si>
    <t>sj auto repair shop</t>
  </si>
  <si>
    <t>P.O Box 501962</t>
  </si>
  <si>
    <t>98-0084512</t>
  </si>
  <si>
    <t>Lee</t>
  </si>
  <si>
    <t>Jong Ho</t>
  </si>
  <si>
    <t>p o box 501962</t>
  </si>
  <si>
    <t>sjcorpsaipan2020@gmail.com</t>
  </si>
  <si>
    <t>P-500-25197-177782</t>
  </si>
  <si>
    <t xml:space="preserve">MUST HAVE 12 MONTH EXPERIENCE AS AUTOMOBILE AND BODY REPAIRER.
KNOWLEDGEABLE OF USING HAND TOOLS AND POWER TOOLS FOR REPAIRING SUCH AS IMPACT WRENCHES AND SOCKETS,COMPRESSED-AIR SYSTEM, POWER DRILL &amp; RACHETS, CALIPER, TESTER AND OTHER TOOLS REQUIRED FOR REPAIRING.
MAY BE REQUIRED TO WORK ON A FLEXIBLE TIME SCHEDULE. 
</t>
  </si>
  <si>
    <t>C-500-25254-301191</t>
  </si>
  <si>
    <t>VIP CORPORATION</t>
  </si>
  <si>
    <t>VIP TINTING SERVICES</t>
  </si>
  <si>
    <t>PO BOX 38 GRB</t>
  </si>
  <si>
    <t>66-0837794</t>
  </si>
  <si>
    <t>LI</t>
  </si>
  <si>
    <t>GUANGCHAO</t>
  </si>
  <si>
    <t>vip.corp.sp@gmail.com</t>
  </si>
  <si>
    <t>Installation, Maintenance, and Repair Workers, All Other</t>
  </si>
  <si>
    <t>P-500-25200-186871</t>
  </si>
  <si>
    <t>MAINTENANCE - TINT INSTALLER</t>
  </si>
  <si>
    <t>CHALAN PALE ARNOLD</t>
  </si>
  <si>
    <t>GUALO RAI VILLAGE, MIDDLE ROAD</t>
  </si>
  <si>
    <t>C-500-25243-278616</t>
  </si>
  <si>
    <t>7309 JP BLDG., CHALAN PALE ARNOLD ROAD, GARAPAN</t>
  </si>
  <si>
    <t>JP BLDG. 2, 7309 CHALAN PALE ARNOLD RD., GARAPAN</t>
  </si>
  <si>
    <t>P-500-25193-170872</t>
  </si>
  <si>
    <t>1 YEAR EXPERIENCE AS BUILDING MAINTENANCE IS REQUIRED AND PREFERABLY WITH CARPENTRY RELATED SKILLS SUCH AS REPAIR/INSTALLATION;
CAN OPERATE EQUIPMENT AND HAND POWER TOOLS;
CAN WORK INDEPENDENTLY WITH LESS SUPERVISION;
MUST BE ABLE TO DELIVER WORK AS INSTRUCTED, AND WITH URGENCY.</t>
  </si>
  <si>
    <t>980 CHALAN TUN THOMAS P. SABLAN ROAD</t>
  </si>
  <si>
    <t>C-500-25242-278254</t>
  </si>
  <si>
    <t>P.O/ BOX 502725</t>
  </si>
  <si>
    <t>P-500-25207-202065</t>
  </si>
  <si>
    <t>BOOKKEEPING, ACCOUNTING ASSOCIATE &amp; AUDITING CLERK</t>
  </si>
  <si>
    <t>- AT LEAST 24 MONTHS OF EXPERIENCE AS AN ACCOUNTING CLERK/ASSOCIATE (With at least 24-months of work experience as an accounting clerk. Must have knowledge and
understanding of bookkeeping practices and procedures).
- COMPUTER LITERATE (WORD/EXCEL)
- KNOWLEDGE IN SAGE 300 (Must be able to use the SAGE 300 Premium or other type of accounting system and must be able to use Microsoft Excel and Word.
- Verbal and/or written tests may be provided to substantiate sufficiency of understanding of general accounting principles and practices, coding, debits/credits, and understanding of basic
tax forms. 
- Applicants must be willing to work in flexible hours, even weekends and holidays if necessary especially to meet deadlines.</t>
  </si>
  <si>
    <t>Federal Income Tax, Social Security (FICA), Medicare Tax, other Withholding Payroll Tax</t>
  </si>
  <si>
    <t>C-500-25245-279606</t>
  </si>
  <si>
    <t>Registered Nurses</t>
  </si>
  <si>
    <t>P-500-25178-133392</t>
  </si>
  <si>
    <t>Registered Nurse</t>
  </si>
  <si>
    <t>Associate's of Science degree in Nursing from a recognized or accredited School of Nursing or foreign equivalent. Must pass the National Council Licensure Examination for Registered Nurses (NCLEX-RN) and be licensed as a Registered Nurse (RN) by the Northern Mariana Islands Board of Nursing (NMI BON) to practice nursing in the Commonwealth of the Northern Mariana Islands (CNMI). Must posses a valid  Basic Life Support (BLS) and/or Advanced Cardiovascular Life Support (ACLS) certificate. And, Neonatal Resuscitation Program (NRP) and Pediatric Advanced Life Support (PALS) certificates as required by assigned nursing unit. Computer literate. No work experience required. 
Conditional Requirement: Employment is contigent upon successful clearing of pre-employment health and drug screening in accordance with CHCC policy.</t>
  </si>
  <si>
    <t>C-500-25233-257023</t>
  </si>
  <si>
    <t>Consolidated Transportation Services, Inc.</t>
  </si>
  <si>
    <t>CTSI Logistics</t>
  </si>
  <si>
    <t>CTSI Building 12901 Lower Base Drive</t>
  </si>
  <si>
    <t>Lower Base</t>
  </si>
  <si>
    <t>66-0452417</t>
  </si>
  <si>
    <t>Cruz</t>
  </si>
  <si>
    <t>Jovencio</t>
  </si>
  <si>
    <t>Isip</t>
  </si>
  <si>
    <t>hrd@ctsi-logistics.com</t>
  </si>
  <si>
    <t>Cargo and Freight Agents</t>
  </si>
  <si>
    <t>P-500-25196-177237</t>
  </si>
  <si>
    <t>Cargo and Freight Agent</t>
  </si>
  <si>
    <t>KNOWLEDGE OF PRINCIPLES AND METHODS FOR MOVING PEOPLE OR GOODS BY AIR, RAIL, SEA, OR ROAD, INCLUDING THE RELATIVE COSTS AND BENEFITS. KNOWLEDGE OF PRINCIPLES AND PROCESSES FOR PROVIDING CUSTOMER AND PERSONAL SERVICES. THIS INCLUDES CUSTOMER NEEDS ASSESSMENT, MEETING QUALITY STANDARDS FOR SERVICES, AND EVALUATION OF CUSTOMER SATISFACTION.</t>
  </si>
  <si>
    <t>Paid leave, Holiday pay, and 401 (k) retirement plan subject to company policy</t>
  </si>
  <si>
    <t>All CNMI and Federal Income Taxes. Share in medical insurance and 401 (k) retirement plan is optional.</t>
  </si>
  <si>
    <t>C-500-25262-320503</t>
  </si>
  <si>
    <t>Star Marianas Air, Inc.</t>
  </si>
  <si>
    <t>Hangar One West Tinian International Airport</t>
  </si>
  <si>
    <t>P.O. Box 520461</t>
  </si>
  <si>
    <t>66-0715844</t>
  </si>
  <si>
    <t>Christian</t>
  </si>
  <si>
    <t>Shaun</t>
  </si>
  <si>
    <t>Robert</t>
  </si>
  <si>
    <t>hrdept@starmarianasair.com</t>
  </si>
  <si>
    <t>Computer User Support Specialists</t>
  </si>
  <si>
    <t>P-500-25211-208590</t>
  </si>
  <si>
    <t>Must be able to demonstrate ability to operate computer systems, both hardware and software; Ability to read manuals for computer diagnostics and troubleshooting.</t>
  </si>
  <si>
    <t>All applicable CNMI and Federal Taxes</t>
  </si>
  <si>
    <t>jobs@starmarianasair.com</t>
  </si>
  <si>
    <t>C-500-25231-250639</t>
  </si>
  <si>
    <t>GRANDEUR COMPANY,. LLC</t>
  </si>
  <si>
    <t>D' GRANDEST CAFE AND RESTAURANT</t>
  </si>
  <si>
    <t>CHALAN MOSIGNOR GUERRRO ROAD, SAN JOSE</t>
  </si>
  <si>
    <t>P-500-25193-170879</t>
  </si>
  <si>
    <t>1 YEAR EXPERIENCE AS A COOK IN INTERNATIONAL CUISINE IS REQUIRED AND PREFERABLY FROM A HIGH VOLUME RESTAURANT.
MUST BE ABLE TO WORK UNDER PRESSURE AND ADAPTABLE TO LAST MINUTE PREPARATION.
ABLE TO WORK A FLEXIBLE SCHEDULE INCLUDING EARLY MORNING HOURS, NIGHTS, WEEKENDS AND HOLIDAYS</t>
  </si>
  <si>
    <t>MONSIGNOR GUERRERO ROAD, SAN JOSE</t>
  </si>
  <si>
    <t>FICA (Social Security and Medicare) Taxes
CNMI (Chapter 2 and 7) Taxes</t>
  </si>
  <si>
    <t>C-500-25344-473748</t>
  </si>
  <si>
    <t>C-500-25239-269575</t>
  </si>
  <si>
    <t>L&amp;T Group of Companies, Ltd.</t>
  </si>
  <si>
    <t>2nd Floor, JP Centre Building</t>
  </si>
  <si>
    <t>3612 Beach Road, Garapan</t>
  </si>
  <si>
    <t>98-6021183</t>
  </si>
  <si>
    <t>Tolentino</t>
  </si>
  <si>
    <t>Emerenciana</t>
  </si>
  <si>
    <t>hrd@ltsaipan.com</t>
  </si>
  <si>
    <t>Heating, Air Conditioning, and Refrigeration Mechanics and Installers</t>
  </si>
  <si>
    <t>P-500-25198-183645</t>
  </si>
  <si>
    <t>Heating, Ventilation, Air Conditioning Service Technician</t>
  </si>
  <si>
    <t>High school / GED graduate with at least 24 months of previous work-related skill, knowledge, and experience. Ability to install, service, and repair air conditioning &amp; refrigeration systems in residence and commercial establishments. Comply with all applicable standards, policies, and procedures, including safety procedures and the maintenance of a clean work area. Must be able to work flexible hours. Performing routine maintenance on equipment and determining when and what kind of maintenance is needed. Installing equipment, machines, wiring, or programs to meet specifications. Conducting tests and inspections of products, services, or processes to evaluate quality or performance. Determining causes of operating errors and deciding what to do about it. Watching gauges, dials, or other indicators to make sure a machine is working properly. Knowledge of machines and tools, including their designs, uses, repair, and maintenance.</t>
  </si>
  <si>
    <t>JP Centre Building 3612</t>
  </si>
  <si>
    <t>Beach Road, Garapan</t>
  </si>
  <si>
    <t>Paid leave, Holiday pay, and 401 (k) retirement plan subject to company policy.</t>
  </si>
  <si>
    <t>C-500-25307-358159</t>
  </si>
  <si>
    <t>C-500-25249-291304</t>
  </si>
  <si>
    <t>P-500-25179-137788</t>
  </si>
  <si>
    <t>MUST HAVE 12 MONTHS EXPERIENCE AS COOK. MUST BE ABLE TO LIFT AT LEAST 45 LBS. AND CAN WORK ON A FLEXIBLE TIME OR EARLY MORNING SHIFT.</t>
  </si>
  <si>
    <t>C-500-25268-333320</t>
  </si>
  <si>
    <t>TRI ENTERPRISES, INC.</t>
  </si>
  <si>
    <t>Marianas Visiting Nurses</t>
  </si>
  <si>
    <t>SUITE 104</t>
  </si>
  <si>
    <t>66-0595842</t>
  </si>
  <si>
    <t>Billing and Posting Clerks</t>
  </si>
  <si>
    <t>P-500-25203-190348</t>
  </si>
  <si>
    <t>BOOKKEEPING, ACCOUNTING, and AUDITING CLERK</t>
  </si>
  <si>
    <t>BOOKKEEPING CERTIFICATE</t>
  </si>
  <si>
    <t>jovymacaraig@hhcare.co</t>
  </si>
  <si>
    <t>C-500-25254-301174</t>
  </si>
  <si>
    <t>CHECKPOINT INTERNATIONAL CORPORATION</t>
  </si>
  <si>
    <t>SUPPLY HOUSE WORLDWIDE</t>
  </si>
  <si>
    <t>106 MAC BUILDING</t>
  </si>
  <si>
    <t>99-3014284</t>
  </si>
  <si>
    <t>Leung</t>
  </si>
  <si>
    <t>Reynold</t>
  </si>
  <si>
    <t>Tagle</t>
  </si>
  <si>
    <t>Operations Manager</t>
  </si>
  <si>
    <t>106 MAC Building, Chalan Laulau</t>
  </si>
  <si>
    <t>CHECKPOINTINTERNATIONAL@GMAIL.COM</t>
  </si>
  <si>
    <t>Sales Representatives, Wholesale and Manufacturing, Except Technical and Scientific Products</t>
  </si>
  <si>
    <t>P-500-25161-072385</t>
  </si>
  <si>
    <t>RETAIL SALESPERSON</t>
  </si>
  <si>
    <t>MUST BE A HIGH SCHOOL GRADUATE OR HAVE AN EQUIVALENT QUALIFICATION. MUST HAVE AT LEAST 12 MONTHS OF PROVEN EXPERIENCE IN SELLING CONSTRUCTION SUPPLIES AND MATERIALS. MUST BE ABLE TO DEMONSTRATE KNOWLEDGE OF COMMONLY USED CONSTRUCTION AND BUILDING MATERIALS, SUCH AS PAINTS AND FINISHES, AND THEIR GENERAL USES AND APPLICATIONS IN TYPICAL CONSTRUCTION PROJECTS, WHICH WILL BE ASSESSED DURING THE INTERVIEW.</t>
  </si>
  <si>
    <t>106 MAC BUILDING, Chalan Laulau</t>
  </si>
  <si>
    <t>FICA and applicable CNMI Withholding Tax</t>
  </si>
  <si>
    <t>checkpointinternational@gmail.com</t>
  </si>
  <si>
    <t>C-500-25256-307335</t>
  </si>
  <si>
    <t>P-500-25221-232369</t>
  </si>
  <si>
    <t>Bachelor's Degree in Commerce / Accounting.  
Must have four(4) years prior related experience.
A detailed resume must be provided by all applicants equally applicable to the U.S. Workers and CW-1 Workers to prove their qualification.</t>
  </si>
  <si>
    <t>Koblerville Village</t>
  </si>
  <si>
    <t>Ch. 2 and Ch. 7 Taxes, Social Security and Medicare Taxes</t>
  </si>
  <si>
    <t>C-500-25267-330233</t>
  </si>
  <si>
    <t>MTL Commercial Trading Inc</t>
  </si>
  <si>
    <t>Saipan Auto Depot</t>
  </si>
  <si>
    <t>P.O Box 502067</t>
  </si>
  <si>
    <t>Saipan Plaza Building, Gualo Rai</t>
  </si>
  <si>
    <t>66-0836615</t>
  </si>
  <si>
    <t>Arvin</t>
  </si>
  <si>
    <t>Chua</t>
  </si>
  <si>
    <t>saipanautodepot670@gmail.com</t>
  </si>
  <si>
    <t>P-500-25217-221027</t>
  </si>
  <si>
    <t>Applicant must be a high school graduate with at least twenty-four (24) months of work experience as an accounting clerk. 
Knowledgeable in QuickBooks accounting, Peachtree, Sage, MS Office, numerical skills, organizational skills, computer skills, and problem-solving skills. 
Flexibility in work schedule is required. 
Ability to read, write, speak, and understand English to perform job duties, including communicating with suppliers.</t>
  </si>
  <si>
    <t>Workmen's Compensation is provided</t>
  </si>
  <si>
    <t>CNMI and federal taxes are required by law.</t>
  </si>
  <si>
    <t>saipanautodepot@gmail.com</t>
  </si>
  <si>
    <t>C-500-25252-295104</t>
  </si>
  <si>
    <t>SMARTSTART LEARNING, LLC</t>
  </si>
  <si>
    <t>SMARTSTART NURTURING CENTER</t>
  </si>
  <si>
    <t>MICRO BEACH ROAD</t>
  </si>
  <si>
    <t>66-0723994</t>
  </si>
  <si>
    <t>VILLAGOMEZ</t>
  </si>
  <si>
    <t>ANGELINA</t>
  </si>
  <si>
    <t>LICEN</t>
  </si>
  <si>
    <t>DIRECTOR</t>
  </si>
  <si>
    <t>linasaipan@aol.com</t>
  </si>
  <si>
    <t>P-500-25202-187503</t>
  </si>
  <si>
    <t>BOOKKEEPING, ACCOUNTING, AND AUDITING CLERK</t>
  </si>
  <si>
    <t>WORK EXPERIENCE REQUIRED IS 24 MONTHS IN BOOKKEEPING, OF WHICH THE LAST 12 MONTHS IS CURRENT AND PROGRESSIVE.
MUST BE ABLE TO USE PEACH TREE ACCOUNTING SYSTEM-SAGE AND QUICKBOOKS. MUST BE ABLE TO USE ADEQUATELY MICROSOFT EXCEL AND WORD. MUST HAVE GOOD ORAL AND WRITTEN COMMUNICATION SKILLS IN ENGLISH WHICH ARE EVALUATED AND VERIFIED BY USING OUR TWO TOOLS: "ORAL COMMUNICATION RATING SCALE" AND "BOOKKEEPER-WRITTEN SKILLS FORM. MUST BE ABLE TO PREPARE, GENERATE, RECONCILE, AND VALIDATE ACCURATE FINANCIAL STATEMENTS AND SUPPORTING DOCUMENTS/REPORTS FOR SUBMISSION TO CHILD CARE LICENSING PROGRAM, SMALL BUSINESS ADMINISTRATION, DEPARTMENT OF PUBLIC LAND, AND THE MONTHLY/QUARTERLY/YEARLY REPORTS TO CNMI REVENUE AND TAX OFFICE AND INTERNAL REVENUE SERVICES (IRS). VERBAL AND/OR WRITTEN TEST MAY BE PROVIDED TO SUBSTANTIATE SUFFICIENCY OF UNDERSTANDING OF GENERAL ACCOUNTING PRINCIPLES AND PRACTICES, CODING, DEBITS/CREDITS, AND UNDERSTANDING OF BASIC TAX FORMS.
MUST BE DEPENDABLE AND RELIABLE IN PUNTUALITY AND ATTENDANCE, FULFILLING OBLIGATIONS, AND MEETING REPORTING DEADLINES. 
REQUIREMENT PRIOR TO START WORK: POLICE CLEARANCE 
SUCCESSFUL APPLICANT(S) WILL BE REQUIRED TO SUBMIT AT LEAST TWO (2) LETTERS OF RECOMMENDATION FROM PREVIOUS EMPLOYMENT, WHICH MUST INCLUDE A STATEMENT ON RELIABILITY ON PUNCTUALITY AND ATTENDANCE AND MEETING REPORTING DEADLINES. SUCCESSFUL APPLICANT(S) WILL BE REQUIRED TO PROVIDE TWO (2) LETTER OF REFERENCE FROM NON-FAMILY MEMBERS.
WE ARE AN EQUAL OPPORTUNITY EMPLOYER AND ABOVE-MENTIONED REQUIREMENTS SHALL BE APPLIED EQUALLY TO ALL SUCCESSFUL APPLICANTS WHETHER U.S. OR CW-1 WORKERS.</t>
  </si>
  <si>
    <t>C-500-25309-374212</t>
  </si>
  <si>
    <t>P-500-25226-241856</t>
  </si>
  <si>
    <t xml:space="preserve">	Minimum of 24 months (2 years) prior work experience in accounting, preferably with nonprofit organizations. 
	Knowledgeable in QuickBooks accounting, peachtree, sage, MS Office, Numerical Skills, Organizational Skills, computer skills, problem solving skills.
	Knowledge of nonprofit tax rules, payroll processing, and government tax filing.
Preferred
	Experience with fund accounting or grant management.
	Familiarity with GAAP principles for nonprofit organizations.
</t>
  </si>
  <si>
    <t>2664 Ghiyeghi St. San Jose, Oleai</t>
  </si>
  <si>
    <t>C-500-25306-357563</t>
  </si>
  <si>
    <t>KSK CORPORATION</t>
  </si>
  <si>
    <t>CK BUILDING BEACH ROAD CHALAN KANOA</t>
  </si>
  <si>
    <t>66-0628897</t>
  </si>
  <si>
    <t>JIN</t>
  </si>
  <si>
    <t>SHUN</t>
  </si>
  <si>
    <t>youngckim@gmail.com</t>
  </si>
  <si>
    <t>Maintenance Workers, Machinery</t>
  </si>
  <si>
    <t>P-500-25183-146385</t>
  </si>
  <si>
    <t>SERVICE TECHNICIAN</t>
  </si>
  <si>
    <t>Knowledge of circuit boards, processors, chips, electronic components, equipment.</t>
  </si>
  <si>
    <t>Employer's Quarterly Withholding Tax, FICA Tax</t>
  </si>
  <si>
    <t>C-500-25246-282399</t>
  </si>
  <si>
    <t>Micronesia Resort Inc</t>
  </si>
  <si>
    <t>Kensington Hotel Saipan</t>
  </si>
  <si>
    <t>10091 Chalan Pale Arnold, San Roque</t>
  </si>
  <si>
    <t>PO Box 5152 CHRB</t>
  </si>
  <si>
    <t>98-6021504</t>
  </si>
  <si>
    <t>Ahn</t>
  </si>
  <si>
    <t>Jaehee</t>
  </si>
  <si>
    <t>PO BOX 5152 CHRB</t>
  </si>
  <si>
    <t>Jay.Ahn@kensingtonsaipan.com</t>
  </si>
  <si>
    <t>First-Line Supervisors of Housekeeping and Janitorial Workers</t>
  </si>
  <si>
    <t>P-500-25192-167775</t>
  </si>
  <si>
    <t>HOUSEKEEPING SUPERVISOR</t>
  </si>
  <si>
    <t xml:space="preserve">1. MANAGEMENT OF PEOPLE RESOURCES-MOTIVATING, DEVELOPING AND DIRECTING PEOPLE AS THEY WORK, IDENTIFYING THE BEST PEOPLE FOR THE JOB.    
2.MONITORING, ASSESSING PERFORMANCE OF YOURSELF, OTHER INDIVIDUALS, OR ORGANIZATIONS TO MAKE IMPROVEMENTS OR TAKE CORRECTIVE ACTION. 
3.SOCIAL PERCEPTIVENESS-BEING AWARE OF OTHERS' REACTIONS AND UNDERSTANDING WHY THEY REACT AS THEY DO. 
4. SPEAKING-TALKING TO OTHERS TO
CONVEY INFORMATION EFFECTIVELY. 
5. TIME MANAGEMENT-MANAGING ONE'S OWN TIME AND THE TIME OF OTHERS.
6. BE ABLE TO STAND, SIT, OR WALK FOR AN
EXTENDED PERIOD OF TIME AND HAVE TO CARRY UP TO 70 POUNDS WITHOUT ASSISTANCE.      
7. BE ABLE AND WILLING TO WORK IN FLEXIBLE SHIFTS, DAYS, EVENING,
NIGHT, WEEKEND AND HOLIDAYS
</t>
  </si>
  <si>
    <t>CHALAN PALE ARNOLD MAIN ROAD, SAN ROQUE</t>
  </si>
  <si>
    <t>duty meal, 15 days vacation leave after 1yr., 9 holiday pay; optional health insurance &amp; housing</t>
  </si>
  <si>
    <t>chapter 2 local tax/chapter 7 federal tax/optional $120.00 dorm &amp; health insurance</t>
  </si>
  <si>
    <t>HR@MRISAIPAN.COM</t>
  </si>
  <si>
    <t>http://kensingtonsaipan.com/en/recruit.php</t>
  </si>
  <si>
    <t>INOS</t>
  </si>
  <si>
    <t>DEBRA</t>
  </si>
  <si>
    <t>MICRONESIA RESORT INC. DBA: KENSINGTON HOTEL SAIPAN</t>
  </si>
  <si>
    <t>debra.inos@kensingtonsaipan.com</t>
  </si>
  <si>
    <t>C-500-25268-333411</t>
  </si>
  <si>
    <t>PACIFIC SLEEP CENTER</t>
  </si>
  <si>
    <t>P-500-25202-187526</t>
  </si>
  <si>
    <t>CPR
EXPERIENCE IN THE HEALTHCARE/MEDICAL FIELD</t>
  </si>
  <si>
    <t>C-500-25259-310610</t>
  </si>
  <si>
    <t>CREATIVE CAPITAL CORPORATION</t>
  </si>
  <si>
    <t>SMARTSTART NURTURING CENTER NAVY HILL</t>
  </si>
  <si>
    <t>MAYORIA AVE.,</t>
  </si>
  <si>
    <t>NAVY HILL</t>
  </si>
  <si>
    <t>66-0887421</t>
  </si>
  <si>
    <t>smartstartspn@gmail.com</t>
  </si>
  <si>
    <t>P-500-25190-161040</t>
  </si>
  <si>
    <t>CHILD CARE WORKERS</t>
  </si>
  <si>
    <t>WORK EXPERIENCE REQUIRED IS 12 MONTHS CURRENT AND PROGRESSIVE IN CHILD CARE SETTING. INFANT TODDLER CERTIFICATION IS BIG PLUS FACTOR. EXPERIENCE WITH SPECIAL NEEDS CHILD IS BIG PLUS FACTOR. FAMILIARITY IN CREATIVE CURRICULUM IS A BIG PLUS FACTOR. GOOD ORAL AND WRITTEN COMMUNICATION SKILLS  NECESSARY TO PREPARE LICENSING REQUIREMENTS ON DAILY REPORTS AND OBSERVATIONS WHICH ARE EVALUATED AND VERIFIED BY USING THE TWO TOOLS: "ORAL COMMUNICATION RATING SCALE" AND THE "CHILD CARE WORKER - WRITTEN SKILLS FORM." ENGLISH IS THE OFFICIAL LANGUAGE IN THE CNMI.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TO BE COUNTED IN ADULT:CHILD RATIO IMMEDIATELY BEFORE START OF WORK: COMPLETE AND PASS THE 12 TOPICS OF PRE-SERVICE TRAININGS. 
WE ARE AN EQUAL OPPORTUNITY EMPLOYER AND THE ABOVE-MENTIONED REQUIREMENTS SHALL BE APPLIED EQUALLY TO ALL SUCCESSFUL APPLICANTS WHETHER U.S. WORKERS OR CW-1 WORKERS.</t>
  </si>
  <si>
    <t>C-500-25318-407401</t>
  </si>
  <si>
    <t>SCARLET CORPORATION LTD</t>
  </si>
  <si>
    <t>SISI BEAUTY SALON</t>
  </si>
  <si>
    <t>ALAIHAI AVE, GARAPAN</t>
  </si>
  <si>
    <t>PMB 999 G BOX 10012</t>
  </si>
  <si>
    <t>66-0747495</t>
  </si>
  <si>
    <t>XIANGZHU</t>
  </si>
  <si>
    <t>VICE PRESIDENT</t>
  </si>
  <si>
    <t>sisibeautysalon88@gmail.com</t>
  </si>
  <si>
    <t>P-500-25166-094099</t>
  </si>
  <si>
    <t>HAIRSTYLIST</t>
  </si>
  <si>
    <t>Must have 12 consecutive months experience as a hairstylist.</t>
  </si>
  <si>
    <t>SISI BEAUTY SALON, ALAIHAI AVENUE, GARAPAN</t>
  </si>
  <si>
    <t>Applicable Federal &amp; Local Taxes.</t>
  </si>
  <si>
    <t>C-500-25247-285485</t>
  </si>
  <si>
    <t>Welding, Soldering, and Brazing Machine Setters, Operators, and Tenders</t>
  </si>
  <si>
    <t>P-500-25192-167494</t>
  </si>
  <si>
    <t>Welding, Soldering and Brazing Machine Operator</t>
  </si>
  <si>
    <t xml:space="preserve">High School diploma
12 months documented experience as Welder in a quarry industry.
Should have a valid drivers license
</t>
  </si>
  <si>
    <t>Naftan Road Route 304 Obyan</t>
  </si>
  <si>
    <t>C-500-25307-357642</t>
  </si>
  <si>
    <t>FPA Pacific Corp.</t>
  </si>
  <si>
    <t>66-0465106</t>
  </si>
  <si>
    <t>Vice-President</t>
  </si>
  <si>
    <t>P-500-25202-187477</t>
  </si>
  <si>
    <t>Able to diagnose and knowledgeable in parts as well as records/logs of vehicle/machine services for trucks and quarry equipment. Must have minimum 24 months of work experience.</t>
  </si>
  <si>
    <t>Grand St. San Jose Village</t>
  </si>
  <si>
    <t>Federal and local taxes, 50% health insurance premium is optional, IOU's</t>
  </si>
  <si>
    <t>C-500-25245-279694</t>
  </si>
  <si>
    <t>WITH AT LEAST 3 MONTHS OF RELEVANT WORK EXPERIENCE; WITH THE ABILITY TO KEEP HAND AND ARM STEADY WHILE MOVING
YOUR ARM OR WHILE HOLDING YOUR ARM AND HAND IN ONE POSITION. THE ABILITY TO REPEATEDLY ADJUST THE CONTROLS OF A MACHINE OR A VEHICLE TO EXACT POSITIONS. THE ABILITY TO MOVE YOUR HAND,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</si>
  <si>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CNMI WITHOLDING TAXES AND SS MEDICAID</t>
  </si>
  <si>
    <t>C-500-25308-373832</t>
  </si>
  <si>
    <t>DYNAMIC CORE GROUP INC</t>
  </si>
  <si>
    <t>SHIRLEY'S COFFEE SHOP</t>
  </si>
  <si>
    <t>G/F HSJ BUILDING HAGOI ROAD</t>
  </si>
  <si>
    <t>TALAYA AVENUE SUSUPE</t>
  </si>
  <si>
    <t>66-0495301</t>
  </si>
  <si>
    <t>DELA TORRE</t>
  </si>
  <si>
    <t>MA. ROSARIO</t>
  </si>
  <si>
    <t>SAVELLA</t>
  </si>
  <si>
    <t>admin@shirleyscoffeeshopsaipan.com</t>
  </si>
  <si>
    <t>P-500-25240-272230</t>
  </si>
  <si>
    <t>COUNTER ATTENDANTS</t>
  </si>
  <si>
    <t xml:space="preserve">Knowledge of point of sales software: EZEE Optimus. knowledge and experience in Microsoft Windows operating system. Must be able to work on shift: nights, weekends, and holidays as needed. Must have knowledge and experience in operating counter equipment, including coffee makers, blenders, beverage dispensers, icemakers, and credit card machines.
</t>
  </si>
  <si>
    <t>NONE.</t>
  </si>
  <si>
    <t>ALL CNMI AND FEDERAL TAXES.</t>
  </si>
  <si>
    <t>www.shirleyscoffeeshop.com</t>
  </si>
  <si>
    <t>C-500-25333-443494</t>
  </si>
  <si>
    <t>SDR CORPORATION</t>
  </si>
  <si>
    <t>I ZONE</t>
  </si>
  <si>
    <t>BEACH ROAD CHALAN KANOA</t>
  </si>
  <si>
    <t>66-0989256</t>
  </si>
  <si>
    <t>BORJA</t>
  </si>
  <si>
    <t>XIANGDAN</t>
  </si>
  <si>
    <t>sdrcorporation@yahoo.com</t>
  </si>
  <si>
    <t>Retail Salespersons</t>
  </si>
  <si>
    <t>P-500-25197-177790</t>
  </si>
  <si>
    <t>SALES REPRESENTATIVE</t>
  </si>
  <si>
    <t>C-500-25232-253796</t>
  </si>
  <si>
    <t>K-TOWN, LLC</t>
  </si>
  <si>
    <t>PO BOX 520482</t>
  </si>
  <si>
    <t>66-0965075</t>
  </si>
  <si>
    <t>KWON</t>
  </si>
  <si>
    <t>KI PUNG</t>
  </si>
  <si>
    <t>erickwon@ktowncoffee.com</t>
  </si>
  <si>
    <t>Cooks, Fast Food</t>
  </si>
  <si>
    <t>P-500-25193-170738</t>
  </si>
  <si>
    <t>K-TOWN COFFEE</t>
  </si>
  <si>
    <t>C-500-25231-250497</t>
  </si>
  <si>
    <t>Architectural and Civil Drafters</t>
  </si>
  <si>
    <t>P-500-25143-010912</t>
  </si>
  <si>
    <t>PROJECT ENGINEER</t>
  </si>
  <si>
    <t xml:space="preserve">Applicant must have an associate degree in engineering or any related field. Applicant must also have at least 24 months of work experience. Knowledge in engineering and technology. </t>
  </si>
  <si>
    <t>2340 Beach Road, San Jose Village</t>
  </si>
  <si>
    <t>C-500-25309-374495</t>
  </si>
  <si>
    <t>P-500-25192-167581</t>
  </si>
  <si>
    <t>Civil Engineering  Technician</t>
  </si>
  <si>
    <t xml:space="preserve">Associates' degree
12 months documented experience as Civil Engineering Technician
Should have a valid ACI (American Concrete Institute) certificate
Must be familiar with the different types of asphalt, concrete, aggregate, 
cement and sand used/required for specific construction projects.
Should be computer software literate - Microsoft Office  Excel, Word 
Should have a valid drivers license
</t>
  </si>
  <si>
    <t>Naftan  Road Route 304 Obyan Saipan Northern Mariana Islands</t>
  </si>
  <si>
    <t>C-500-25242-278422</t>
  </si>
  <si>
    <t>FIVE STAR BUILDERS</t>
  </si>
  <si>
    <t>66-0761986</t>
  </si>
  <si>
    <t>Office Clerks, General</t>
  </si>
  <si>
    <t>P-500-25207-202122</t>
  </si>
  <si>
    <t>Office Clerk</t>
  </si>
  <si>
    <t xml:space="preserve">At interview, each applicant will complete: (1) a computer skills testcreate/format a one-page business letter in Word, enter and sort a 50-row dataset and apply at least one formula in Excel, and send an email with an attached file and calendar invite in Outlook or an equivalent program; passing requires 80% of graded steps correct; (2) a typing test with 30 WPM; (3) a numeric and alphanumeric data-entry test with 95% accuracy; (4) a practical exercise posting 5 invoices and 3 timesheets into a mock cloud platform (e.g., QuickBooks Online or Connecteam, or equivalents) within 20 minutes at 90% accuracy; and (5) an English taskread a one-page memo and draft a 5-sentence business emailscored by rubric (grammar, clarity, format, task completion) with a 70% required. Applicant must affirm ability to lift and carry 20 lbs occasionally and to keep payroll/HR/project records confidential under CNMI privacy rules. Tests are applied uniformly to all candidates, accept equivalent software/systems, allow reasonable accommodation as required by law, and results are retained in the hiring file.
</t>
  </si>
  <si>
    <t>SAN ANTONIO BEACH RD</t>
  </si>
  <si>
    <t>C-500-25309-374697</t>
  </si>
  <si>
    <t>FOUR SEASONS INTERNATIONAL CORP</t>
  </si>
  <si>
    <t>ONE BROADWAY STREET, SAN JOSE VILLAGE</t>
  </si>
  <si>
    <t>PO BOX 520495</t>
  </si>
  <si>
    <t>66-0717156</t>
  </si>
  <si>
    <t>HOM</t>
  </si>
  <si>
    <t>BRIAN</t>
  </si>
  <si>
    <t>NOEL</t>
  </si>
  <si>
    <t>xuan-meihua@hotmail.com</t>
  </si>
  <si>
    <t>P-500-25240-272343</t>
  </si>
  <si>
    <t>WAITRESS</t>
  </si>
  <si>
    <t>Can work flexible time, night shift, holidays and Sundays</t>
  </si>
  <si>
    <t>chapter 2, fica sss and fica med</t>
  </si>
  <si>
    <t>C-500-25310-380806</t>
  </si>
  <si>
    <t>3207 Brigida St.</t>
  </si>
  <si>
    <t>P-500-25204-193404</t>
  </si>
  <si>
    <t>Must have at least 12 months work experience in a reputable establishment as a Cook. Must be able to perform food preparation and cooking activities of a dining restaurant. Can design the menu and review food purchases. Should have the ability to forecast food preparation base from increase or decrease customer guest flow. Can create inventory methods based on company or restaurant needs. Can comply with nutrition, sanitation regulation and safety standards as prescribed by USDA. Applicants must be updated on the latest industry practices.</t>
  </si>
  <si>
    <t>Broadway Ave., Canal St., San Jose</t>
  </si>
  <si>
    <t xml:space="preserve">CNMI Tax and FICA Tax. Housing is optional; Employees who are single may live in the housing with a monthly charge of $30.00 for air condition use, free housing or no monthly charge for single employees who opted not to use the air conditioner. </t>
  </si>
  <si>
    <t>C-500-25307-357636</t>
  </si>
  <si>
    <t>Power Builders International, LLC.</t>
  </si>
  <si>
    <t>10 Grand St. San Jose Village</t>
  </si>
  <si>
    <t>66-0711044</t>
  </si>
  <si>
    <t>P-500-25203-190546</t>
  </si>
  <si>
    <t>ABILITY TO FOLLOW INSTRUCTIONS FROM SUPERVISORS OR SENIOR MAINTENANCE WORKERS. KNOWLEDGE OF GENERAL CARPENTRY AND REPAIR. ABILITY TO USE HAND TOOLS AND POWER TOOLS.</t>
  </si>
  <si>
    <t>C-500-25359-510884</t>
  </si>
  <si>
    <t>CWN TRUST LLC</t>
  </si>
  <si>
    <t>6856  CHALA PALE ARNOLD GUALO RAI</t>
  </si>
  <si>
    <t>Shuttle Drivers and Chauffeurs</t>
  </si>
  <si>
    <t>P-500-25323-420112</t>
  </si>
  <si>
    <t>DRIVER</t>
  </si>
  <si>
    <t>Must have at least 24 months experience as Driver.  Can determine causes of operating errors and can decide what to do about the error. Can perform routine maintenance on equipment and know what kind of maintenance is needed. Must have latest police clearance and professional drivers license.</t>
  </si>
  <si>
    <t>PO 500087</t>
  </si>
  <si>
    <t>C-500-25274-350798</t>
  </si>
  <si>
    <t>C-500-25268-333115</t>
  </si>
  <si>
    <t>JGENNOME Corporation</t>
  </si>
  <si>
    <t>Herminia St. Corner Chalan Kanoa Dr.</t>
  </si>
  <si>
    <t>P.O Box 503350</t>
  </si>
  <si>
    <t>66-1100185</t>
  </si>
  <si>
    <t>Pamintuan</t>
  </si>
  <si>
    <t>Manuel</t>
  </si>
  <si>
    <t>V.</t>
  </si>
  <si>
    <t>Corporate Secretary</t>
  </si>
  <si>
    <t>jgennomecorporation@gmail.com</t>
  </si>
  <si>
    <t>P-500-25176-126076</t>
  </si>
  <si>
    <t>Janitors and Cleaners, Except Maids and Housekeeping Cleaner</t>
  </si>
  <si>
    <t>Ability to follow a cleaning checklist and complete assigned cleaning tasks on schedule
 Knowledge and use of safety procedures when handling cleaning chemicals and equipment
 Ability to follow instructions and communicate with coworkers and supervisors
 Police clearance is required for all workers
 Applicants must submit at least two (2) recommendation letters from previous employers
 (direct supervisors or HR), which must include statements regarding reliability, punctuality, attendance, and work ethic
 We are an Equal Opportunity Employer and apply these requirements equally to all applicants</t>
  </si>
  <si>
    <t>C-500-25238-266569</t>
  </si>
  <si>
    <t>Micronesia Resort Inc.</t>
  </si>
  <si>
    <t>P-500-25192-167771</t>
  </si>
  <si>
    <t xml:space="preserve">ABLE TO DEMONSTRATE SPECIFIC SKILLS: 1. EQUIPMENT MAINTENANCE-PERFORMING ROUTINE MAINTENANCE ON EQUIPMENT AND DETERMINING WHEN AND WHAT
KIND OF MAINTENANCE IS NEEDED. 2. REPAIRING-REPAIRING MACHINES OR SYSTEMS USING THE NEEDED TOOLS. 3. TROUBLESHOOTING-DETERMINING CAUSES OF
OPERATION ERRORS AND DECIDING WHAT TO DO ABOUT IT. 4. CRITICAL THINKING-USING LOGIC AND REASONING TO IDENTIFY THE STRENGTHS AND WEAKNESSES OF
ALTERNATIVE SOLUTIONS, CONCLUSIONS OR APPROACHES TO PROBLEMS. 5. EQUIPMENT SELECTION- DETERMINING THE KIND OF TOOLS AND EQUIPMENT NEEDED
TO DO A JOB. ABLE TO PULL, PUSH, LIFT, AND CARRY 50LBS WITHOUT ASSISTANCE. BE ABLE AND WILLING TO WORK FLEXIBLE SHIFTS, DAYS, EVENINGS, NIGHT,
WEEKENDS AND HOLIDAYS
</t>
  </si>
  <si>
    <t>chapter 2 local tax/chapter 7 federal tax/optional $70.00 dorm &amp; health insurance</t>
  </si>
  <si>
    <t>C-500-25310-385403</t>
  </si>
  <si>
    <t>C-500-25311-386117</t>
  </si>
  <si>
    <t>Hwang Jae Corporation</t>
  </si>
  <si>
    <t>PMB 140 Box 10000</t>
  </si>
  <si>
    <t>98-0096005</t>
  </si>
  <si>
    <t>Lumanlan</t>
  </si>
  <si>
    <t>Adelaida</t>
  </si>
  <si>
    <t>Pineda</t>
  </si>
  <si>
    <t>Light Truck Drivers</t>
  </si>
  <si>
    <t>P-500-25268-333349</t>
  </si>
  <si>
    <t>Heavy Truck Driver</t>
  </si>
  <si>
    <t xml:space="preserve">1 YEAR WORK EXPERIENCE AS A TRUCK DRIVER. HANDS ON EXPERIENCE WITH ELECTRONIC EQUIPMENT AND SOFTWARE. KNOWLEDGE OF APPLICABLE TRUCK DRIVING AND REGULATIONS. NO RECENT MOVING OR DRIVING VIOLATIONS. MUST PROVIDE EMPLOYMENT CERTIFICATION FROM PREVIOUS EMPLOYER. MUST PASS IN
MEDICAL AND DRUG TEST REQUIRED BY MOTOR CARRIER DIVISION FROM THE DEPARTMENT OF PUBLIC SAFETY IN CNMI. MUST HAVE A VALID TRUCK DRIVING LICENSE.
</t>
  </si>
  <si>
    <t>Middle Road, Chalan Laulau Village</t>
  </si>
  <si>
    <t>CNMI Tax, Federal Tax (FICA), Medicare Tax</t>
  </si>
  <si>
    <t>C-500-25344-470452</t>
  </si>
  <si>
    <t>6679   CHALAN PALE VILLAGE I LIYANG</t>
  </si>
  <si>
    <t>KULALES PLACE    GUALO RAI</t>
  </si>
  <si>
    <t>P-500-25309-374196</t>
  </si>
  <si>
    <t>BOOKKEEPER</t>
  </si>
  <si>
    <t>Must be a High school/GED graduate. Must have at least 24 months of work-related experience and be knowledgeable in performing routine accounting duties, including calculating and posting business transactions. Familiarity with accounting software such as Peach Tree, QuickBooks, or Excel for data recording is required.</t>
  </si>
  <si>
    <t>PO 500087 CK</t>
  </si>
  <si>
    <t>CCCCNMI TAX WITHHELD AND FICA</t>
  </si>
  <si>
    <t>C-500-25349-481430</t>
  </si>
  <si>
    <t>SP Dancoe &amp; Associates, LLC</t>
  </si>
  <si>
    <t>P.O Box 503922</t>
  </si>
  <si>
    <t>37-1776359</t>
  </si>
  <si>
    <t>Dancoe</t>
  </si>
  <si>
    <t>Sonya</t>
  </si>
  <si>
    <t>spdasaipan@gmail.com</t>
  </si>
  <si>
    <t>P-500-25219-226674</t>
  </si>
  <si>
    <t>Architectural and Civil Drafter</t>
  </si>
  <si>
    <t xml:space="preserve">MUST HAVE 24 MONTHS EXPERIENCE. MUST HAVE A LICENSE OR CERTIFICATE AS ARCHITECTURAL AND CIVIL DRAFTER. MUST BE ABLE TO WORK FLEXIBLE TIME SCHEDULE, DURING HOLIDAYS, WEEKENDS, IF NECESSARY. MUST BE FAMILIAR WITH COMPUTER AIDED DESIGN CAD SOFTWARE,GRAPHICS OR PHOTO IMAGING SOFTWARE, MICROSOFT POWER POINT. </t>
  </si>
  <si>
    <t>Gualo Rai Village</t>
  </si>
  <si>
    <t>C-500-25243-278636</t>
  </si>
  <si>
    <t>HAN'S CORPORATON</t>
  </si>
  <si>
    <t>P.O. BOX 501538 CK</t>
  </si>
  <si>
    <t>CHALAN PALE ARNOLD ROAD, GARAPAN</t>
  </si>
  <si>
    <t>98-0080877</t>
  </si>
  <si>
    <t>HAN</t>
  </si>
  <si>
    <t>JIN KWAN</t>
  </si>
  <si>
    <t>hanscorp2011@gmail.com</t>
  </si>
  <si>
    <t>P-500-25118-909704</t>
  </si>
  <si>
    <t>MAINTENANCE AND REPAIR WORKER, GENERAL</t>
  </si>
  <si>
    <t>KNOWLEDGE IN PROPER HANDLING AND OPERATING OF SPECIAL TOOLS AND EQUIPMENT</t>
  </si>
  <si>
    <t>HAN'S CORPORATION BUILDING</t>
  </si>
  <si>
    <t>FICA TAXES (Social Security and Medicare)
CNMI Taxes (Chap 2 and Chap 7)</t>
  </si>
  <si>
    <t>(670) 234-7586</t>
  </si>
  <si>
    <t>C-500-25310-380375</t>
  </si>
  <si>
    <t>JTM CORPORATION</t>
  </si>
  <si>
    <t>JTM SNACKBAR &amp; BBQ GRILL</t>
  </si>
  <si>
    <t>PO BOX 5308 CHRB GARAPAN</t>
  </si>
  <si>
    <t>66-0658129</t>
  </si>
  <si>
    <t>TENGCO</t>
  </si>
  <si>
    <t>ROLANDO</t>
  </si>
  <si>
    <t>SOMERA</t>
  </si>
  <si>
    <t>PO BOX 5308 CHRB</t>
  </si>
  <si>
    <t>jhems.restaurant@yahoo.com</t>
  </si>
  <si>
    <t>P-500-25226-241185</t>
  </si>
  <si>
    <t>Cook, Restaurant</t>
  </si>
  <si>
    <t>Applicants will be required to work from Monday to Friday from 8:00am to 4:00pm, 7 hours/day.
Applicants must also be willing to have flexible working hours during weekends and holidays.</t>
  </si>
  <si>
    <t>Rte 30 corner Palm Street Beach Road Garapan</t>
  </si>
  <si>
    <t xml:space="preserve">Will deduct all mandatory Federal and State taxes. (Chapter 2, Chapter 7, Social Security, Medicare)
</t>
  </si>
  <si>
    <t>C-500-25325-427376</t>
  </si>
  <si>
    <t>Commercial Pilots</t>
  </si>
  <si>
    <t>P-500-25196-174352</t>
  </si>
  <si>
    <t>Commercial Pilot</t>
  </si>
  <si>
    <t>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Pre-employment drug test drug test, as required under Title 14 CFR120.109(a): (1) No employer may hire any individual for a safety-sensitive function listed in 120.105 unless the employer first conducts a pre 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 
This position requires a variable work schedule due to the nature of airline operations. The typical schedule involves rotations, usually 4 days ON and 2 days OFF, with pilots potentially working early mornings, late nights, weekends and holidays. The position's schedule is subject to the crew duty and rest limitations set forth in title 14 of the Code of Federal Regulations Part 135 subparts 135.265 and 135.267 as applicable to the type of flight operation conducted (e.g., Scheduled or On-Demand).</t>
  </si>
  <si>
    <t>Month</t>
  </si>
  <si>
    <t>Offered wage is paid upon successful completion of the company training and flight hour requirements described in E.b.12</t>
  </si>
  <si>
    <t>pilotjobs@starmarianasair.com</t>
  </si>
  <si>
    <t>C-500-25338-456627</t>
  </si>
  <si>
    <t>C-500-25350-485077</t>
  </si>
  <si>
    <t>Kang Corporation</t>
  </si>
  <si>
    <t>P.O Box 503053</t>
  </si>
  <si>
    <t>98-0084411</t>
  </si>
  <si>
    <t>Kang Hee</t>
  </si>
  <si>
    <t>kangparts@hotmail.com</t>
  </si>
  <si>
    <t>P-500-25204-196299</t>
  </si>
  <si>
    <t>MUST HAVE 12 MONTH OF WORKING EXPERIENCE AS MAINTENANCE WORKER. KNOWLEDGEABLE TO USE POWER TOOLS AND HAND TOOLS LIKE HAMMER DRILLS, GRINDERS, SANDERS, PLIERS, ADJUSTABLE WRENCHES, ELECTRIC CUTTERS. KNOWLEDGEABLE OF SAFETY PRECAUTIONS IN DOING THE TASK. KNOWLEDGEABLE IN REPAIRING COMMERCIAL LAUNDRY MACHINES AND DRYERS, REPAIRING OF  DIESEL TYPE GENERATORS. MAY BE REQUIRED ON A FLEXIBLE TIME SCHEDULE.</t>
  </si>
  <si>
    <t>Chalan Laulau Village</t>
  </si>
  <si>
    <t xml:space="preserve">CNMI TAXES AND FICA TAXES </t>
  </si>
  <si>
    <t>C-500-26034-615376</t>
  </si>
  <si>
    <t>Dottino Enterprises, Inc.</t>
  </si>
  <si>
    <t>Godfather's Bar and Restaurant</t>
  </si>
  <si>
    <t>P.O Box 102 GRB</t>
  </si>
  <si>
    <t>66-0671031</t>
  </si>
  <si>
    <t>Dottino</t>
  </si>
  <si>
    <t>Gary</t>
  </si>
  <si>
    <t>Scott</t>
  </si>
  <si>
    <t>godfathersbar670@gmail.com</t>
  </si>
  <si>
    <t>P-500-25307-359598</t>
  </si>
  <si>
    <t>Minimum of 24 months (2 years) of work experience as a Maintenance and Repair Worker, General, or in a similar maintenance role.
Proven experience as a maintenance worker, maintenance technician, or similar position.
Basic working knowledge of plumbing, electrical systems, and general building maintenance.
Experience working with a variety of tools, including both hand and power tools.
Ability to perform routine maintenance on equipment and determine when and what kind of maintenance is needed.
Ability to identify the kind of tools, materials, and equipment required to complete a job.
Skill in repairing machines, systems, or structures using the appropriate tools and techniques.</t>
  </si>
  <si>
    <t>Palm Street, Garapan</t>
  </si>
  <si>
    <t>1 Duty meal provided, Christmas Bonus subject to company policy, Workmen's Compensation is provided</t>
  </si>
  <si>
    <t>scottdottino@yahoo.com</t>
  </si>
  <si>
    <t>C-500-25345-474606</t>
  </si>
  <si>
    <t>C-500-26008-543687</t>
  </si>
  <si>
    <t>JWS AIR CONDITIONING AND REFRIGERATION, INC.</t>
  </si>
  <si>
    <t>WH-DOOR 2 DOTSE PL BEACH ROAD</t>
  </si>
  <si>
    <t>PMB 101 BOX 10000, GARAPAN</t>
  </si>
  <si>
    <t>66-0495997</t>
  </si>
  <si>
    <t>SCRAGG</t>
  </si>
  <si>
    <t>ANTHONY</t>
  </si>
  <si>
    <t>CHRISTOPHER</t>
  </si>
  <si>
    <t>VP/GENERAL MANAGER</t>
  </si>
  <si>
    <t>WH-DOOR 2 DOTSE PL BAECH ROAD</t>
  </si>
  <si>
    <t>jbaute@jwssaipan.com</t>
  </si>
  <si>
    <t>P-500-25320-411482</t>
  </si>
  <si>
    <t>A/C &amp; REFRIGERATION TECHNICIAN</t>
  </si>
  <si>
    <t xml:space="preserve">MUST POSSESS KNOWLEDGE IN MECHANICAL AND REPAIR TECHNOLOGIES, WITH THE ABILITY TO DIAGNOSE AND TROUBLESHOOT SYSTEM AND APPLICATION PROBLEMS. 
</t>
  </si>
  <si>
    <t>CNMI WITHHOLDING TAX AND FICA TAX (SS &amp; MEDICARE)</t>
  </si>
  <si>
    <t>Golden Corporation</t>
  </si>
  <si>
    <t>Golden Valley Restaurant</t>
  </si>
  <si>
    <t>PO Box 505339</t>
  </si>
  <si>
    <t>66-0859638</t>
  </si>
  <si>
    <t>Tolin</t>
  </si>
  <si>
    <t>Lorenzo</t>
  </si>
  <si>
    <t>Organista</t>
  </si>
  <si>
    <t>goldencorp216@gmail.com</t>
  </si>
  <si>
    <t>Bartenders</t>
  </si>
  <si>
    <t>Beach Road cor. Monsignor Guerrero</t>
  </si>
  <si>
    <t>San Jose</t>
  </si>
  <si>
    <t>Withholding Taxes, FICA &amp; Medicare Contribution</t>
  </si>
  <si>
    <t>C-500-26006-535904</t>
  </si>
  <si>
    <t>Machine Feeders and Offbearers</t>
  </si>
  <si>
    <t>P-500-25245-279967</t>
  </si>
  <si>
    <t>Machine Feeders</t>
  </si>
  <si>
    <t>C-500-25357-504558</t>
  </si>
  <si>
    <t>Electricians</t>
  </si>
  <si>
    <t>P-500-25194-171243</t>
  </si>
  <si>
    <t>Industrial Electrician</t>
  </si>
  <si>
    <t xml:space="preserve">Should have 12 months experience as Electrician preferable in a mining or quarry industry
Has ability to troubleshoot and repair industrial machines
</t>
  </si>
  <si>
    <t xml:space="preserve">FICA TAXES, FEDERAL &amp; LOCAL TAXES. INSURANCE PREMIUMS and 401K DEFERRALS are optional.
</t>
  </si>
  <si>
    <t>C-500-25353-496144</t>
  </si>
  <si>
    <t>K.L. CARR ENTERPRISES, INC.</t>
  </si>
  <si>
    <t>4047 ESMERALLDA DRIVE ACHUGAO VILLAGE</t>
  </si>
  <si>
    <t>P.O. BOX 502535</t>
  </si>
  <si>
    <t>66-0710976</t>
  </si>
  <si>
    <t>CARR</t>
  </si>
  <si>
    <t>EVELYN</t>
  </si>
  <si>
    <t>CADAG</t>
  </si>
  <si>
    <t>4047 ESMERALLDA DRIVE SAN ROQUE VILLAGE</t>
  </si>
  <si>
    <t>klcarr.2019@gmail.com</t>
  </si>
  <si>
    <t>P-500-25316-402421</t>
  </si>
  <si>
    <t>GENERAL REPAIRS AND MAINTENANCE WORKERS</t>
  </si>
  <si>
    <t>MUST HAVE AT LEAST 12 MONTHS OF EXPERIENCE AS A GENERAL
MAINTENANCE AND BUILDING REPAIRER AND/OR SIMILAR JOB OCCUPATION. MUST BE ABLE TO REPORT TO WORK 5 DAYS A WEEK. MUST AGREE TO A POST-OFFER PRE-EMPLOYMENT DRUG SCREENING AND RANDOM DRUG TESTING WHICH WILL APPLY TO BOTH US AND CW-1 WORKERS.</t>
  </si>
  <si>
    <t>M.G.A Business</t>
  </si>
  <si>
    <t>C-500-26057-665625</t>
  </si>
  <si>
    <t>Success International Corporation</t>
  </si>
  <si>
    <t>M &amp; R Construction</t>
  </si>
  <si>
    <t>P.O. Box 10001 PMB 208</t>
  </si>
  <si>
    <t>Quick Print Building Garapan, Middle Road</t>
  </si>
  <si>
    <t>98-0665056</t>
  </si>
  <si>
    <t>Miao</t>
  </si>
  <si>
    <t>Guojun</t>
  </si>
  <si>
    <t>successfulmgj2010@gmail.com</t>
  </si>
  <si>
    <t>Kwarciany</t>
  </si>
  <si>
    <t>Hazel</t>
  </si>
  <si>
    <t>P.O. Box 10005 PMB 68</t>
  </si>
  <si>
    <t>success4acctg@gmail.com</t>
  </si>
  <si>
    <t>P-500-26020-570806</t>
  </si>
  <si>
    <t xml:space="preserve"> Proficiency in Computer-Aided Drafting (CAD) software such as AutoCAD, and Microsoft Office or similar productivity tools
   Ability to prepare architectural drawings, including floor plans, elevations, sections, and details
  Knowledge of building construction methods, materials, and terminology
  Understanding of building codes, zoning regulations, and drafting standards
  Ability to interpret and translate architectural sketches, specifications, and engineer notes into technical drawings
   Familiarity with structural, mechanical, electrical, and plumbing (MEP) coordination drawings
   Strong attention to detail and accuracy in drafting and documentation
   Ability to revise drawings based on design changes and field conditions</t>
  </si>
  <si>
    <t>CNMI Tax Chapter 2, Federal Tax (SS and Med Tax)</t>
  </si>
  <si>
    <t>C-500-25344-473579</t>
  </si>
  <si>
    <t>C-500-25358-508997</t>
  </si>
  <si>
    <t>P-500-25226-241426</t>
  </si>
  <si>
    <t>INVENTORY SPECIALIST</t>
  </si>
  <si>
    <t>at least 12 months of experience in a similar occupation</t>
  </si>
  <si>
    <t>Overtime rate applies in excess of 40 hours work per week</t>
  </si>
  <si>
    <t>ALL APLLICABLE DEDUCTIONS</t>
  </si>
  <si>
    <t>C-500-25322-416987</t>
  </si>
  <si>
    <t>APPLICANTS MUST HAVE AT LEAST 6-MONTHS OF TRAINING IN A BAKING COURSE AND TWELVE (12) MONTHS OF EXPERIENCE AS A BAKER HELPER, BAKER, OR OTHER SIMILAR OCCUPATIONS. SKILLS AND KNOWLEDGE IN BAKERY MACHINERY OPERATIONS. ABLE TO WORK IN A FAST-PACED ENVIRONMENT. MUST BE ABLE TO WORK ON HOLIDAYS WITH A FLEXIBLE SCHEDULE. MUST BE ABLE TO LIFT 50 LBS OF INGREDIENTS.</t>
  </si>
  <si>
    <t>C-500-25353-496028</t>
  </si>
  <si>
    <t>TANG INVESTMENTS INC.</t>
  </si>
  <si>
    <t>PUTI TAINOBIU AV., GARAPAN</t>
  </si>
  <si>
    <t>PO BOX 66 GRB</t>
  </si>
  <si>
    <t>66-0701944</t>
  </si>
  <si>
    <t>TANG</t>
  </si>
  <si>
    <t>PUTI TAINOBUI AV., GARAPAN</t>
  </si>
  <si>
    <t>TANGINVESTMENTSINC@GMAIL.COM</t>
  </si>
  <si>
    <t>P-500-25169-104463</t>
  </si>
  <si>
    <t>To qualify, applicants must have at least 24 months experience working in the same position. Must have knowledge of Thai massage. Customer service and ability to communicate effectively are a must. Applicant must be able to converse in Japanese, Chinese &amp; English to accommodate diverse tourist clientele. Applicant able to multi task, manager their time efficiently and service consecutive clients when necessary. Please note that the work schedule will be divided into three shifts (opening shift, mid shift and closing shift) to be spread among the workers. Applicants are required to submit their resume, a form of identification and employment certification showing the required work experience. Complete applications will be considered if submitted within the recruitment period. Previous employers will be contacted for verification of experience and character reference. Applicants will be asked to demonstrate skill requirements of the job. All requirements apply equally to all applicants.</t>
  </si>
  <si>
    <t>PUTI TAINOBIU AV.</t>
  </si>
  <si>
    <t>tanginvestmentsinc@gmail.com</t>
  </si>
  <si>
    <t>C-500-25364-515190</t>
  </si>
  <si>
    <t>SOUTH PACIFIC GALAXY CORPORATION</t>
  </si>
  <si>
    <t>CHALAN PALE ARNOLD ROAD, CHALAN LAU LAU</t>
  </si>
  <si>
    <t>P.O. BOX 501030</t>
  </si>
  <si>
    <t>66-0714820</t>
  </si>
  <si>
    <t>BAE</t>
  </si>
  <si>
    <t>HAK CHON</t>
  </si>
  <si>
    <t>CHALAN PALE ARNOLD ROAD CHALAN LAU LAU</t>
  </si>
  <si>
    <t>spg.corp@yahoo.com</t>
  </si>
  <si>
    <t>P-500-25316-402836</t>
  </si>
  <si>
    <t>AUTOMOTIVE SERVICE TECHNICIAN AND MECHANICS</t>
  </si>
  <si>
    <t>MUST HAVE 24-MONTHS OF RELATED WORK EXPERIENCE AS AUTOMOTIVE SERVICE TECHNICIAN AND MECHANICS. MUST BE SKILLED IN MECHANICAL, AUTO BODY AND ELECTRICAL IN REPAIRS OF ALL TYPES OF VEHICLES AND OTHER EQUIPMENT. SPECIALIZED ON HOSE/PIPES, HYDRAULIC HOSE, STEERING HOSE, OIL HOSE, AND PRESSURE HOSE FABRICATION. KNOWLEDGEABLE IN ALL AROUND AUTO SHOP AND FABRICATION JOBS INCLUDING PAINTING JOBS, TIRE REPLACED / INSTALLATION. SPECIALIZED IN CAR AIR CONDITIONING FOR ALL KINDS OF VEHICLES. MUST HAVE THE ABILITY TO PERFORM THE JOB WITHOUT ANY SUPERVISION, FLEXIBLE AND WILLING TO WORK WEEKEND AND HOLIDAYS.</t>
  </si>
  <si>
    <t>P-500-25307-359384</t>
  </si>
  <si>
    <t>Bartender</t>
  </si>
  <si>
    <t>Palm Street Garapan</t>
  </si>
  <si>
    <t>C-500-25346-477378</t>
  </si>
  <si>
    <t>STAR86, INC.</t>
  </si>
  <si>
    <t>STAR86, INC.; THE OLD B BANK BAR</t>
  </si>
  <si>
    <t>1F Ever Green Plaza, Coffee Tree Mall</t>
  </si>
  <si>
    <t>PMB 177 Box 10000, Saipan</t>
  </si>
  <si>
    <t>66-0863719</t>
  </si>
  <si>
    <t>OURA</t>
  </si>
  <si>
    <t>AYUMI</t>
  </si>
  <si>
    <t>star86inc@gmail.com</t>
  </si>
  <si>
    <t>Off Route 38 (Navy Hill Road)</t>
  </si>
  <si>
    <t>P.O. Box 500047, Saipan</t>
  </si>
  <si>
    <t>Navy Hill</t>
  </si>
  <si>
    <t>P-500-25306-357526</t>
  </si>
  <si>
    <t>Must have multi-tasking abilities to oversee and handle multiple businesses of the company. Preferable to have experiences in managing film coordination and bar/restaurants. Must be able to speak/read/write both English and Japanese in order to correspond and accommodate customers and their needs.</t>
  </si>
  <si>
    <t>Workers Compensation provided.</t>
  </si>
  <si>
    <t>Any and all Federal and CNMI taxes applicable by law.</t>
  </si>
  <si>
    <t>1-670-287-0086</t>
  </si>
  <si>
    <t>C-500-26014-557232</t>
  </si>
  <si>
    <t>SUCCESS INTERNATIONAL CORPORATION</t>
  </si>
  <si>
    <t>PMB 208 P.O BOX 10001</t>
  </si>
  <si>
    <t>MIAO</t>
  </si>
  <si>
    <t>GUOJUN</t>
  </si>
  <si>
    <t>Heavy and Tractor-Trailer Truck Drivers</t>
  </si>
  <si>
    <t>P-500-25149-027586</t>
  </si>
  <si>
    <t>Heavy and Tractor - Trailer Truck Driver</t>
  </si>
  <si>
    <t>Must be able to drive manual or authomatic trucks and vehicles. 
Applicant must have 12 months work experience of operating heavy equipment such as dumptruck,excavators,loaders,crane,backhoes,grader, forklift.
Also have knowledge in maintaining the heavy equipment.
Must have valid CNMI Drivers License ir required to perfrorm the task for both U.S and CW1 workers.</t>
  </si>
  <si>
    <t>Unit 4 Quick Print Building</t>
  </si>
  <si>
    <t>PMB 208 PMB 10001</t>
  </si>
  <si>
    <t>CNMI TAXES AND FICA FEDERAL TAXES</t>
  </si>
  <si>
    <t>C-500-25345-474297</t>
  </si>
  <si>
    <t>P-500-25211-208577</t>
  </si>
  <si>
    <t>Facilities and Ground Support Mechanic</t>
  </si>
  <si>
    <t>Experience using common hand-held measuring tools such as tape measures, levels, and gauges in routine maintenance and repair work.
Must be able to lift and carry up to 50lbs.</t>
  </si>
  <si>
    <t>C-500-25353-496542</t>
  </si>
  <si>
    <t xml:space="preserve">HIGH SCHOOL GRADUATE. MUST HAVE 1 YEAR OF EXPERIENCE IN THE SAME POSITION MAINTAINING AN EXISTING BUILDING TO PREVENT DETERIORATION. CUSTOMER
SERVICE, COMMUNICATION AND INTERPERSONAL SKILLS ARE A MUST. KNOWLEDGE OF BUILDING SKILLS INCLUDING AIR-CONDITIONING, ELECTRICAL, PLUMBING, PAINTING,
AND GENERAL BUILDING REPAIR, ADEPT AT USING A VARIETY OF HAND AND ELECTRICAL TOOLS. MUST HAVE THE ABILITY TO CLIMB HEIGHTS, LIFT UP TO 50 LBS. AND CLIMB ONTO LADDER.
</t>
  </si>
  <si>
    <t>C-500-26020-570622</t>
  </si>
  <si>
    <t>General Contractors/Construction; General Maintenance; Waste Disposal; Portable Toilet; Maid Services; Car Rental</t>
  </si>
  <si>
    <t>P-500-25339-459903</t>
  </si>
  <si>
    <t>Housekeeper</t>
  </si>
  <si>
    <t>Previous work-related skills, knowledge, or experience is required, service orientation, time management, and judgement and decision-making skills.</t>
  </si>
  <si>
    <t>Applicant must be a high school graduate with at least twenty-four (24) months of work experience as an accounting clerk.
Knowledgeable in QuickBooks accounting, Peachtree, Sage, MS Office, numerical skills, organizational skills, computer skills, and problem-solving skills.
Flexibility in work schedule is required.</t>
  </si>
  <si>
    <t>PRIMTEK INCORPORATED</t>
  </si>
  <si>
    <t>PRIMTEK CONSTRUCTION</t>
  </si>
  <si>
    <t>P O BOX 504921</t>
  </si>
  <si>
    <t>KANNAT TABLA DRIVE CORNER LONG LANE</t>
  </si>
  <si>
    <t>66-0666006</t>
  </si>
  <si>
    <t>PO</t>
  </si>
  <si>
    <t>EMMANUEL</t>
  </si>
  <si>
    <t>LIM</t>
  </si>
  <si>
    <t>primtek.construct@yahoo.com</t>
  </si>
  <si>
    <t>P-500-25186-154436</t>
  </si>
  <si>
    <t>MAINTENANCE REPAIRER</t>
  </si>
  <si>
    <t>C-500-26050-650317</t>
  </si>
  <si>
    <t>P-500-26014-557205</t>
  </si>
  <si>
    <t>May be required to work on a flexible hours and long standing if necessary.</t>
  </si>
  <si>
    <t>Sinapalo Village</t>
  </si>
  <si>
    <t>Damaso Catubay</t>
  </si>
  <si>
    <t>C-500-26026-589041</t>
  </si>
  <si>
    <t>NILA L TAITANO</t>
  </si>
  <si>
    <t>NILA' S SALON</t>
  </si>
  <si>
    <t>PO BOX 502404</t>
  </si>
  <si>
    <t>66-0657504</t>
  </si>
  <si>
    <t>TAITANO</t>
  </si>
  <si>
    <t>NILA</t>
  </si>
  <si>
    <t>LUMBERIO</t>
  </si>
  <si>
    <t>PROPRIETRESS</t>
  </si>
  <si>
    <t>nilasalon.spn@yahoo.com</t>
  </si>
  <si>
    <t>P-500-25200-186944</t>
  </si>
  <si>
    <t>C-500-26015-561238</t>
  </si>
  <si>
    <t>C-500-26002-527986</t>
  </si>
  <si>
    <t>BH CORPORATION</t>
  </si>
  <si>
    <t>PO BOX504956</t>
  </si>
  <si>
    <t>98-0464451</t>
  </si>
  <si>
    <t>JUNG</t>
  </si>
  <si>
    <t>BONG HOON</t>
  </si>
  <si>
    <t>P.O BOX 504956</t>
  </si>
  <si>
    <t>bhsaipan89@gmail.com</t>
  </si>
  <si>
    <t>Electric Motor, Power Tool, and Related Repairers</t>
  </si>
  <si>
    <t>P-500-25318-407264</t>
  </si>
  <si>
    <t>Electrician</t>
  </si>
  <si>
    <t>Must have a minimum 2 years work experience in electric works and safe handling of electric works. Can work without supervision.</t>
  </si>
  <si>
    <t>Beach Road Chalan Kanoa</t>
  </si>
  <si>
    <t>CNMI Tax and Federal Tax (FICA), Medicare</t>
  </si>
  <si>
    <t>C-500-25345-474308</t>
  </si>
  <si>
    <t>P-500-25211-208585</t>
  </si>
  <si>
    <t>Cleaner</t>
  </si>
  <si>
    <t>Must be able to demonstrate ability in operating cleaning equipment such as industrial vacuum cleaner, and ability to perform cleaning activities such as sweeping, mopping, and scrubbing.</t>
  </si>
  <si>
    <t>C-500-25330-439074</t>
  </si>
  <si>
    <t>WITH MINIMUM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</si>
  <si>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According to Approved working schedules</t>
  </si>
  <si>
    <t>2886 Knight Street</t>
  </si>
  <si>
    <t>Chalan Kanoa Village, PO Box 5140 CHRB</t>
  </si>
  <si>
    <t>P-500-25311-386438</t>
  </si>
  <si>
    <t>Maid and housekeeping cleaner</t>
  </si>
  <si>
    <t>P&amp;A CORPORATION</t>
  </si>
  <si>
    <t>WINNERS RESIDENCE, WINNERS APARTMENT, WINNERS GAS, ET AL.</t>
  </si>
  <si>
    <t>3741 AFETNA RD SAN ANTONIO</t>
  </si>
  <si>
    <t>P.O. Box 506003</t>
  </si>
  <si>
    <t>66-0689917</t>
  </si>
  <si>
    <t>saipanwinners5@gmail.com</t>
  </si>
  <si>
    <t>P-500-25183-146464</t>
  </si>
  <si>
    <t>Operations Service Worker</t>
  </si>
  <si>
    <t>BANAYOS</t>
  </si>
  <si>
    <t>EMERLINDA</t>
  </si>
  <si>
    <t>99-0689917</t>
  </si>
  <si>
    <t>C-500-26016-564499</t>
  </si>
  <si>
    <t>BRI BLDG KOPA DI ORU ST. GARAPAN</t>
  </si>
  <si>
    <t>P-500-25338-456343</t>
  </si>
  <si>
    <t>C-500-25354-499838</t>
  </si>
  <si>
    <t>Sheu</t>
  </si>
  <si>
    <t>Unpingco</t>
  </si>
  <si>
    <t>P-500-25209-202482</t>
  </si>
  <si>
    <t>24 months of related work experience; Associate Degree in Civil Engineering is preferred; Must be knowledgeable in cost estimating, planning, scheduling and site inspection.</t>
  </si>
  <si>
    <t>C-500-26032-612291</t>
  </si>
  <si>
    <t>Eastern Power Solutions CNMI, Inc.</t>
  </si>
  <si>
    <t>P.O. Box  500370, Saipan, MP 96950</t>
  </si>
  <si>
    <t>66-1105878</t>
  </si>
  <si>
    <t>CEPEDA</t>
  </si>
  <si>
    <t>CHARLES</t>
  </si>
  <si>
    <t>Deputy Territory Manager</t>
  </si>
  <si>
    <t>P.O. Box  500370</t>
  </si>
  <si>
    <t>EPSinc670@gmail.com</t>
  </si>
  <si>
    <t>Guillo-Ordas</t>
  </si>
  <si>
    <t>Eden</t>
  </si>
  <si>
    <t>Fallar</t>
  </si>
  <si>
    <t>PMB 955 PO Box 10000</t>
  </si>
  <si>
    <t>efgpacoffice@gmail.com</t>
  </si>
  <si>
    <t>True Blue Business Services</t>
  </si>
  <si>
    <t>66-0995340</t>
  </si>
  <si>
    <t>Architectural and Engineering Managers</t>
  </si>
  <si>
    <t>P-500-25357-504333</t>
  </si>
  <si>
    <t>Country Manager</t>
  </si>
  <si>
    <t xml:space="preserve">Bachelors degree in Electrical Engineering 
	at least 24months experience in solar PV, battery storage, or utility electrical projects
	Knowledgeable of grid operations and renewable integration
	Experience leading engineering activities across design, construction, and commissioning
	Professional Engineer (PE) license or eligibility preferred
</t>
  </si>
  <si>
    <t>2579 Wischiira Way, Oleai</t>
  </si>
  <si>
    <t xml:space="preserve">local and federal taxes </t>
  </si>
  <si>
    <t>C-500-26026-589116</t>
  </si>
  <si>
    <t>NJCM Logistics LLC</t>
  </si>
  <si>
    <t>DECM Consultancy</t>
  </si>
  <si>
    <t>PO BOX 505093, CK</t>
  </si>
  <si>
    <t>S-103 TOWER PALACE, GUALO RAI CHALAN PALE ARNOLD</t>
  </si>
  <si>
    <t>66-0848448</t>
  </si>
  <si>
    <t>Rivera</t>
  </si>
  <si>
    <t>Crispino</t>
  </si>
  <si>
    <t>Tabia</t>
  </si>
  <si>
    <t>cris@royal-pacificexpress.com</t>
  </si>
  <si>
    <t>P-500-25213-214480</t>
  </si>
  <si>
    <t>Must be a High School graduate with 12 months experience of work related to building and maintenance, electrical and mechanical jobs</t>
  </si>
  <si>
    <t>FICA and other applicable CNMI withholding taxes.</t>
  </si>
  <si>
    <t>C-500-26005-533012</t>
  </si>
  <si>
    <t>KY CORPORATION</t>
  </si>
  <si>
    <t>AMERICAN PIZZA &amp; GRILL</t>
  </si>
  <si>
    <t>PO BOX 500756</t>
  </si>
  <si>
    <t>66-0662369</t>
  </si>
  <si>
    <t>John</t>
  </si>
  <si>
    <t>apgsaipan670@gmail.com</t>
  </si>
  <si>
    <t>P-500-25330-438917</t>
  </si>
  <si>
    <t>BUILDING MAINTENANCE REPAIRER</t>
  </si>
  <si>
    <t>AT LEAST HIGH SCHOOL GRADUATE WITH TWO (2) YEARS EXPERIENCE IN PLUMBING, MASONRY, PAINTING, ELECTRICAL, AIR-CONDITIONING AND GROUND MAINTENANCE. WILLING TO WORK ON WEEKENDS, HOLIDAYS, EVENING AND 24-HOUR EMERGENCY ON-CALL.</t>
  </si>
  <si>
    <t>Beach Road Garapan</t>
  </si>
  <si>
    <t>Federal &amp; CNMI Payroll Taxes</t>
  </si>
  <si>
    <t>C-500-26031-611041</t>
  </si>
  <si>
    <t>Law Office of Michael W. Dotts, LLC</t>
  </si>
  <si>
    <t>Dotts Law Office</t>
  </si>
  <si>
    <t>DHL Building, Middle Road</t>
  </si>
  <si>
    <t>Suite 208</t>
  </si>
  <si>
    <t>66-0899445</t>
  </si>
  <si>
    <t>Dotts</t>
  </si>
  <si>
    <t>Member</t>
  </si>
  <si>
    <t>PO Box 505979</t>
  </si>
  <si>
    <t>mdotts@dottslaw.law</t>
  </si>
  <si>
    <t>Paralegals and Legal Assistants</t>
  </si>
  <si>
    <t>P-500-25337-452602</t>
  </si>
  <si>
    <t>Law Clerk</t>
  </si>
  <si>
    <t xml:space="preserve">Writing and research. The applicant should provide a recent writing sample.
</t>
  </si>
  <si>
    <t>Employer will pay the overtime rate(s) of pay after 40 hours worked in a workweek.</t>
  </si>
  <si>
    <t>Payroll Taxes (Withholding Tax, FICA/SS, Medicare).</t>
  </si>
  <si>
    <t>C-500-26041-629630</t>
  </si>
  <si>
    <t>P-500-25318-407256</t>
  </si>
  <si>
    <t>12 MONTHS OF WORK EXPERIENCE IN RELATED FIELD. 
MUST BE KNOWLEDGEABLE ON COOKING AND MENU LIST. 
CAN WORK ON HOLIDAYS AND WEEKENDS ON EXTENDED HOURS, INDEPENDENTLY AND WITH MINIMUM SUPERVISION.</t>
  </si>
  <si>
    <t>InterPacific Resorts Saipan Corp.</t>
  </si>
  <si>
    <t>Pacific Islands Club Saipan</t>
  </si>
  <si>
    <t>P.O. Box 502370</t>
  </si>
  <si>
    <t>YONGSIN</t>
  </si>
  <si>
    <t>Hr@picsaipan.com</t>
  </si>
  <si>
    <t>P-500-25246-282351</t>
  </si>
  <si>
    <t>779 Chalan Tun Thomas P Sablan Rd.</t>
  </si>
  <si>
    <t>PO Box 502370</t>
  </si>
  <si>
    <t>Hrcoordinator@picsaipan.com</t>
  </si>
  <si>
    <t>C-500-26032-611794</t>
  </si>
  <si>
    <t>P-500-25222-232545</t>
  </si>
  <si>
    <t>AT LEAST 12 MONTHS WORK EXPERIENCE AS GENERAL MAINTENANCE.</t>
  </si>
  <si>
    <t>PMB 955 BOX 10000</t>
  </si>
  <si>
    <t>P-500-25307-358288</t>
  </si>
  <si>
    <t>PRODUCTION WORKER</t>
  </si>
  <si>
    <t>Capable of lifting 50 to 70 pounds unassisted. Able to work on feet for extended periods of time.</t>
  </si>
  <si>
    <t>C-500-26075-703948</t>
  </si>
  <si>
    <t>P-500-26022-582891</t>
  </si>
  <si>
    <t>Must know to operate Quickbooks accounting software and microsoft office software, excel, word and powerpoint. Knowledge of administrative and clerical procedures and systems such as word processing, managing files and records, stenography and transcription, designing forms and other office procedures and terminology.</t>
  </si>
  <si>
    <t>C-500-26058-668435</t>
  </si>
  <si>
    <t>Jianzhi</t>
  </si>
  <si>
    <t>Coating, Painting, and Spraying Machine Setters, Operators, and Tenders</t>
  </si>
  <si>
    <t>P-500-26014-557133</t>
  </si>
  <si>
    <t>Auto Painting</t>
  </si>
  <si>
    <t>Must have at least 12 months of work experience in the same field of work. Able to work with minimum supervision.</t>
  </si>
  <si>
    <t>Ch2 and FICA Taxes</t>
  </si>
  <si>
    <t>C-500-25338-456140</t>
  </si>
  <si>
    <t>Avelina Lyn Romey Reyes</t>
  </si>
  <si>
    <t>Sapphire Enterprises, Inc.</t>
  </si>
  <si>
    <t>P.O Box 502869</t>
  </si>
  <si>
    <t>Char's Bldg. Beach Road, Chalan Kanoa</t>
  </si>
  <si>
    <t>66-0542957</t>
  </si>
  <si>
    <t>Avelina Lyn</t>
  </si>
  <si>
    <t>Romey</t>
  </si>
  <si>
    <t>President/Gen. Manager</t>
  </si>
  <si>
    <t>alanie0923@yahoo.com</t>
  </si>
  <si>
    <t>Security Guards</t>
  </si>
  <si>
    <t>P-500-25216-217883</t>
  </si>
  <si>
    <t>SECURITY GUARD</t>
  </si>
  <si>
    <t>Preferably with six (6) months work experience or an applicant who is willing to accept the job and be trained as a Security Guard based on the listed duties and responsibilities under section E.a.5.</t>
  </si>
  <si>
    <t>FICA Taxes and CNMI w/Holding Taxes</t>
  </si>
  <si>
    <t>C-500-26075-704063</t>
  </si>
  <si>
    <t>Dong A Corporation</t>
  </si>
  <si>
    <t>Dong A Wholesale &amp; Hana Trading</t>
  </si>
  <si>
    <t>Lower Base Puerto Rico Village</t>
  </si>
  <si>
    <t>PO Box 7487 SVRB</t>
  </si>
  <si>
    <t>66-0808716</t>
  </si>
  <si>
    <t>Dong Kyu</t>
  </si>
  <si>
    <t>dongaspn@gmail.com</t>
  </si>
  <si>
    <t>P-500-26022-578979</t>
  </si>
  <si>
    <t>Employer requires employer certification from previous employer and police clearance for US workers and CW1 workers for Sales Workers. Valid CNMI driver's license is required.</t>
  </si>
  <si>
    <t>C-500-26059-671288</t>
  </si>
  <si>
    <t>UNIT 101 BLUE BEACH HOUSE, BEACH ROAD</t>
  </si>
  <si>
    <t>P-500-25190-160968</t>
  </si>
  <si>
    <t>KNOWLEDGE OF ADMINISTRATIVE AND CLERICAL PROCEDURES AND SYSTEMS SUCH AS WORD PROCESSING, MANAGING FILES AND RECORDS, DESIGNING FORMS,
AND OTHER OFFICE PROCEDURES AND TERMINOLOGY. KNOWLEDGE OF ECONOMIC AND ACCOUNTING PRINCIPLES AND PRACTICES, THE FINANCIAL MARKETS,
BANKING AND THE ANALYSIS AND REPORTING OF FINANCIAL DATA.</t>
  </si>
  <si>
    <t>OVERTIME RATE APPLIES IN EXCESS OF 40 HOURS PER WEEK</t>
  </si>
  <si>
    <t>CNMI WITHHOLDING TAX, FEDERAL WITHHOLDING TAX, SOCIAL SECURITY AND MEDICARE</t>
  </si>
  <si>
    <t>Cost Estimators</t>
  </si>
  <si>
    <t>C-500-26026-589045</t>
  </si>
  <si>
    <t>P-500-25193-170743</t>
  </si>
  <si>
    <t>Bus and Truck Mechanics and Diesel Engine Specialists</t>
  </si>
  <si>
    <t>Broadway Ave., Canal St. San Jose</t>
  </si>
  <si>
    <t>C-500-26056-665235</t>
  </si>
  <si>
    <t>MUST HAVE 12 MONTHS EXPERIENCE. MUST HAVE COMPUTER KNOWLEDGE AND COMMUNICATION SKILLS.  APPLICANTS MUST PASS AUTO PARTS SKILLED TEST (TOTAL PASSING SCORE OF 89%) DURING APPLICATION PROCESS. THE SKILL TESTING AND COMPREHENSION EXAM ARE REQUIRED EQUALLY OF BOTH US AND FOREIGN WORKERS.</t>
  </si>
  <si>
    <t>Hong Ye Rental &amp; Construction, Ltd.</t>
  </si>
  <si>
    <t>3786 Afetnas Road San Antonio</t>
  </si>
  <si>
    <t>P-500-25209-202474</t>
  </si>
  <si>
    <t>With valid Driver's License</t>
  </si>
  <si>
    <t>C-500-26057-665614</t>
  </si>
  <si>
    <t>P-500-26020-570796</t>
  </si>
  <si>
    <t>Maintenance &amp; repair workers, general</t>
  </si>
  <si>
    <t>Knowledge in multi-crafting skills in carpentry, plumbing, electrical and painting.</t>
  </si>
  <si>
    <t>Calvo Enterprises, Inc.</t>
  </si>
  <si>
    <t>Gagani Farms</t>
  </si>
  <si>
    <t>1 Songsong Village</t>
  </si>
  <si>
    <t>P.O. Box 889</t>
  </si>
  <si>
    <t>66-0499340</t>
  </si>
  <si>
    <t>Calvo</t>
  </si>
  <si>
    <t>Dana</t>
  </si>
  <si>
    <t>PO Box 889</t>
  </si>
  <si>
    <t>dana@ceirota.com</t>
  </si>
  <si>
    <t>P-500-25349-481315</t>
  </si>
  <si>
    <t>Groundskeeping Worker</t>
  </si>
  <si>
    <t>1. Ability to work outdoors in varying weather conditions
2. Ability to perform physically demanding work, including prolonged standing, bending, and lifting 
3. Ability to lift and carry up to 50 pounds
4. Ability to use basic hand tools (e.g., bush cutter, string trimmer, lawn mower)
5. Ability to follow workplace safety guidelines</t>
  </si>
  <si>
    <t>FICA Tax and CNMI Withholding Tax</t>
  </si>
  <si>
    <t>info@ceirota.com</t>
  </si>
  <si>
    <t>C-500-26032-612218</t>
  </si>
  <si>
    <t>To work independently or with other team members to solve problems, plan schedules, fulfill orders, and create amazing baked goods. To work around customer demands, including early morning, night, weekend, and holiday availability. Ability to work in a hot, hectic environment; stand, walk, bend, use hands and appliances; and lift heavy items for extended periods.</t>
  </si>
  <si>
    <t>All applicable taxes required by CNMI and Federal Law.</t>
  </si>
  <si>
    <t>C-500-26035-618192</t>
  </si>
  <si>
    <t>P-500-25156-059530</t>
  </si>
  <si>
    <t>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carpentry and repair. Ability to use hand tools and power tools.</t>
  </si>
  <si>
    <t>ALL APPLICABLE TAXES.</t>
  </si>
  <si>
    <t>C-500-26015-560991</t>
  </si>
  <si>
    <t>670 Rocksteady Shop</t>
  </si>
  <si>
    <t>C-500-26019-568868</t>
  </si>
  <si>
    <t>Elliott Systems LLC</t>
  </si>
  <si>
    <t>PO Box 5568 CHRB</t>
  </si>
  <si>
    <t>ISA DRIVE CAPITOL HILL</t>
  </si>
  <si>
    <t>66-0772536</t>
  </si>
  <si>
    <t>ELLIOTT</t>
  </si>
  <si>
    <t>JEFF</t>
  </si>
  <si>
    <t>RICHARD</t>
  </si>
  <si>
    <t>PO BOX 5568 CHRB</t>
  </si>
  <si>
    <t>jeff@elliottsystemsllc.com</t>
  </si>
  <si>
    <t>P-500-25180-138461</t>
  </si>
  <si>
    <t>MUST HAVE ATLEAST 12MONTHS OF EXPERIENCE AS REPAIR AND MAINTENANCE
WORKER. CERTIFICATE OF EMPLOYMENT AS REPAIR AND MAINTENANCE WORKER IS REQUIRED. HE/SHE MUST BE ABLE TO SPEND THE DAY ON THEIR FEET. WITHOUT GETTING OVERLY TIRED. CAN WORK FLEXIBLE TIME, TIME INCLUDING BACK-TO-BACK, WEEKENDS, NIGHTS AND HOLIDAYS.  PASSING OF THE PRE-SCREENING TEST IS REQUIRED (LIKE TRADE TEST AND/OR EMPLOYMENT EXAM)</t>
  </si>
  <si>
    <t>ELLIOTT SYSTEMS LLC</t>
  </si>
  <si>
    <t>PAYROLL RELATED TAXES AS REQUIRED BY LAW.</t>
  </si>
  <si>
    <t>C-500-25359-510847</t>
  </si>
  <si>
    <t>Chalan Kanoa, PO Box 5140 CHRB</t>
  </si>
  <si>
    <t>P-500-25311-386409</t>
  </si>
  <si>
    <t>24 MONTHS OF EXPERIENCE IS REQUIRED IN THIS POSITION. CAN OPERATE 10-KEY CALCULATORS, TYPEWRITER, AND COPY MACHINES TO PERFORM CALCULATIONS
AND PRODUCE DOCUMENTS. PROFICIENT IN SAGE BUSINESS ACCOUNTING SOFTWARE PROGRAM AND MS EXCEL. MUST PASS THE PROFICIENCY TEST THAT WILL BE GIVEN TO THE APPLICANT. ABILITY TO PASS THE COMPANY'S PRE-HIRE BACKGROUND CHECK REQUIRED WHICH WILL BE APPLIED TO BOTH U.S. WORKERS AND CW-1 WORKERS. ALL APPLYING U.S. CITIZENS AND CW-1 INDIVIDUALS MUST OBTAIN A POLICE CLEARANCE PRE-HIRE, AND MUST AGREE TO A POST-OFFER, PRE-EMPLOYMENT DRUG SCREENING TEST. APPLICANT MUST BE ABLE TO PROVIDE HIS/HER EMPLOYMENT CERTIFICATES.</t>
  </si>
  <si>
    <t>Chalan Kanoa Village</t>
  </si>
  <si>
    <t>C-500-26058-668452</t>
  </si>
  <si>
    <t>98-6021455</t>
  </si>
  <si>
    <t>Blackburn</t>
  </si>
  <si>
    <t>Pamela</t>
  </si>
  <si>
    <t>Brown</t>
  </si>
  <si>
    <t>PO Box 502452</t>
  </si>
  <si>
    <t>manager.pohlaw@gmail.com</t>
  </si>
  <si>
    <t>Pacific Ombudsman for Humanitarian Law</t>
  </si>
  <si>
    <t>66-0804748</t>
  </si>
  <si>
    <t>CNMI Supreme Court</t>
  </si>
  <si>
    <t>Accounting Associate</t>
  </si>
  <si>
    <t>C-500-26013-554159</t>
  </si>
  <si>
    <t>JESUS A. PANTALEON</t>
  </si>
  <si>
    <t>PO BOX 503707</t>
  </si>
  <si>
    <t>66-1010611</t>
  </si>
  <si>
    <t>PANTALEON</t>
  </si>
  <si>
    <t>JESUS</t>
  </si>
  <si>
    <t>AGAPITO</t>
  </si>
  <si>
    <t>jessp96950@yahoo.com</t>
  </si>
  <si>
    <t>P-500-25200-186947</t>
  </si>
  <si>
    <t>C-500-26013-554282</t>
  </si>
  <si>
    <t>Prime Fixtures</t>
  </si>
  <si>
    <t>P-500-25183-146472</t>
  </si>
  <si>
    <t>Maintenance and Repair Workers</t>
  </si>
  <si>
    <t>Knowledge in equipment maintenance, repairing, trouble shooting, equipment selection or determining the kind of tools and equipment needed to do the job.</t>
  </si>
  <si>
    <t>C-500-26032-612030</t>
  </si>
  <si>
    <t>P-500-25222-232549</t>
  </si>
  <si>
    <t>12 MONTHS WORK EXPERIENCE AS COMMERCIAL CLEANER.</t>
  </si>
  <si>
    <t>RJ'S AMNPOWER AGENCY</t>
  </si>
  <si>
    <t>C-500-25238-266513</t>
  </si>
  <si>
    <t>C-500-25239-270644</t>
  </si>
  <si>
    <t xml:space="preserve">AT LEAST 3 MONTHS WORK EXPERIENCE FOR THE POSITION.
ATTENTION TO WORK DETAILS AND INTRUCTIONS.
ABILITY TO MANAGE TIME BECAUSE THEY MUST PREPARE ROOMS BEFORE OCCUPANTS CHECK IN.
ABILITY TO MEET PERFORMANCE EXPECTATIONS WITHOUT SUPERVISION.
INTERACT POSITIVELY WITH GUESTS.
KNOWLEDGE OF CLEANING AND SANITATION PRODUCTS, TECHNIQUES AND METHODS AND WITH WORKING KNOWLEDGE OF OPERATING MECHANIZED CLEANING
EQUIPMENT.
ABILITY TO LIFT, PUSH AND PULL REQUIRED LOAD. 
</t>
  </si>
  <si>
    <t>DANDAN ROAD</t>
  </si>
  <si>
    <t>DANDAN VILLAGE</t>
  </si>
  <si>
    <t>C-500-25246-282451</t>
  </si>
  <si>
    <t>Jaguar Limited</t>
  </si>
  <si>
    <t>Hanamitsu Hotel &amp; Spa</t>
  </si>
  <si>
    <t>P.O. Box 10003 pmb 589</t>
  </si>
  <si>
    <t>66-0525328</t>
  </si>
  <si>
    <t>Zhang</t>
  </si>
  <si>
    <t>Huaying</t>
  </si>
  <si>
    <t>Paseo De Marianas, Garapan</t>
  </si>
  <si>
    <t>P.O Box 10003 Pmb 589</t>
  </si>
  <si>
    <t>JAGUARLLC7119@gmail.com</t>
  </si>
  <si>
    <t>Plumbers, Pipefitters, and Steamfitters</t>
  </si>
  <si>
    <t>P-500-25210-205553</t>
  </si>
  <si>
    <t>Plumber</t>
  </si>
  <si>
    <t xml:space="preserve">requires a combination of technical skills, knowledge, and personal attributes and have the ability to use and maintain tools, understand building and construction, and pay close attention to detail. Applicant must have at least 12 months of training and 12 months of relevant experience. 
     </t>
  </si>
  <si>
    <t>All state and federal tax</t>
  </si>
  <si>
    <t>C-500-25311-385604</t>
  </si>
  <si>
    <t>MARFEGA TRADING CO., INC.</t>
  </si>
  <si>
    <t>ASKS FASHION &amp; SALON</t>
  </si>
  <si>
    <t>CHALAN TUN HERMAN PAN, DANDAN</t>
  </si>
  <si>
    <t>PO BOX 502356</t>
  </si>
  <si>
    <t>98-6021520</t>
  </si>
  <si>
    <t>MARFEGA</t>
  </si>
  <si>
    <t>NORMA</t>
  </si>
  <si>
    <t>MARILAG</t>
  </si>
  <si>
    <t>islander@pticom.com</t>
  </si>
  <si>
    <t>P-500-25272-340031</t>
  </si>
  <si>
    <t>DRESSMAKER</t>
  </si>
  <si>
    <t xml:space="preserve">SPECIAL REQUIREMENTS WITH 12 MONTHS OF WORK-RELATED EXPERIENCE. 
WITH CERTIFICATE OF EMPLOYMENT AS DRESSMAKER TO BE APPLIED FOR BOTH CW-1 AND U.S. CITIZEN.
</t>
  </si>
  <si>
    <t>Chalan Tun Herman Pan, Dandan</t>
  </si>
  <si>
    <t>chapter 2, chapter 7, fica sss and fica medical</t>
  </si>
  <si>
    <t>C-500-25307-366570</t>
  </si>
  <si>
    <t>MAHILUM ENTERPRISES</t>
  </si>
  <si>
    <t>KATHY BARBER SHOP</t>
  </si>
  <si>
    <t>P.O BOX 520281</t>
  </si>
  <si>
    <t>66-0988596</t>
  </si>
  <si>
    <t>MAHILUM</t>
  </si>
  <si>
    <t>ETERNSVY</t>
  </si>
  <si>
    <t>eterns.mahilum@gmail.com</t>
  </si>
  <si>
    <t>Barbers</t>
  </si>
  <si>
    <t>P-500-25244-279524</t>
  </si>
  <si>
    <t>BARBERS</t>
  </si>
  <si>
    <t>C-500-25262-320452</t>
  </si>
  <si>
    <t>NMI Asset Acquisition Inc</t>
  </si>
  <si>
    <t>Sinapalo Village 3</t>
  </si>
  <si>
    <t>PO Box 494</t>
  </si>
  <si>
    <t>66-0751177</t>
  </si>
  <si>
    <t>Mendiola</t>
  </si>
  <si>
    <t>Nicolas</t>
  </si>
  <si>
    <t>Operation Manager</t>
  </si>
  <si>
    <t>nmiasset@gmail.com</t>
  </si>
  <si>
    <t>P-500-25222-232546</t>
  </si>
  <si>
    <t>High School Graduate, with 12 month working experience related. Computer knowledge in Microsoft Word, Excel, PowerPoint, QuickBooks . Knowledge of administrative and office procedures and managing files and records. Do other work assign relatedto Job. Must have knowledge in FICA online remittance.</t>
  </si>
  <si>
    <t>C-500-25310-380291</t>
  </si>
  <si>
    <t>PACIFIC MARINE ENTERPRISES INC.</t>
  </si>
  <si>
    <t>PMB 181, BOX 10001</t>
  </si>
  <si>
    <t>66-0786636</t>
  </si>
  <si>
    <t>VARELA</t>
  </si>
  <si>
    <t>DANILYN</t>
  </si>
  <si>
    <t>DAVID</t>
  </si>
  <si>
    <t>danilynvarela@outlook.com</t>
  </si>
  <si>
    <t>P-500-25265-326334</t>
  </si>
  <si>
    <t>CHALAN PALE ARNOLD PAIPAI DRIVE</t>
  </si>
  <si>
    <t>AS MAHETOG, TANAPAG</t>
  </si>
  <si>
    <t>DANILYNVARELA@OUTLOOK.COM</t>
  </si>
  <si>
    <t>C-500-25219-226845</t>
  </si>
  <si>
    <t>P-500-25184-149276</t>
  </si>
  <si>
    <t>- 12 MONTHS EXPERIENCE AS A SALES AGENT/WORKER
- MUST POSSES A VALID CNMI DRIVER'S LICENSE
- PREFERABLY FLUENT IN CHINESE LANGUAGE</t>
  </si>
  <si>
    <t>C-500-25226-244214</t>
  </si>
  <si>
    <t>P-500-25191-167381</t>
  </si>
  <si>
    <t>GENERAL MAINTENANCE &amp; REPAIR WORKERS</t>
  </si>
  <si>
    <t>- 24 MONTHS EXPERIENCE AS A GENERAL MAINTENANCE &amp; REPAIR WORKERS.
- MUST POSSES A VALID CNMI DRIVER'S LICENSE
- HIGH SCHOOL DIPLOMA HOLDER</t>
  </si>
  <si>
    <t>C-500-25231-250831</t>
  </si>
  <si>
    <t>Must be able to drive manual or authomatic trucks and vehicles. Have a valid drivers license.</t>
  </si>
  <si>
    <t>FICA (FEDERAL TAX)
CHAPTER 2 (LOCAL TAX)</t>
  </si>
  <si>
    <t>C-500-25238-266564</t>
  </si>
  <si>
    <t>P-500-25192-167779</t>
  </si>
  <si>
    <t>Waitress/Waiter</t>
  </si>
  <si>
    <t xml:space="preserve">ABLE TO DEMONSTRATE SPECIFIC SKILLS: 1. ACTIVE LISTENING-GIVING FULL ATTENTION TO WHAT OTHER PEOPLE ARE SAYING, TAKING TIME TO UNDERSTAND THE
POINTS BEING MADE, ASKING QUESTIONS ARE APPROPRIATE, AND NOT INTERRUPTING IN APPROPRIATE TIMES. 2. SERVICE ORIENTATION- ACTIVELY LOOKING FOR
WAYS TO HELP OTHER 3. SPEAKING-TALKING TO OTHERS TO CONVEY INFORMATION EFFECTIVELY 4. SOCIAL PERCEPTIVENESS-BEING AWARE OF OTHERS
REACTIONS AND UNDERSTANDING WHY THEY REACT AS THEY DO. 5. COORDINATION-ADJUSTING IN RELATION TO OTHER'S ACTIONS. ABLE TO PUSH, PULL, LIFT AND
CARRY 50LBS WITHOUT ASSISTANCE. BE ABLE AND WILLING TO WORK FLEXIBLE SHIFTS, DAYS, EVENINGS, NIGHTS, WEEKENDS AND HOLIDAYS.
</t>
  </si>
  <si>
    <t>C-500-25266-327009</t>
  </si>
  <si>
    <t>RJ Corporation</t>
  </si>
  <si>
    <t>RJ Comm. Bldg STE6 1-F Flr Chalan Msgr. Guerrero Rd Dandan</t>
  </si>
  <si>
    <t>PO Box 500575</t>
  </si>
  <si>
    <t>66-0724970</t>
  </si>
  <si>
    <t>Ayuyu</t>
  </si>
  <si>
    <t>Jose</t>
  </si>
  <si>
    <t>RJ Comm. Bldg 1- F Ste 6 Chalan Msgr. Guerrero Rd. Dandan</t>
  </si>
  <si>
    <t>P O Box 500575</t>
  </si>
  <si>
    <t>rjcorporation670@gmail.com</t>
  </si>
  <si>
    <t>P-500-25218-223963</t>
  </si>
  <si>
    <t xml:space="preserve">Bachelor of Science in Accountancy degree is required. Must have a minimum of two years work experience in the same position and a background in administrative services. Computer literate with knowledge in spreadsheets and accounting software (Peach Tree, QuickBooks). MS Office applications is a must. Knowledgeable in CNMI/Federal tax, preparation of tax returns, budget forecast, business and financial reports, billing and collections, payroll and budgeting duties. With customer service, communication and interpersonal skills. Ability to compose professional correspondences. Applicants are required to submit their resume and employment certification showing the required experience. Application will be considered if submitted within the recruitment period. Previous employer will be contacted for verification and personal reference. The worker will be assigned under employer-client; JCA Inc. dba McDonald's of Saipan located at RJ Commercial Bldg., 1st Floor, Suite#4, Chalan Msgr. Guerrero Road.
</t>
  </si>
  <si>
    <t>RJ Comm. Building 1st Flr. Suite #4 Chalan Msgr. Guerrero Rd</t>
  </si>
  <si>
    <t>RJCORPORATION670@GMAIL.COM</t>
  </si>
  <si>
    <t>C-500-25219-229568</t>
  </si>
  <si>
    <t>JRB CORPORATION</t>
  </si>
  <si>
    <t>SOUTH PACIFIC SECURITY SERVICES</t>
  </si>
  <si>
    <t>P.O. BOX 504818 CK</t>
  </si>
  <si>
    <t>RTE 37 ACROSS &amp; NEAR TANU ROAD, ASLITO</t>
  </si>
  <si>
    <t>66-0943696</t>
  </si>
  <si>
    <t>BHUIYAN</t>
  </si>
  <si>
    <t>MD NURUL</t>
  </si>
  <si>
    <t>corporationjrb@gmail.com</t>
  </si>
  <si>
    <t>P-500-25181-139578</t>
  </si>
  <si>
    <t>TWELVE (12) MONTHS OF EXPERIENCE. PROOF OF ELIGIBILITY TO WORK IN THE UNITED STATES. HIGH SCHOOL DIPLOMA/GED (OR AGREEMENT TO COMPLETE A GED PROGRAM WITHIN SIX MONTHS OF HIRE). KNOWLEDGE OF RELEVANT EQUIPMENT, POLICIES, PROCEDURES, AND STRATEGIES TO PROMOTE EFFECTIVE LOCAL, STATE, OR NATIONAL SECURITY OPERATIONS FOR THE PROTECTION OF PEOPLE, DATA, PROPERTY, AND INSTITUTIONS. MONITORING/ASSESSING PERFORMANCE OF YOURSELF, OTHER INDIVIDUALS, OR ORGANIZATIONS TO MAKE IMPROVEMENTS OR TAKE CORRECTIVE ACTION. AND PERFORM ALL OTHER JOB RELATED DUTIES.</t>
  </si>
  <si>
    <t>J.R.B. CORPORATION</t>
  </si>
  <si>
    <t>C-500-25181-139097</t>
  </si>
  <si>
    <t>MACRO ENERGY INC</t>
  </si>
  <si>
    <t>PO BOX 5219 CHRB</t>
  </si>
  <si>
    <t>98-6021487</t>
  </si>
  <si>
    <t>YAMAGISHI</t>
  </si>
  <si>
    <t>SHIGEMI</t>
  </si>
  <si>
    <t>meidive.spn@gmail.com</t>
  </si>
  <si>
    <t>P-500-25021-630241</t>
  </si>
  <si>
    <t>ACCOUNTING ASSISTANT</t>
  </si>
  <si>
    <t xml:space="preserve">The applicant must have at least one (1) year of relevant accounting experience, or demonstrate progressive experience in related financial or administrative roles. Preferably be proficient in speaking, reading, and writing Japanese, to interact with the companys Business Head, as well as with clients, accountants, officers, and business owners. Be able to work under pressure and meet deadlines in a fast-paced environment. Be proficient in using accounting software, specifically QuickBooks, PeachTree, or similar platforms. Be capable of using Microsoft Office applications, including PowerPoint, Excel, and Word, for financial reporting and documentation. Be available to participate in a pre-employment interview and assessment exam, as part of the selection process. Must be a high school graduate. </t>
  </si>
  <si>
    <t>C-500-25272-340045</t>
  </si>
  <si>
    <t>APPLICANT MUST HAVE AT LEAST 12 MONTHS OF PREVIOUS WORK-RELATED SKILL, KNOWLEDGE, OR EXPERIENCE WITH A MINIMUM EDUCATION OF HIGH SCHOOL/GED DIPLOMA.</t>
  </si>
  <si>
    <t>C-500-25272-340226</t>
  </si>
  <si>
    <t>Islanders Net, Inc</t>
  </si>
  <si>
    <t>Oleai Beach Bar &amp; Grill</t>
  </si>
  <si>
    <t>P.O. Box 501599</t>
  </si>
  <si>
    <t>66-0802638</t>
  </si>
  <si>
    <t>Kamegai</t>
  </si>
  <si>
    <t>Seiichi</t>
  </si>
  <si>
    <t>CEO</t>
  </si>
  <si>
    <t>Beach Road, San Jose</t>
  </si>
  <si>
    <t>akikokamegai@gmail.com</t>
  </si>
  <si>
    <t>P-500-25229-247136</t>
  </si>
  <si>
    <t>Waiter/Waitress</t>
  </si>
  <si>
    <t xml:space="preserve">MUST BE WILLING TO WORK FLEXIBLE TIME.
</t>
  </si>
  <si>
    <t>C-500-25234-262704</t>
  </si>
  <si>
    <t xml:space="preserve">MUST HAVE KNOWLEDGE IN PIPE FITTING, ELECTRICAL WORKS, CARPENTRY, AND WELDING. CAN OPERATE AND MAINTAIN HAND TOOLS AND POWER TOOLS.MUST
HAVE AT LEAST 24 MONTHS OF WORKING EXPERIENCE AS A MAINTENANCE REPAIRER. CERTIFICATE OF EMPLOYMENT AS MAINTENANCE REPAIRER IS REQUIRED. HIGH SCHOOL DIPLOMA IS REQUIRED. PRE-SCREENING TEST IS REQUIRED (LIKE TRADE TEST AND / OR EMPLOYMENT EXAM). APPLICANT IS ABLE TO WORK ON A FLEXIBLE WORKING SCHEDULE: DAY AND NIGHT SHIFT, WEEKENDS, AND HOLIDAYS. </t>
  </si>
  <si>
    <t>C-500-25247-285476</t>
  </si>
  <si>
    <t>SAIPAN SHIPPING COMPANY INC</t>
  </si>
  <si>
    <t>PO BOX 500008</t>
  </si>
  <si>
    <t>INDUSTRIAL ROAD, PUERTO RICO VILLAGE</t>
  </si>
  <si>
    <t>98-6018617</t>
  </si>
  <si>
    <t>TENORIO</t>
  </si>
  <si>
    <t>JUAN</t>
  </si>
  <si>
    <t>INDUSTRIAL DRIVE PUERTO RICO VILLAGE</t>
  </si>
  <si>
    <t>marites_yumul@saipanshipping.com</t>
  </si>
  <si>
    <t>P-500-25189-157423</t>
  </si>
  <si>
    <t xml:space="preserve">*Graduate of Bachelor's Degree in Accounting with 4 years of experience in accounting and shipping occupations.
* Diploma and transcript of education record required equally from U.S. workers and CW-1 workers. 
*Knowledge of how to use Microsoft Excel, Word, MAS90 Accounting software, and Kronos Time Keeper system. 
*Able to drive and must possess a valid CNMI Drivers license. CNMI Drivers license requirement applies equally to U.S. workers and CW-1 workers. 
*Able to communicate clearly in English language, both orally and in writing
*Familiar with CNMI/IRS tax preparation
*Police clearance record required equally for US Workers and CW-1 Workers offered employment for this position </t>
  </si>
  <si>
    <t>SAIPAN SHIPING BLDG INDUSTRIAL ROAD, PUERTO RICO VILLAGE</t>
  </si>
  <si>
    <t>Deduction for employee share of optional benefits 401K and health insurance premium</t>
  </si>
  <si>
    <t>Tenorio</t>
  </si>
  <si>
    <t>Juan</t>
  </si>
  <si>
    <t>Saipan Shipping Company Inc.</t>
  </si>
  <si>
    <t>C-500-25345-474507</t>
  </si>
  <si>
    <t>Molders, Shapers, and Casters, Except Metal and Plastic</t>
  </si>
  <si>
    <t>P-500-25245-279928</t>
  </si>
  <si>
    <t>Molding and Casting Worker</t>
  </si>
  <si>
    <t>C-500-25238-266417</t>
  </si>
  <si>
    <t>D&amp;Q SAIPAN CO., LTD</t>
  </si>
  <si>
    <t>DICKERSON &amp; QUINN</t>
  </si>
  <si>
    <t>CTSI BUILDING</t>
  </si>
  <si>
    <t>12901 LOWER BASE DRIVE LOWER BASE</t>
  </si>
  <si>
    <t>66-0701779</t>
  </si>
  <si>
    <t>KRETZERS</t>
  </si>
  <si>
    <t>MAX</t>
  </si>
  <si>
    <t>PETER</t>
  </si>
  <si>
    <t>RESIDENT MANAGER</t>
  </si>
  <si>
    <t>hr_dq@tanholdings.com</t>
  </si>
  <si>
    <t>P-500-25198-180672</t>
  </si>
  <si>
    <t>High School diploma with at least 24 months of work-related experience in financial management, payroll and general accounting procedures with emphasis on receivables and payable management.  
Knowledge and experience in Adobe systems:  Adobe Acrobat/Reader; Microsoft Office:  Word, Excel, PowerPoint, Outlook; and Accounting Software System application of product in data processing (SAP).</t>
  </si>
  <si>
    <t>D&amp;Q SAIPAN CTSI BLDG</t>
  </si>
  <si>
    <t>2901 LOWER BASE DRIVE LOWER BASE</t>
  </si>
  <si>
    <t>Paid leave, Holiday pay, and 401 (k) retirement plan subject to company policy .</t>
  </si>
  <si>
    <t>All CNMI and Federal Income Taxes, share in medical insurance and 401(k) retirement plan, is optional.</t>
  </si>
  <si>
    <t>C-500-25245-279709</t>
  </si>
  <si>
    <t>C-500-25309-373994</t>
  </si>
  <si>
    <t>P-500-25258-307677</t>
  </si>
  <si>
    <t xml:space="preserve">WITH 12 MONTHS OF WORK-RELATED EXPERIENCE. WITH CERTIFICATE OF EMPLOYMENT AS DRESSMAKER TO BE APPLIED FOR BOTH CW-1 AND U.S. CITIZEN
</t>
  </si>
  <si>
    <t>C-500-25259-310597</t>
  </si>
  <si>
    <t>Meridian Land Surveying, LLC</t>
  </si>
  <si>
    <t>6725 GRC Bldg.  Chalan Pale Arnold Road,  ILiyang, Saipan</t>
  </si>
  <si>
    <t>66-0703300</t>
  </si>
  <si>
    <t>6725 GRC Bldg.  Chalan Pale Arnold Road , ILiyang Saipan</t>
  </si>
  <si>
    <t>mlsllc.spn@gmail.com</t>
  </si>
  <si>
    <t>Surveying and Mapping Technicians</t>
  </si>
  <si>
    <t>P-500-25210-205601</t>
  </si>
  <si>
    <t>Surveying &amp; Mapping Technician/Instrument Man</t>
  </si>
  <si>
    <t>1. Must be able to operate surveying equipment such as Total Station, GPS and Digital Level.
2. Can perform survey tasks in property survey , civil and construction survey and surveying for engineering design projects.
3. Knowledgeable of mathematical computation related to land surveying such as angles, bearing distance, vertical and horizontal survey controls, coordinates and elevations.</t>
  </si>
  <si>
    <t>6725 GRC Bldg. Chalan Pale Arnold,  ILiyang , Saipan</t>
  </si>
  <si>
    <t>Overtime Exempt</t>
  </si>
  <si>
    <t>Withholding tax, SS/Medicare taxes</t>
  </si>
  <si>
    <t>C-500-25310-380243</t>
  </si>
  <si>
    <t>Adamas Diamond Company LLC</t>
  </si>
  <si>
    <t>Rm 101 G/F Blue Beach House Beach Road</t>
  </si>
  <si>
    <t>66-1105735</t>
  </si>
  <si>
    <t>adiamond.c2024@gmail.com</t>
  </si>
  <si>
    <t>P-500-25199-184049</t>
  </si>
  <si>
    <t>BUILDING SERVICES TECHNICIAN</t>
  </si>
  <si>
    <t xml:space="preserve">Must have at least 12 months of work experience in a related field, able to work with or Without Supervision
</t>
  </si>
  <si>
    <t>CHALAN LAUL LAU BEACH ROAD</t>
  </si>
  <si>
    <t>PO BOX 505454 BEACH ROAD</t>
  </si>
  <si>
    <t>C-500-25261-316949</t>
  </si>
  <si>
    <t>ASC ARCH STRUCTURE CORPORATION</t>
  </si>
  <si>
    <t>PMB 885 BOX 10001</t>
  </si>
  <si>
    <t>CHALAN KIYA ROAD</t>
  </si>
  <si>
    <t>66-0604285</t>
  </si>
  <si>
    <t>YANG</t>
  </si>
  <si>
    <t>LULU</t>
  </si>
  <si>
    <t>VICE-PRESIDENT</t>
  </si>
  <si>
    <t>CHALAN KIYA VILLAGE</t>
  </si>
  <si>
    <t>asc@pticom.com</t>
  </si>
  <si>
    <t>P-500-25197-177620</t>
  </si>
  <si>
    <t>C-500-25247-285494</t>
  </si>
  <si>
    <t>Excavating and Loading Machine and Dragline Operators, Surface Mining</t>
  </si>
  <si>
    <t>P-500-25192-167432</t>
  </si>
  <si>
    <t>Excavating and Loading Machine Operator</t>
  </si>
  <si>
    <t xml:space="preserve">12 months documented experience as Excavating &amp; Loading Machine Operator in a quarry industry.
Should have a valid drivers license
</t>
  </si>
  <si>
    <t>C-500-25256-307328</t>
  </si>
  <si>
    <t>P-500-25221-232365</t>
  </si>
  <si>
    <t>C-500-25220-229790</t>
  </si>
  <si>
    <t>C-500-25244-278936</t>
  </si>
  <si>
    <t>P-500-25179-137797</t>
  </si>
  <si>
    <t>Must have 12 months previous related skills, knowledge &amp; work experience. Must be able to attend an early morning shift, flexible hours and can lift at least 50 lbs.</t>
  </si>
  <si>
    <t>C-500-25246-282338</t>
  </si>
  <si>
    <t>MUST HAVE 12 MONTH OF WORKING EXPERIENCE AS MAINTENANCE WORKER. KNOWLEDGEABLE TO USE POWER TOOLS AND HAND TOOLS LIKE HAMMER DRILLS, GRINDERS, SANDERS, PLIERS, ADJUSTABLE WRENCHES, ELECTRIC CUTTERS. KNOWLEDGEABLE OF SAFETY PRECAUTIONS IN DOING THE TASK. KNOWLEDGEABLE IN REPAIRING COMMERCIAL LAUNDRY MACHINES AND DRYERS, REPAIRING OF  DIESEL TYPE GENERATORS.</t>
  </si>
  <si>
    <t>C-500-25309-379491</t>
  </si>
  <si>
    <t>Wilfredo Ching</t>
  </si>
  <si>
    <t>Gene's Barber and Beauty Shop</t>
  </si>
  <si>
    <t>P.O. Box 504941</t>
  </si>
  <si>
    <t>66-0852668</t>
  </si>
  <si>
    <t>Ching</t>
  </si>
  <si>
    <t>Wilfredo</t>
  </si>
  <si>
    <t>Sole Proprietor</t>
  </si>
  <si>
    <t>boyching@gmail.com</t>
  </si>
  <si>
    <t>P-500-25259-310998</t>
  </si>
  <si>
    <t>Barber</t>
  </si>
  <si>
    <t>Certificate of employment of at least 12 months of working in the job category or equivalent occupation on present or previous employers.</t>
  </si>
  <si>
    <t>Units 2 &amp; 3, Skills International Bldg.</t>
  </si>
  <si>
    <t>Middle Road, Garapan</t>
  </si>
  <si>
    <t>C-500-25267-330089</t>
  </si>
  <si>
    <t>C-500-25310-380697</t>
  </si>
  <si>
    <t>Tun Herman Pan Airport Road, DanDan</t>
  </si>
  <si>
    <t>TORRES</t>
  </si>
  <si>
    <t>ELIZABETH</t>
  </si>
  <si>
    <t>TUN HERMAN PAN AIRPORT ROAD, DANDAN</t>
  </si>
  <si>
    <t>MAINTENANCE AND REPAIR WORKERS, GENERAL</t>
  </si>
  <si>
    <t>Knowledge in Repairing and Maintenance job of building and machine.
Knowledge in operating special tools.</t>
  </si>
  <si>
    <t xml:space="preserve">CNMI TAXES( CHAPTER 2 and CHAPTER 7 )
FICA TAXES ( SOCIAL SECURITY &amp; MEDICARE )
</t>
  </si>
  <si>
    <t>et_qualitymanagementllc@ayahoo.com</t>
  </si>
  <si>
    <t>C-500-25273-344288</t>
  </si>
  <si>
    <t>RJS MANPOWER AGENCY DBA JONAS M BARCINAS</t>
  </si>
  <si>
    <t>C-500-25342-463565</t>
  </si>
  <si>
    <t>BLUE EAGLE ENTERPRISES LLC.</t>
  </si>
  <si>
    <t>BLUE EAGLE GENERAL CONSTRUCTION</t>
  </si>
  <si>
    <t>PO BOX 506082</t>
  </si>
  <si>
    <t>DAMA DI NOCHE STREET, GARAPAN</t>
  </si>
  <si>
    <t>Precision Instrument and Equipment Repairers, All Other</t>
  </si>
  <si>
    <t>P-500-25247-285392</t>
  </si>
  <si>
    <t xml:space="preserve">Must be a high school or GED graduate and possess a minimum of 24 months of hands-on experience in general maintenance. The individual should demonstrate the ability to follow written and verbal instructions from supervisors, perform fundamental carpentry tasks including measuring, cutting, and assembling materials, safely operate standard hand and power tools, and consistently adhere to workplace safety protocols. </t>
  </si>
  <si>
    <t>C-500-25309-374480</t>
  </si>
  <si>
    <t>VI-LYNS BBQ STAND</t>
  </si>
  <si>
    <t>P-500-25247-285379</t>
  </si>
  <si>
    <t>FOOD PREPARER</t>
  </si>
  <si>
    <t xml:space="preserve">Must have at least 3 months experience as food preparer. Knowledge of principles and processes for providing customer and personal services. This includes customer needs assessment, meeting quality standards for services, and evaluation of customer satisfaction. </t>
  </si>
  <si>
    <t>CNMI WITHHOLDING TAX, FEDERAL WITHHOLDING TAX, SOCIAL SECURITY AND MEDICARE CONTRIBUTIONS.</t>
  </si>
  <si>
    <t>C-500-25249-291311</t>
  </si>
  <si>
    <t xml:space="preserve">MUST HAVE 12 MONTHS EXPERIENCE AS A COOK. MUST BE ABLE TO LIFT AT LEAST 45 LBS AND CAN WORK ON FLEXIBLE TIME OR EARLY MORNING SHIFT. </t>
  </si>
  <si>
    <t>C-500-25309-374569</t>
  </si>
  <si>
    <t>P-500-25258-307755</t>
  </si>
  <si>
    <t>INVENTORY STOCK CLERK</t>
  </si>
  <si>
    <t>C-500-25246-282432</t>
  </si>
  <si>
    <t>P-500-25210-205467</t>
  </si>
  <si>
    <t>Aroma Therapist</t>
  </si>
  <si>
    <t xml:space="preserve">Specific knowledge and skills are required. 
Must perform physical activities that require considerable use of your arms and legs and moving your whole body such as climbing, lifting, balancing, walking, stooping, and handling materials. 
The ability to exert muscle force repeatedly or continuously over time. 
The ability to communicate information and ideas in speaking as others will understand. 
The ability to use your abdominal and lower back muscles in support part of the body or continuously overtime without giving up or getting tired.
</t>
  </si>
  <si>
    <t>All State and Federal Tax</t>
  </si>
  <si>
    <t>C-500-25272-340134</t>
  </si>
  <si>
    <t>C-500-25252-294881</t>
  </si>
  <si>
    <t xml:space="preserve">CNMI Chapter 2, FICA and other employment taxes as required by law.
</t>
  </si>
  <si>
    <t>C-500-25266-326847</t>
  </si>
  <si>
    <t>Helpers--Installation, Maintenance, and Repair Workers</t>
  </si>
  <si>
    <t>P-500-25211-208588</t>
  </si>
  <si>
    <t>Mechanic Helper</t>
  </si>
  <si>
    <t>If a worker does not have 12months work experience, any one of the following options is considered acceptable:
1) A diploma for successfully completing a technical training program offered by a college or vocational institution;
2) Possession of a government issued mechanic or maintenance technician license;
3) At least 6 months apprenticeship, internship, or on-the-job training in a technical domain.</t>
  </si>
  <si>
    <t>C-500-25309-380024</t>
  </si>
  <si>
    <t>WVC Incorporation</t>
  </si>
  <si>
    <t>Community Barber &amp; Beauty Shop</t>
  </si>
  <si>
    <t>P.O. Box 503880</t>
  </si>
  <si>
    <t>66-0535714</t>
  </si>
  <si>
    <t>Centeno</t>
  </si>
  <si>
    <t>Violeta</t>
  </si>
  <si>
    <t>Masanque</t>
  </si>
  <si>
    <t>P-500-25255-305250</t>
  </si>
  <si>
    <t>Employment certification indicating at least 12 months of work experience in this job category.</t>
  </si>
  <si>
    <t>Unit 2, Ground Floor, Chong's International Corporation Bldg</t>
  </si>
  <si>
    <t>Dandan Street, Dandan</t>
  </si>
  <si>
    <t>wvcinc.spn@gmail.com</t>
  </si>
  <si>
    <t>C-500-25316-399266</t>
  </si>
  <si>
    <t>7Seven A'S Group Corporation</t>
  </si>
  <si>
    <t>Asiana Manpower Services</t>
  </si>
  <si>
    <t>3228 Texas Road, Chalan Kanoa, Saipan MP 96950</t>
  </si>
  <si>
    <t>PMB 280 Box 10005</t>
  </si>
  <si>
    <t>66-0959851</t>
  </si>
  <si>
    <t>MALLARI</t>
  </si>
  <si>
    <t>EFREN</t>
  </si>
  <si>
    <t>BAUTISTA</t>
  </si>
  <si>
    <t>polchard@gmail.com</t>
  </si>
  <si>
    <t>P-500-25227-244477</t>
  </si>
  <si>
    <t>Caregiver</t>
  </si>
  <si>
    <t>Must know the standard procedure of caregiving. To support his/her working history, applicants must also present Employment Certificate.</t>
  </si>
  <si>
    <t>In excess of 40 hours per week, the rate will be multiply by 1.5%</t>
  </si>
  <si>
    <t>1. CNMI Withholding Tax (Chapter 2 &amp; 7)
2. FICA Tax (Social Security, Medicare)</t>
  </si>
  <si>
    <t>C-500-25344-473707</t>
  </si>
  <si>
    <t>Must have at least 12 months of work experience as a maintenance worker. Ability to follow instructions from supervisors or senior maintenance workers. Knowledge of carpentry and repair. Ability to use hand tools and power tools.</t>
  </si>
  <si>
    <t>Federal and Local Taxes, Health Insurance Premium is optional, IOU's</t>
  </si>
  <si>
    <t>C-500-25328-434768</t>
  </si>
  <si>
    <t>P-500-25189-157573</t>
  </si>
  <si>
    <t>APPLICANT/S MUST HAVE 12 MONTHS OF RELATED WORKING EXPERIENCE AS A FOOD PREPARATION WORKER
APPLICANT/S MUST BE WILLING TO WORK FLEXIBLE TIME, DURING WEEKENDS AND HOLIDAYS</t>
  </si>
  <si>
    <t>Beach Road, Chalan Kanoa</t>
  </si>
  <si>
    <t>https://labor.cnmi.gov</t>
  </si>
  <si>
    <t>C-500-26018-568464</t>
  </si>
  <si>
    <t xml:space="preserve">MUST HAVE AT LEAST ONE (1) YEAR WORKING EXPERIENCE. ABLE TO UNDERSTAND AND FOLLOW SAFETY RULES AND PROCEDURES. </t>
  </si>
  <si>
    <t>C-500-25345-474173</t>
  </si>
  <si>
    <t>ALBA PRIME PACIFIC LLC</t>
  </si>
  <si>
    <t>MULTILINE SUPPLIES AND SERVICES</t>
  </si>
  <si>
    <t>PEDRO LANE CHALAN KANOA VILLAGE</t>
  </si>
  <si>
    <t>PMB 138 BOX 10000</t>
  </si>
  <si>
    <t>66-0803280</t>
  </si>
  <si>
    <t>LEONG</t>
  </si>
  <si>
    <t>SALES MANAGER</t>
  </si>
  <si>
    <t>rleong1969@gmail.com</t>
  </si>
  <si>
    <t>P-500-25309-374158</t>
  </si>
  <si>
    <t>MAINTENANCE AND REPAIR WORKERS GENERAL</t>
  </si>
  <si>
    <t>Work Certificate is required for both US Workers and CW-1 Workers</t>
  </si>
  <si>
    <t>C-500-25345-474598</t>
  </si>
  <si>
    <t>P-500-25207-202149</t>
  </si>
  <si>
    <t>Auto Body and Related Repairers</t>
  </si>
  <si>
    <t>C-500-25339-460008</t>
  </si>
  <si>
    <t>GLOBAL SOURCING LLC</t>
  </si>
  <si>
    <t>316B MARIANAS BUSINESS PLAZA</t>
  </si>
  <si>
    <t>NAURU LOOP, SUSUPE</t>
  </si>
  <si>
    <t>66-0788990</t>
  </si>
  <si>
    <t>BERNARDO</t>
  </si>
  <si>
    <t>FEDERICO JR</t>
  </si>
  <si>
    <t>SURATOS</t>
  </si>
  <si>
    <t>globalsourcingllc96950@gmail.com</t>
  </si>
  <si>
    <t>P-500-25205-199314</t>
  </si>
  <si>
    <t>- 12 MONTHS EXPERIENCE AS A BOOKKEEPER, MUST PROVIDE WORK CERTIFICATION AS BOOKKEEPER, MUST HAVE KNOWLEDGE AND EXPERIENCE IN CNMI AND FEDERAL TAXES NOT LIMITED TO BGRT, EWRT, 1040, 1065 AND 1120. KNOWLEDGE AND EXPERIENCE IN USING ACCOUNTING SOFTWARES SUCH AS QUICKBOOKS AND PEACHTREE.  MUST HAVE KNOWLEDGE AND EXPERIENCE WITH PROCESSING VISA SUCH AS CW, H1 AND E2.</t>
  </si>
  <si>
    <t>CHAPTER 2, CHAPTER 7 AND FICA EMPLOYEE SHARE</t>
  </si>
  <si>
    <t>C-500-25314-391482</t>
  </si>
  <si>
    <t>LBC Mabuhay Saipan, Inc.</t>
  </si>
  <si>
    <t>Chalan Pale Arnold Road Chalan Lau Lau</t>
  </si>
  <si>
    <t>P.O. Box 501910</t>
  </si>
  <si>
    <t>98-3021926</t>
  </si>
  <si>
    <t>Cuaresma</t>
  </si>
  <si>
    <t>Elisa</t>
  </si>
  <si>
    <t>Mariquit</t>
  </si>
  <si>
    <t>Administrative Assistant</t>
  </si>
  <si>
    <t>lbcspn33@pticom.com</t>
  </si>
  <si>
    <t>Sales Managers</t>
  </si>
  <si>
    <t>P-500-25272-340171</t>
  </si>
  <si>
    <t>Sales Manager</t>
  </si>
  <si>
    <t xml:space="preserve">MUST BE A BACHELOR'S DEGREE, MAJOR IN COMMERCE WITH 48-MONTHS OF WORK RELATED EXPERIENCE AS A SALES MANAGER. MUST HAVE KNOWLEDGE IN GOVERNMENT RULES AND REGULATIONS PERTAINING TO FREIGHT FORWARDING AND FOREIGN EXCHANGE REMITTANCE. MUST BE FAMILIAR WITH THE RULES OF ANTI-MONEY LAUNDERING AND HOW TO APPLY THAT RULES ON THE BUSINESS OF FOREIGN EXCHANGE AND FREIGHT FORWARDING. TRAININGS/SEMINARS IN MONEY LAUNDERING IS A PLUS. MUST KNOW HOW TO ANALYZE FINANCIAL RECORDS OR REPORTS TO DETERMINE STATE OF OPERATIONS. MUST HAVE THE ABILITY TO LEAD IN A FAST PACED ENVIRONMENT. MUST HAVE KNOWLEDGE IN THE WHOLE PROCESSES INVOLVED FROM THE TIME THE MONEY LEAVES THE HANDS OF THE REMITTER AND UP TO THE POINT THE RECIPIENT RECEIVES THE MONEY. MUST BE FAMILIAR WITH ALL REPORTS REQUIRED BY THE GOVERNMENT FOR COMPLIANCE AS WELL AS THE MANAGEMENT REPORTS. MUST BE FAMILIAR AND HAVE KNOWLEDGE OF LOGISTICS INVOLVED IN SENDING CARGOES ABROAD, INCLUDING ACQUIRING ALL CLEARANCES, PERMITS AND ALL DOCUMENTATIONS REQUIRED. </t>
  </si>
  <si>
    <t>MONTEMAYOR</t>
  </si>
  <si>
    <t>LOURDES</t>
  </si>
  <si>
    <t>C-500-25318-407429</t>
  </si>
  <si>
    <t>C-500-25317-403526</t>
  </si>
  <si>
    <t>C-500-25316-399435</t>
  </si>
  <si>
    <t>P-500-25204-196249</t>
  </si>
  <si>
    <t>Heating, Airconditioning, &amp; Ref. Mechanics &amp; Installers</t>
  </si>
  <si>
    <t>Must have a High School diploma or equivalent work experience as Air conditioning and Refrigeration Technician and Installers. Must have experience with Freon System, large walk-in freezer as well as retail in-line coffin and display cases. Experience with diesel generators,  with knowledge of machines and tools, including their designs, uses, repair, and maintenance. Must have 24 Months work experience.</t>
  </si>
  <si>
    <t>C-500-25309-374730</t>
  </si>
  <si>
    <t>Evelyn B. Baetiong</t>
  </si>
  <si>
    <t>Ivy's Kitchen</t>
  </si>
  <si>
    <t>PMB 2067 PO Box 10005</t>
  </si>
  <si>
    <t>66-1052245</t>
  </si>
  <si>
    <t>Baetiong</t>
  </si>
  <si>
    <t>Evelyn</t>
  </si>
  <si>
    <t>Bernardo</t>
  </si>
  <si>
    <t>evelynbaetiong@gmail.com</t>
  </si>
  <si>
    <t>P-500-25271-339832</t>
  </si>
  <si>
    <t xml:space="preserve">Hands-on experience in handling cooking staff efficiently and directing it to ensure handling of kitchen functions
Committed to maintain a clean kitchen and work area
</t>
  </si>
  <si>
    <t>718 Koblerville Road, Koblerville Village</t>
  </si>
  <si>
    <t>C-500-25321-411879</t>
  </si>
  <si>
    <t>First-Line Supervisors of Food Preparation and Serving Workers</t>
  </si>
  <si>
    <t>P-500-25204-193437</t>
  </si>
  <si>
    <t>First Line Supervisor Restaurant</t>
  </si>
  <si>
    <t>Must have a High School diploma. With at least 12 months' work experience as a Restaurant Supervisor in a restaurant setting, Must have knowledge with computer to do daily reports. Must be able to handle split and flexible schedules. Must be able to handle various customer complaints, control inventory of food, equipment, small ware and liquor and other items such as uniforms that needed monthly inventory report. Can do basic kitchen preparation and cooking during busy situations.</t>
  </si>
  <si>
    <t>CNMI Tax and FICA Tax. Housing is optional; Employees who are single may live in the housing with a monthly charge of $30.00 for air condition use, free housing or no monthly charge for single employees who opted not to use the air conditioner.</t>
  </si>
  <si>
    <t>C-500-25343-467070</t>
  </si>
  <si>
    <t>P-500-25203-193331</t>
  </si>
  <si>
    <t>Drivers/Salesworkers</t>
  </si>
  <si>
    <t>Must have a valid CNMI Drivers License. Must have a minimum 12 months experience in sales related occupation,</t>
  </si>
  <si>
    <t>80 hours paid vacation leave</t>
  </si>
  <si>
    <t>C-500-25352-492708</t>
  </si>
  <si>
    <t>KB ENTERPRISES, INC.</t>
  </si>
  <si>
    <t>SIGN &amp; SIGN</t>
  </si>
  <si>
    <t>CHALAN MONSIGNOR DE LEON GUERRERO, 1/F MIC BLDG. SAN JOSE</t>
  </si>
  <si>
    <t>P.O. BOX 502861</t>
  </si>
  <si>
    <t>66-0821323</t>
  </si>
  <si>
    <t>JIN HYUNG</t>
  </si>
  <si>
    <t>VICE PRESIDENT / TREASURER</t>
  </si>
  <si>
    <t>CHALAN MONSIGNOR DE LEON GUERRERO, MIC BLDG. 1/F SAN JOSE</t>
  </si>
  <si>
    <t>kbjang@hotmail.com</t>
  </si>
  <si>
    <t>Computer, Automated Teller, and Office Machine Repairers</t>
  </si>
  <si>
    <t>P-500-25309-374340</t>
  </si>
  <si>
    <t>PRINTER TECHNICIAN AND MAINTENANCE</t>
  </si>
  <si>
    <t>MUST HAVE 24-MONTHS OF WORK RELATED EXPERIENCE WITH COMMERCIAL PRINTER. MUST BE ABLE TO UTILIZE PRINTING SOFTWARE. MUST BE FAMILIAR IN ALL KINDS OF COMMERCIAL PRINTER AND PRINTER PARTS. KNOWLEDGE OF MACHINES AND TOOLS, INCLUDING THEIR DESIGNS, USES, REPAIR, AND MAINTENANCE. HAS THE ABILITY TO TROUBLESHOOT AND THINK INDEPENDENTLY. MUST HAVE KNOWLEDGE OF BASIC NETWORKING. ABILITY TO LIFT AND CARRY 50 POUNDS. PULL, LIFT, REACH AND TRANSPORT EQUIPMENT PARTS AND BOXES.</t>
  </si>
  <si>
    <t>1/F MIC BLDG., SAN JOSE VILLAGE</t>
  </si>
  <si>
    <t>C-500-26058-668339</t>
  </si>
  <si>
    <t>SARS Auto Shop</t>
  </si>
  <si>
    <t>P-500-26022-579427</t>
  </si>
  <si>
    <t xml:space="preserve"> Ability to diagnose, maintain, and repair heavy trucks and equipment
   Proficiency in servicing diesel engines and drivetrain components
   Knowledge of hydraulic systems, including pumps, valves, hoses, cylinders, and lines 
   Ability to perform hydraulic testing and pressure diagnostics
   Experience servicing and repairing air brake systems
   Ability to troubleshoot mechanical, electrical, and electronic systems
   Perform routine preventive maintenance (oil changes, inspections, lubrication, tire service)
   Ability to replace worn, damaged, or defective parts and components
   Use of diagnostic tools, scan tools, gauges, and testing equipment
   Ability to read and interpret technical manuals, schematics, and service bulletins </t>
  </si>
  <si>
    <t>C-500-26027-592733</t>
  </si>
  <si>
    <t>PO BOX 10001 PMB 1466</t>
  </si>
  <si>
    <t>P-500-25309-377554</t>
  </si>
  <si>
    <t>BARTENDER</t>
  </si>
  <si>
    <t>Knowledge in mixing ingredients, such as liquor, soda, water, sugar, and bitters, to prepare cocktails and other drinks.</t>
  </si>
  <si>
    <t>CHALAN PALE ARNOLD, MIDDLE ROAD GARAPAN VILLAGE</t>
  </si>
  <si>
    <t>C-500-25365-518049</t>
  </si>
  <si>
    <t>P-500-25204-193417</t>
  </si>
  <si>
    <t>With 12 months work experience on the job as baker. Knowledge of raw materials, production processes, quality control, costs, and other techniques for maximizing the manufacture and distribution of goods. Must be able to handle split shift schedule. Must be able to work on busy operation days, like holidays.</t>
  </si>
  <si>
    <t>Brigida St., Beach Road Chalan Kanoa</t>
  </si>
  <si>
    <t>P-500-25307-358297</t>
  </si>
  <si>
    <t>MAIDS AND HOUSEKEEPING CLEANERS</t>
  </si>
  <si>
    <t xml:space="preserve">Ability to manage time. Can work without supervision. </t>
  </si>
  <si>
    <t>C-500-25332-443411</t>
  </si>
  <si>
    <t>UMDA WHOLESALE/RETAIL, INC.</t>
  </si>
  <si>
    <t>UMDA WHOLESALE/RETAIL.INC. dba ISLAND APPAREL</t>
  </si>
  <si>
    <t>8110 CHALAN PALI ROAD, PUERTO RICO</t>
  </si>
  <si>
    <t>P.O. BOX 502912</t>
  </si>
  <si>
    <t>98-0437099</t>
  </si>
  <si>
    <t>CALVO</t>
  </si>
  <si>
    <t>EDWARD</t>
  </si>
  <si>
    <t>MENDIOLA</t>
  </si>
  <si>
    <t>8110 CHALAN PALI ARNOLD ROAD, PUERTO RICO</t>
  </si>
  <si>
    <t>office.islandapparel@gmail.com</t>
  </si>
  <si>
    <t>P-500-25218-223754</t>
  </si>
  <si>
    <t>HELPER-PRODUCTION WORKERS</t>
  </si>
  <si>
    <t>Preferable to have a background in different types of material used for printed products. Must be able to work as a team with others; must have the ability to inspect the quality of the
 finished products by following the company standards; must have the ability to multi-task to meet production standards and deadlines. Ability to use computer aided design CAD and
 graphic/photo-imaging software are welcome</t>
  </si>
  <si>
    <t>8110 CHALAN PALI ROAD PUERTO RICO</t>
  </si>
  <si>
    <t>C-500-25268-333436</t>
  </si>
  <si>
    <t>NATIONAL MANPOWER AGENCY</t>
  </si>
  <si>
    <t>P-500-25202-187513</t>
  </si>
  <si>
    <t>Other degree (JD, MD, etc.)</t>
  </si>
  <si>
    <t>C-500-25342-463713</t>
  </si>
  <si>
    <t>MR Corporation</t>
  </si>
  <si>
    <t>PO Box 7491 SVRB</t>
  </si>
  <si>
    <t>66-0926986</t>
  </si>
  <si>
    <t>Manzano</t>
  </si>
  <si>
    <t>Ranilo</t>
  </si>
  <si>
    <t>Paroginog</t>
  </si>
  <si>
    <t>ranniepmanzano@gmail.com</t>
  </si>
  <si>
    <t>P-500-25270-339473</t>
  </si>
  <si>
    <t>Certificate of employment</t>
  </si>
  <si>
    <t>Room A4 Ace Building, As Per Dido Road Chalan Piao</t>
  </si>
  <si>
    <t>CNMI Tax and Federal Tax (FICA)</t>
  </si>
  <si>
    <t>C-500-25332-442866</t>
  </si>
  <si>
    <t>P-500-25239-269581</t>
  </si>
  <si>
    <t>Heavy &amp; Tractor Trailer Truck Driver</t>
  </si>
  <si>
    <t xml:space="preserve">Must have minimum 12 months of work experience as a heavy and tractor trailer truck, cement truck or dump truck driver. Applicants must have or obtain a CNMI drivers license for the job opportunity. </t>
  </si>
  <si>
    <t>C-500-26030-605028</t>
  </si>
  <si>
    <t>Workmen's Compensation is provided by the employer.</t>
  </si>
  <si>
    <t>C-500-25365-518014</t>
  </si>
  <si>
    <t>Broadway Ave., Canal St. San Jose Tinian</t>
  </si>
  <si>
    <t>C-500-26049-647180</t>
  </si>
  <si>
    <t>MAILMAN AND KARA LLC</t>
  </si>
  <si>
    <t>C-500-26028-596088</t>
  </si>
  <si>
    <t>Marianas Insurance Company, Ltd.</t>
  </si>
  <si>
    <t>MIC Building, First Floor</t>
  </si>
  <si>
    <t>2601 Chalan Monsignor Guerrero</t>
  </si>
  <si>
    <t>66-0455766</t>
  </si>
  <si>
    <t>Rosalia</t>
  </si>
  <si>
    <t>Sablan</t>
  </si>
  <si>
    <t>MIC Building First Floor</t>
  </si>
  <si>
    <t>2601 Chalan Monsignor Guerrero, Chalan Laulau</t>
  </si>
  <si>
    <t>gm@marianasinsurance.com</t>
  </si>
  <si>
    <t>Scoggins</t>
  </si>
  <si>
    <t>Allen</t>
  </si>
  <si>
    <t>MIC Building, Second Floor</t>
  </si>
  <si>
    <t>markascoggins@gmail.com</t>
  </si>
  <si>
    <t>Scoggins Law Office, LLC</t>
  </si>
  <si>
    <t>66-0652634</t>
  </si>
  <si>
    <t>Supreme Court</t>
  </si>
  <si>
    <t>P-500-25357-504582</t>
  </si>
  <si>
    <t>Bachelor's degree in accounting with at least 48 months experience in Statutory Accounting Practices (SAP) and Generally Accepted Accounting Practices (GAAP).  Must also have knowledge and experience with accounting software.</t>
  </si>
  <si>
    <t>Standard state and federal withholding taxes and SSI.</t>
  </si>
  <si>
    <t>C-500-26075-703952</t>
  </si>
  <si>
    <t>C-500-26020-570563</t>
  </si>
  <si>
    <t>Samsung Enterprises, Inc.</t>
  </si>
  <si>
    <t>Chalan Pale Arnold Road Middle Road Garapan</t>
  </si>
  <si>
    <t>P.O. Box 501582</t>
  </si>
  <si>
    <t>98-0086144</t>
  </si>
  <si>
    <t>Avendano</t>
  </si>
  <si>
    <t>Ruben</t>
  </si>
  <si>
    <t>Gatchalian</t>
  </si>
  <si>
    <t>Chalan Pale Arnold Road, Middle Road Garapan</t>
  </si>
  <si>
    <t>phac@pticom.com</t>
  </si>
  <si>
    <t>Home Appliance Repairers</t>
  </si>
  <si>
    <t>P-500-25342-463726</t>
  </si>
  <si>
    <t>EMPLOYEES IN THESE OCCUPATIONS NEED 12-MONTHS OF EXPERIENCE AS GENERAL MAINTENANCE WITH KNOWLEDGE IN HEATING, VENTILATION AND AIRCONDITIONING, MACHINES AND TOOLS, INCLUDING THEIR DESIGNS, USES, REPAIR, AND MAINTENANCE. KNOWLEDGEABLE IN MAINTENANCE OF ELECTRONIC ITEMS AND HOME EQUIPMENT. KNOWS HOW TO DO TROUBLESHOOT. MUST KNOW HOW TO USE HAND TOOLS, POWER TOOLS AND OTHER EQUIPMENT.</t>
  </si>
  <si>
    <t>Chalan Pale  Arnold Road Middle Road Garapan</t>
  </si>
  <si>
    <t>C-500-25317-403530</t>
  </si>
  <si>
    <t>P-500-25189-160655</t>
  </si>
  <si>
    <t>WORK EXPERIENCE REQUIRED IS 12 MONTHS CURRENT AND PROGRESSIVE IN CHILD CARE SETTING. INFANT TODDLER CERTIFICATION IS BIG PLUS FACTOR. EXPERIENCE WITH SPECIAL NEEDS CHILD IS BIG PLUS FACTOR. GOOD ORAL AND WRITTEN COMMUNICATION SKILLS (TO PREPARE LICENSING REQUIREMENTS ON DAILY REPORTS AND OBSERVATIONS. ENGLISH IS THE OFFICIAL LANGUAGE IN THE CNMI); EVALUATED USING OUR TWO TOOLS: ORAL ORAL COMMUNICATION RATING SCALE AND CHILD CARE WORKER WRITTEN SKILLS.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TO BE COUNTED IN ADULT:CHILD RATIO IMMEDIATELY BEFORE START OF WORK: COMPLETE AND PASS THE 12 TOPICS OF PRE-SERVICE TRAININGS. 
WE ARE AN EQUAL OPPORTUNITY EMPLOYER AND THE ABOVE-MENTIONED REQUIREMENTS SHALL BE APPLIED EQUALLY TO ALL SUCCESSFUL APPLICANTS WHETHER U.S. WORKERS OR CW-1 WORKERS.</t>
  </si>
  <si>
    <t>C-500-25326-430975</t>
  </si>
  <si>
    <t>P.O. BOX 505656</t>
  </si>
  <si>
    <t>MUST HAVE 12 MONTHS OF EXPERIENCE AS A COOK. MUST BE ABLE TO LIFT OR CARRY, PUSH OR PULL AT LEAST 50 LBS WITHOUT ASSISTANCE. MUST BE WILLING TO WORK ON FLEXIBLE TIME, EARLY MORNING SHIFT, WEEKENDS, AND HOLIDAYS.  MUST HAVE A RELIABLE TRANSPORTATION TO AND FROM WORK PLACE. A DETAILED RESUME AND EMPLOYMENT CERTIFICATIONS ARE REQUIRED EQUALLY APPLICABLE TO BOTH U.S. AND FOREIGN APPLICANTS. QUALIFIED APPLICANTS MUST BE AVAILABLE FOR SCHEDULED INTERVIEW AND PRE-SCREENING TEST, EQUALLY APPLICABLE TO BOTH U.S. AND FOREIGN APPLICANTS, TO FURTHER ASSESS THEIR QUALIFICATIONS.</t>
  </si>
  <si>
    <t>C-500-25364-515186</t>
  </si>
  <si>
    <t>CHINESE BIBLE CHURCH INT'L., INC.</t>
  </si>
  <si>
    <t>P. O. Box 500087</t>
  </si>
  <si>
    <t>P.O. BOX 500087</t>
  </si>
  <si>
    <t>HR@EUCON.EDU</t>
  </si>
  <si>
    <t>Elementary School Teachers, Except Special Education</t>
  </si>
  <si>
    <t>P-500-25170-110163</t>
  </si>
  <si>
    <t>ELEMENTARY TEACHER</t>
  </si>
  <si>
    <t>MUST HAVE AT LEAST 12 MONTHS EXPERIENCE IN TEACHING IN A CHRISTIAN SCHOOL
MUST BE FAMILIAR IN ABEKA CURRICULUM</t>
  </si>
  <si>
    <t>6679 Chalan Pali Arnold Village</t>
  </si>
  <si>
    <t>CNMI Tax and Tax Withheld</t>
  </si>
  <si>
    <t>C-500-26056-665192</t>
  </si>
  <si>
    <t>P-500-25308-373706</t>
  </si>
  <si>
    <t>C-500-26065-684380</t>
  </si>
  <si>
    <t xml:space="preserve">MUST HAVE 6 MONTHS OF PREVIOUS WORK SKILLS, KNOWLEDGE &amp; EXPERIENCE IN THE SAME POSITION. MUST BE ABLE TO EXERT MUSCLE FORCE TO LIFT, PUSH, PULL, OR CARRY OBJECTS AT LEAST 50 LBS IN WEIGHT, WITHOUT ASSISTANCE. 3. MUST BE WILLING TO WORK FLEXIBLE HOURS, EVENINGS, SUNDAYS, AND HOLIDAYS, OR EARLY MORNING SHIFT APPLICABLE TO BOTH U.S. AND FOREIGN WORKERS. MUST BE ABLE TO DELIVER WORK INDEPENDENTLY AND WITH URGENCY. MUST HAVE A RELIABLE TRANSPORTATION TO AND FROM THE WORKPLACE. MUST SUBMIT DETAILED RESUME AND EMPLOYMENT CERTIFICATIONS EQUALLY  APPLICABLE TO BOTH U.S. AND FOREIGN APPLICANTS. QUALIFIED/SELECTED APPLICANTS MUST BE AVAILABLE ON SCHEDULED JOB INTERVIEW FOR FURTHER ASSESSMENT OF QUALIFICATIONS. WILL CONSIDER FOREIGN EQUIVALENT OF HIGH SCHOOL/GED DIPLOMA.
</t>
  </si>
  <si>
    <t xml:space="preserve">CHAPTER 2 AND CHAPTER 7 TAXES ( STATE AND FEDERAL TAXES), SOCIAL SECURITY AND MEDICARE
TAXES.
</t>
  </si>
  <si>
    <t>C-500-26009-546944</t>
  </si>
  <si>
    <t>DBA KATHY BARBER SHOP</t>
  </si>
  <si>
    <t>P-500-25338-456514</t>
  </si>
  <si>
    <t>C-500-25335-443977</t>
  </si>
  <si>
    <t>P-500-25229-247125</t>
  </si>
  <si>
    <t>Combined Food Prep &amp; Server</t>
  </si>
  <si>
    <t xml:space="preserve">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ABILITY TO PROCESS FRESH FISH.
</t>
  </si>
  <si>
    <t>C-500-26062-678067</t>
  </si>
  <si>
    <t>C-500-25352-492675</t>
  </si>
  <si>
    <t>Transasian Corporation</t>
  </si>
  <si>
    <t>ASIA GARDEN APARTMENTS, LUUGHAL PLACE</t>
  </si>
  <si>
    <t>P.O. Box 501579, Middle Road, Chalan Laulau</t>
  </si>
  <si>
    <t>98-0166250</t>
  </si>
  <si>
    <t># 6400 TAC Bldg., Middle Road, Chalan Laulau</t>
  </si>
  <si>
    <t>humanresourceta@gmail.com</t>
  </si>
  <si>
    <t>P-500-25316-399367</t>
  </si>
  <si>
    <t>MUST POSSESS A VALID CNMI DRIVER LICENSE EQUALLY APPLICABLE TO BOTH U. S. AND FOREIGN APPLICANTS.
2. MUST HAVE 2 YEARS OF DOCUMENTED WORK EXPERIENCE, KNOWLEDGE  &amp; SKILLS  IN THE SAME POSITION.
3. MUST BE PROFICIENT IN THE USE OF HAND AND POWER TOOLS TO REPAIR ELECTRICAL, ELECTRONIC COMPONENTS, PIPE SYSTEMS, PLUMBING, MACHINERY OR
EQUIPMENT.
4. MUST BE ABLE TO LIFT, CARRY AND MOVE HEAVY OBJECTS AT LEAST 90 LBS. IN WEIGHT WITHOUT ASSISTANCE.
5. MUST BE ABLE TO WORK ON FLEXIBLE TIME, EARLY MORNING SHIFT, WEEKENDS  AND
HOLIDAYS AND MUST HAVE A RELIABLE MEANS OF TRANSPORATION FROM AND GOING TO WORK EQUALLY APPLICABLE TO BOTH U.S. AND FOREIGN APPLICANTS.
6. A DETAILED RESUME, EMPLOYMENT CERTIFICATIONS EQUALLY APPLICABLE TO BOTH U.S.  &amp;  FOREIGN APPLICANTS.
7.  APPLICANTS THAT MEET THE QUALIFICATIONS MUST BE AVAILABLE ON SCHEDULED INTERVIEW  &amp; PRE-SCREENING TEST FOR FURTHER ASSESSMENT OF QUALIFICATIONS EQUALLY  APPLICABLE TO BOTH U.S. AND FOREIGN APPLICANTS.</t>
  </si>
  <si>
    <t>ASIA GARDEN APARTMENT, LUUGHAL PLACE</t>
  </si>
  <si>
    <t>C-500-26031-611411</t>
  </si>
  <si>
    <t>Marianas Security Corporation</t>
  </si>
  <si>
    <t>P.O. Box 500438</t>
  </si>
  <si>
    <t>Roong Ln#1 Chalan Laulau</t>
  </si>
  <si>
    <t>66-0692454</t>
  </si>
  <si>
    <t>April</t>
  </si>
  <si>
    <t>Jambalos</t>
  </si>
  <si>
    <t>Managing Consultant/Human Resources Coordinator</t>
  </si>
  <si>
    <t>Roong ln#1 chalan laulau</t>
  </si>
  <si>
    <t>office@marianassecurity.com</t>
  </si>
  <si>
    <t>P-500-25336-448712</t>
  </si>
  <si>
    <t>Monitoring Officer</t>
  </si>
  <si>
    <t xml:space="preserve">The Video Surveillance Certification requirement is applied equally to both U.S. workers and foreign workers
Attention to details
Ability to multitask and work independently
Familiar with surveillance equipment and communication equipment, such as handheld two-way radio cellphones
The work schedule is a 24/7 split shift with 4 personnel working 35 hours per week each.
Total Hours per Week:  35 hours
Daily Schedule Breakdown:
 Sunday:  6:00 A.M.  12:00 Noon (6 hours)
 Monday:  6:00 A.M.  12:00 Noon (6 hours)
 Tuesday:  6:00 A.M.  12:00 Noon (6 hours)
 Wednesday:  6:00 A.M.-12:00 Noon (6 hours)
 Thursday:  Day Off
 Friday:  6:00 A.M.  11:00 A.M. (5 hours)
 Saturday:  6:00 A.M.  12:00 Noon (6 hours)     
</t>
  </si>
  <si>
    <t>Joeten Superstore Bldg., Roong Ln#1, Chalan Laulau</t>
  </si>
  <si>
    <t>CNMI Taxes and Fica</t>
  </si>
  <si>
    <t>AIRCON TECHNICIAN</t>
  </si>
  <si>
    <t>C-500-26007-539743</t>
  </si>
  <si>
    <t>C-500-26043-635652</t>
  </si>
  <si>
    <t>MUST HAVE AT LEAST 3 MONTHS WORK EXPERIENCE IN THE SAME OR SIMILAR FIELD. APPLICANT MUST PROVIDE HIS/HER RESUME AND EMPLOYMENT CERTIFICATIONS TO SUPPORT HIS/HER WORK EXPERIENCE. KNOWLEDGE OF CLEANING AND SANITATION PRODUCTS AND SUPPLIES, TECHNIQUES AND METHODS.MUST HAVE EXPERIENCE IN 
 PREPARING CLEANING SOLUTIONS SUCH AS MIXING WATER AND DETERGENTS OR ACIDS IN CONTAINERS ACCORDING TO SPECIFICATIONS. KNOWLEDGE OF CLEANING SENSITIVE MATERIALS. KNOWLEDGE OF OPERATING CLEANING EQUIPMENT E.G. VACUUM CLEANER, SWEEPER, BROOM, ETC. KNOWLEDGE ON SAFETY AND PRECAUTION IS A PLUS. PHYSICAL STAMINA AND MOBILITY INCLUDING ABILITY TO REACH, KNEEL AND BEND, SQUAT, LIFT, PUSH AND PULL REQUIRED LOAD (USUALLY ABOUT 25 LBS.). MUST BE ABLE TO WORK ON FLEXIBLE HOURS INCLUDING WEEKENDS,  HOLIDAYS, AND NIGHT SHIFTS.  ABILITY TO PASS THE COMPANY'S PRE-HIRE BACKGROUND CHECK REQUIRED WHICH WILL BE APPLIED EQUALLY TO BOTH U.S. WORKERS AND CW-1 WORKERS. ALL APPLYING U.S. CITIZENS AND CW-1 INDIVIDUALS MUST OBTAIN A POLICE  CLEARANCE PRE-HIRE, AND MUST AGREE TO A POST-OFFER, PRE-EMPLOYMENT DRUG SCREENING TEST.</t>
  </si>
  <si>
    <t>C-500-25352-492425</t>
  </si>
  <si>
    <t>Saipan Globe International Group Ltd</t>
  </si>
  <si>
    <t>Chalan Pale Arnold Corner Mamate Loop</t>
  </si>
  <si>
    <t>P.O.BOX 168 GRB</t>
  </si>
  <si>
    <t>66-0846783</t>
  </si>
  <si>
    <t>Kwan</t>
  </si>
  <si>
    <t>John Kierwin</t>
  </si>
  <si>
    <t>saipanglobe@gmail.com</t>
  </si>
  <si>
    <t>Financial Managers</t>
  </si>
  <si>
    <t>P-500-25312-390666</t>
  </si>
  <si>
    <t>Financial Controller</t>
  </si>
  <si>
    <t>A minimum of a high school diploma with at least 4 years of experience in financial management, including budgeting, financial reporting, and internal controls.
Experience with accounting software and Microsoft Excel is required.
Ability to read and write Chinese is required to prepare Chinese-language financial documents, reports, and other key communications. This is necessary for providing updates and reports to management and team members based in Hong Kong, where all major business documents are in Chinese, and for facilitating communication with Chinese-speaking stakeholders.
Ability to interpret, analyze, and report financial data to ensure compliance with accounting standards and provide insights to management.</t>
  </si>
  <si>
    <t>C-500-26031-611401</t>
  </si>
  <si>
    <t>JP BLDG. 2, CHALAN PALE ARNOLD RD., GARAPAN</t>
  </si>
  <si>
    <t>7309 JP BLDG. 2, CHALAN PALE ARNOLD RD.</t>
  </si>
  <si>
    <t>C-500-26002-527887</t>
  </si>
  <si>
    <t>C-500-26026-589031</t>
  </si>
  <si>
    <t>E&amp;T Construction</t>
  </si>
  <si>
    <t xml:space="preserve">Knowledge in Repairing and Maintenance job of building and machine. Knowledge of machines and tools, including their designs, uses, repair, and maintenance; Knowledge of materials, methods, and the tools involved in the construction or repair of houses, buildings, or other structures such as highways and roads.
</t>
  </si>
  <si>
    <t>C-500-26032-612235</t>
  </si>
  <si>
    <t>MAINTENANCE &amp; REPAIR WORKER, GENERAL</t>
  </si>
  <si>
    <t>C-500-26030-604791</t>
  </si>
  <si>
    <t>Saipan Globe International Group LTD.</t>
  </si>
  <si>
    <t>Manufactured Building and Mobile Home Installers</t>
  </si>
  <si>
    <t>P-500-25311-386143</t>
  </si>
  <si>
    <t>High School/GED and one year work experience as a Manufactured Building and Mobile Home Installer.</t>
  </si>
  <si>
    <t>C-500-25352-492679</t>
  </si>
  <si>
    <t>P-500-25310-380688</t>
  </si>
  <si>
    <t>2 months of work-related experience. A work certificate is required for both US Workers and CW-1 workers.</t>
  </si>
  <si>
    <t>will deduct all mandatory Federal and State Taxes (Chapter 2, Chapter 7. Social Security, Medicare)</t>
  </si>
  <si>
    <t>C-500-26031-611377</t>
  </si>
  <si>
    <t>P-500-25260-313795</t>
  </si>
  <si>
    <t>BUILDING MAINTENANCE</t>
  </si>
  <si>
    <t>in excess of 40 hours 1.50 x base hourly wage</t>
  </si>
  <si>
    <t>C-500-25361-512351</t>
  </si>
  <si>
    <t>MUST HAVE KNOWLEDGE IN PIPE FITTING, ELECTRICAL WORKS, CARPENTRY, AND WELDING. CAN OPERATE AND MAINTAIN HAND TOOLS AND POWER TOOLS.MUST
HAVE AT LEAST 24 MONTHS OF WORKING EXPERIENCE AS A MAINTENANCE REPAIRER. HIGH SCHOOL DIPLOMA IS REQUIRED. PRE-SCREENING TEST IS REQUIRED
(LIKE TRADE TEST AND / OR EMPLOYMENT EXAM)</t>
  </si>
  <si>
    <t>C-500-26007-539730</t>
  </si>
  <si>
    <t>ANAKS OCEAN VIEW HILL HOMEOWNER'S ASSOCIATION, LTD.</t>
  </si>
  <si>
    <t>PMB 128 PPP BOX 10000</t>
  </si>
  <si>
    <t>MIDDLE ROAD PUERTO RICO</t>
  </si>
  <si>
    <t>66-0704805</t>
  </si>
  <si>
    <t>HOLL</t>
  </si>
  <si>
    <t>gm@anakscondos.com</t>
  </si>
  <si>
    <t>P-500-25203-190555</t>
  </si>
  <si>
    <t>MAINTENANCE - PREVENTIVE</t>
  </si>
  <si>
    <t>Lot Number EA 129-R1, Pantalan Circle</t>
  </si>
  <si>
    <t>PUERTO RICO VILLAGE</t>
  </si>
  <si>
    <t>C-500-26007-542787</t>
  </si>
  <si>
    <t>P-500-25267-330266</t>
  </si>
  <si>
    <t>Computer Literate.  Must know how to use accounting software either peach tree or quick books. Must be able to work on a flexible time schedule.</t>
  </si>
  <si>
    <t>Cnmi Taxes and Fica taxes</t>
  </si>
  <si>
    <t>C-500-26026-589044</t>
  </si>
  <si>
    <t>Pacific Oriental Inc.</t>
  </si>
  <si>
    <t>POI Aviation</t>
  </si>
  <si>
    <t>2288 POI Building, Northwest Lp, I Fadang</t>
  </si>
  <si>
    <t>Saipan International Airport</t>
  </si>
  <si>
    <t>66-0478273</t>
  </si>
  <si>
    <t>Jardinero</t>
  </si>
  <si>
    <t>Human Resources Officer</t>
  </si>
  <si>
    <t>malou_jardinero@tanholdings.com</t>
  </si>
  <si>
    <t>Aircraft Mechanics and Service Technicians</t>
  </si>
  <si>
    <t>P-500-25190-160819</t>
  </si>
  <si>
    <t>Aircraft Maintenance Technician</t>
  </si>
  <si>
    <t xml:space="preserve">EDUCATION: HIGH SCHOOL OR GED DIPLOMA. WORK EXPERIENCE: MUST HAVE AT LEAST TWENTY-FOUR (24) MONTHS WORK EXPERIENCE AS AN AIRCRAFT MAINTENANCE TECHNICIAN. KNOWLEDGE OF MACHINES AND TOOLS, INCLUDING THEIR DESIGNS, USES, REPAIR, AND MAINTENANCE. KNOWLEDGE OF THE APPLICATION OF ENGINEERING SCIENCE AND TECHNOLOGY. KNOWLEDGE OF PRINCIPLES AND PROCESSES FOR PROVIDING CUSTOMER AND PERSONAL SERVICES. PERFORMING MAINTENANCE ON EQUIPMENT AND DETERMINING WHEN AND WHAT KIND OF MAINTENANCE IS NEEDED. REPAIRING MACHINES OR SYSTEMS USING THE NEEDED TOOLS. WATCHING GAUGES, DIALS, OR OTHER INDICATORS TO MAKE SURE A MACHINE IS WORKING. DETERMINING CAUSES OF OPERATING ERRORS AND DECIDING WHAT TO DO ABOUT IT. USING LOGIC AND REASONING TO IDENTIFY THE STRENGTHS AND WEAKNESSES OF ALTERNATIVE SOLUTIONS, CONCLUSIONS OR APPROACHES TO PROBLEMS. DETERMINING THE KIND OF TOOLS AND EQUIPMENT NEEDED TO DO A JOB. SKILLED IN THE USE OF AIRCRAFT TESTING EQUIPMENT AND HOLD CURRENT U.S. FAA A&amp;P LICENSE OR AN EQUIVALENT FOREIGN LICENSE WHICH WILL BE APPLIED EQUALLY TO BOTH THE U.S. WORKERS AND FOREIGN WORKERS. SKILLED IN THE USE OF VARIOUS OPERATING SYSTEMS: MANUAL DATA BASE SOFTWARE, MICROSOFT OFFICE, MICROSOFT WINDOWS, MICROSOFT WORD, AND MICROSOFT EXCEL. MUST POSSESS THE ABILITY TO PERFORM UNDER PRESSURE THE JOB DUTIES AND RESPONSIBILITIES AND BE ADAPTABLE TO FLEXIBLE WORKING HOURS. ADDITIONALLY, MUST BE AVAILABLE AND PREPARED TO WORKNIGHTS, WEEKENDS, HOLIDAYS, AND UNDER INCLEMENT WEATHER CONDITIONS. </t>
  </si>
  <si>
    <t>Paid leave, Holiday pay, and 401(k) retirement plan subject to company policy.</t>
  </si>
  <si>
    <t>All CNMI and Federal income Taxes. The employee has the option to join the medical insurance plan and 401(k)employer sponsored plan and the share in medical insurance plan and401(k) employer sponsored
retirement savings plan will be optional.</t>
  </si>
  <si>
    <t>hr@poiaviation.com</t>
  </si>
  <si>
    <t>https://www.jobs.labor.cnmi.gov</t>
  </si>
  <si>
    <t>C-500-26008-543429</t>
  </si>
  <si>
    <t>P-500-25330-439639</t>
  </si>
  <si>
    <t>Maintenance and Repair worker</t>
  </si>
  <si>
    <t>Physically able to lift 30-50lbs; able to stand, bend, climb, kneel and work for long periods;able to work indors and outdoors ; comfortable working at heights or using ladders ; must be able to operate hand tools and power tools safely</t>
  </si>
  <si>
    <t>Milagros Parchamento Pellegrino</t>
  </si>
  <si>
    <t>Saipan Ice and Water Company</t>
  </si>
  <si>
    <t>Lowerbase Drive</t>
  </si>
  <si>
    <t>Lot # 005-E-01</t>
  </si>
  <si>
    <t>Lisua</t>
  </si>
  <si>
    <t>Maxima</t>
  </si>
  <si>
    <t>Litulumar</t>
  </si>
  <si>
    <t>Human Resources</t>
  </si>
  <si>
    <t>maxiel@saipanice.com</t>
  </si>
  <si>
    <t>P-500-25315-395834</t>
  </si>
  <si>
    <t>Driver/ Sales Worker</t>
  </si>
  <si>
    <t>C-500-26064-681189</t>
  </si>
  <si>
    <t>Jet Holding Company, Inc.</t>
  </si>
  <si>
    <t>J's Restaurant I &amp; II, Saipan Bowling Center</t>
  </si>
  <si>
    <t>6749 G/F Chalan Pali Arnold</t>
  </si>
  <si>
    <t>66-0545078</t>
  </si>
  <si>
    <t>jetholding.acctg@gmail.com</t>
  </si>
  <si>
    <t>P-500-25225-238493</t>
  </si>
  <si>
    <t>12 Months experience. Understand the importance  of sanitation and practice proper procedures to keep their work area tight. Able and willing to ask for help when the time arises. Ability to work on flexible shifts.</t>
  </si>
  <si>
    <t>6749 G/F Jet Bldg Chalan Pali Arnold</t>
  </si>
  <si>
    <t>Mandatory CNMI &amp; Federal Taxes</t>
  </si>
  <si>
    <t>Chong's Corporation</t>
  </si>
  <si>
    <t>6632 Chalan Pale Arnold Gualo Rai</t>
  </si>
  <si>
    <t>P.O. Box 500800</t>
  </si>
  <si>
    <t>98-6020944</t>
  </si>
  <si>
    <t>Ferrer</t>
  </si>
  <si>
    <t>Camille</t>
  </si>
  <si>
    <t>Samonte</t>
  </si>
  <si>
    <t>chongs@pticom.com</t>
  </si>
  <si>
    <t>P-500-25307-357697</t>
  </si>
  <si>
    <t>HVAC/R Specialist</t>
  </si>
  <si>
    <t>Other</t>
  </si>
  <si>
    <t>Bi-Monthly</t>
  </si>
  <si>
    <t>FEDERAL TAX, CNMI TAX, FICA</t>
  </si>
  <si>
    <t>C-500-26019-568813</t>
  </si>
  <si>
    <t>GOLDEN CORPORATION</t>
  </si>
  <si>
    <t>Golden Manpower</t>
  </si>
  <si>
    <t>P-500-25307-357859</t>
  </si>
  <si>
    <t>Maintenance &amp; Repair Workers, General</t>
  </si>
  <si>
    <t>Ability to understand repairing building equipment, plumbing, electrical systems and experience in power or hand tools and equipment and vehicle maintenance. Able to work in a fast-paced environment and multi-task. Must be able to work on flexible hours including weekends, holiday and night shifts.</t>
  </si>
  <si>
    <t>MMC 1 Building #5 Beach Road</t>
  </si>
  <si>
    <t>Chalan Piao</t>
  </si>
  <si>
    <t>C-500-26020-570620</t>
  </si>
  <si>
    <t>Numbers International Inc.</t>
  </si>
  <si>
    <t>P.O. Box 502330</t>
  </si>
  <si>
    <t>66-0545822</t>
  </si>
  <si>
    <t>Marasigan</t>
  </si>
  <si>
    <t>Agatha Cyril</t>
  </si>
  <si>
    <t>Briones</t>
  </si>
  <si>
    <t>numbersintl.spn@gmail.com</t>
  </si>
  <si>
    <t>P-500-25325-427373</t>
  </si>
  <si>
    <t>3 years of work experience as an Accountant. Bachelor's Degree in Accountancy. Preparing written reports, statistics, and analysis. Know how to use personal computer hardware and Microsoft software programs, including Excel, Outlook, and Word. Ability to communicate with the customers, both verbally and in writing. Knowledge in management and accounting controls.</t>
  </si>
  <si>
    <t>Afetnas Square, San Antonio</t>
  </si>
  <si>
    <t>CNMI, Federal Tax (FICA), Medicare</t>
  </si>
  <si>
    <t>C-500-26020-570570</t>
  </si>
  <si>
    <t>JAG CORPORATION (CNMI), INC.</t>
  </si>
  <si>
    <t>#788 TINAKTAK DRIVE KOBLERVILLE</t>
  </si>
  <si>
    <t>P.O. BOX 505426</t>
  </si>
  <si>
    <t>66-0858687</t>
  </si>
  <si>
    <t>GALBAN</t>
  </si>
  <si>
    <t>FERNANDO</t>
  </si>
  <si>
    <t>juangacayan@yahoo.com</t>
  </si>
  <si>
    <t>P-500-25337-452412</t>
  </si>
  <si>
    <t>MUST HAVE 24-MONTHS OF WORK RELATED EXPERIENCE. HAVE KNOWLEDGE EITHER IN MECHANICAL, OR ELECTRICAL AS A GENERAL MAINTENANCE.</t>
  </si>
  <si>
    <t>C-500-26036-620833</t>
  </si>
  <si>
    <t>SAIPAN STEVEDORE COMPANY INC.</t>
  </si>
  <si>
    <t>12436 COMMERCIAL PORT AVE, LOWER BASE, PUERTO RICO</t>
  </si>
  <si>
    <t>PO BOX 500208</t>
  </si>
  <si>
    <t>98-6018618</t>
  </si>
  <si>
    <t>CABRERA</t>
  </si>
  <si>
    <t>12436 COMMERCIAL PORT AVE, LOWER BASE , PUERTO RICO</t>
  </si>
  <si>
    <t>saisteve@pticom.com</t>
  </si>
  <si>
    <t>P-500-25343-467006</t>
  </si>
  <si>
    <t xml:space="preserve">EMPLOYEES IN THESE OCCUPATIONS NEED 24 MONTHS OF ON-THE-JOB EXPERIENCE.IN THE FIELD OF MAINTENANCE AND STRUCTURAL REPAIRS. ALL APPLYING U.S. CITIZENS AND CW INDIVIDUALS MUST OBTAIN A POLICE CLEARANCE PRE-HIRE. ALL APPLYING U.S. CITIZENS AND CW INDIVIDUALS MUST UNDERGO A DRUG SCREENING TEST POST HIRE
</t>
  </si>
  <si>
    <t>Pacific Auto &amp; Lube LLC</t>
  </si>
  <si>
    <t>PO Box 500709</t>
  </si>
  <si>
    <t>66-0971057</t>
  </si>
  <si>
    <t>Gonzalo</t>
  </si>
  <si>
    <t>Member/Manager</t>
  </si>
  <si>
    <t>spnpacair@gmail.com</t>
  </si>
  <si>
    <t>P-500-26007-539723</t>
  </si>
  <si>
    <t>Auto Service Technician</t>
  </si>
  <si>
    <t>Automotive/Heavy Equipment Certification.  Valid CNMI Drivers License. Knowledge of machines and tools, including their designs, uses, repair, and maintenance.  Knowledge of OBDI, OBDII,  Autel  and other similar vehicle diagnostic tools.  Knowledge in the use of HVAC tools and equipment.</t>
  </si>
  <si>
    <t>6619 Chalan Pali Arnold, I Liyang</t>
  </si>
  <si>
    <t>C-500-26031-611423</t>
  </si>
  <si>
    <t>AT LEAST 3 MONTHS WORK EXPERIENCED FOR THE POSITION.  
SERVICE ORIENTED AND ATTENTION TO DETAIL.  
ABILITY TO MANAGE TIME BECAUSE THEY MUST PREPARE ROOMS BEFORE OCCUPANTS CHECK IN.  
ABILITY TO MEET PERFORMANCE EXPECTATIONS WITHOUT CLOSE SUPERVISION.  
INTERACT POSITIVELY WITH GUESTS.  
KNOWLEDGE OF CLEANING AND SANITATION PRODUCTS, TECHNIQUES AND METHODS AND WITH WORKING KNOWLEDGE OF OPERATING MECHANIZED CLEANING EQUIPMENT.  
ABILITY TO LIFT, PUSH AND PULL REQUIRED LOAD.</t>
  </si>
  <si>
    <t>C-500-25356-500712</t>
  </si>
  <si>
    <t>ESTRELLA C. MENDIOLA</t>
  </si>
  <si>
    <t>HARVEST MART/3KINGS MARKET/8M HARVEST</t>
  </si>
  <si>
    <t>DISTRICT 4 SONGSONG VILLAGE</t>
  </si>
  <si>
    <t>P.O. BOX 966</t>
  </si>
  <si>
    <t>98-0404568</t>
  </si>
  <si>
    <t>ESTRELLA</t>
  </si>
  <si>
    <t>CLITAR</t>
  </si>
  <si>
    <t>PROPRIETOR</t>
  </si>
  <si>
    <t>cw1harvest@gmail.com</t>
  </si>
  <si>
    <t>Farmworkers, Farm, Ranch, and Aquacultural Animals</t>
  </si>
  <si>
    <t>P-500-25315-395846</t>
  </si>
  <si>
    <t>FARMWORKER</t>
  </si>
  <si>
    <t>KNOWLEDGE OF TECHNIQUES AND EQUIPMENT FOR PLANTING, GROWING, AND HARVESTING FOOD PRODUCTS FOR CONSUMPTION, INCLUDING STORAGE/HANDLING TECHNIQUES; ABLE TO USE EQUIPMENT SUCH AS MOWERS, CARGO TRUCKS, CROP PLANTERS, AND OTHER PLANTING EQUIPMENT.</t>
  </si>
  <si>
    <t>GAGANE AREA</t>
  </si>
  <si>
    <t>Deductions will include local and state taxes which is consistent and pertinent to U.S. Federal and CNMI Laws (e.g. Chapter 2, Chapter 7, SS, and Medicare).</t>
  </si>
  <si>
    <t>www.harvest3kings.com</t>
  </si>
  <si>
    <t>C-500-26075-703946</t>
  </si>
  <si>
    <t>Week</t>
  </si>
  <si>
    <t>C-500-26041-629754</t>
  </si>
  <si>
    <t>D.K.K. Inc.</t>
  </si>
  <si>
    <t>DKK CONSTRUCTION, DOLLARS POKER, MOONNIGHT POKER, ET AL</t>
  </si>
  <si>
    <t>PMB 214 BOX 10005</t>
  </si>
  <si>
    <t>66-0650600</t>
  </si>
  <si>
    <t>CORPORATE SECRETARY</t>
  </si>
  <si>
    <t>P-500-25183-146580</t>
  </si>
  <si>
    <t>OPERATIONS SERVICE WORKER</t>
  </si>
  <si>
    <t>Must have at least 1-year of work-related experience. Can perform work assignments with less supervision. Must be able to operate cleaning tools such as power washer, bush cutter, lawnmower, and other heavy duty cleaning equipment. Must be knowledgeable with using chemical cleaners, pesticides, and be able to mix detergents for cleaning solutions according to specifications. Must be able to perform the essential physical functions of the position with or without reasonable accommodation, including lifting and carrying up to 50 pounds; frequent bending and kneeling, pushing and pulling equipment; standing and walking for extended periods; and working outdoors in varying weather conditions.  Willing to work flexible hours including holidays and weekends. This position includes shifting work schedules, and each beneficiary shall have different days off, each with 1- day off per week.  All applicants must have own transportation to &amp; from work and must be able to secure CNMI driver's license. All applicants must submit an updated resume along with supporting documents, such as verifiable employment certifications, and other relevant credentials for the position.  Application must be received by the job vacancy announcement closing date. Background checks, drug testing, and police clearance may be required during or prior to employment to all applicants. All applicants must agree to and comply with these requirements.</t>
  </si>
  <si>
    <t>C-500-26028-595808</t>
  </si>
  <si>
    <t>Preferably with six (6) months of work experience as a Security Guard based on the listed duties and responsibilities under section E.a.5., and must provide the most recent police clearance/report.</t>
  </si>
  <si>
    <t>FICA Taxes and CNMI Withholding Taxes</t>
  </si>
  <si>
    <t>C-500-25225-238544</t>
  </si>
  <si>
    <t>Hydroaire Mechanical Systems (Saipan), Inc.</t>
  </si>
  <si>
    <t>VP Enterprises</t>
  </si>
  <si>
    <t>P.O. Box 506023</t>
  </si>
  <si>
    <t>66-0835430</t>
  </si>
  <si>
    <t>Erese</t>
  </si>
  <si>
    <t>Fernando</t>
  </si>
  <si>
    <t>Falloran</t>
  </si>
  <si>
    <t>PO Box 506023</t>
  </si>
  <si>
    <t>As Perdido Road</t>
  </si>
  <si>
    <t>hydroaire@yahoo.com</t>
  </si>
  <si>
    <t>P-500-25142-005860</t>
  </si>
  <si>
    <t>Aircon Technician</t>
  </si>
  <si>
    <t>MUST OF HAVE KNOWLEDGE OF MACHINE AND TOOLS INCLUDING THEIR DESIGNS, USES, REPAIR AND MAINTENANCE, KNOWLEDGE OF ARITHMETIC, ALGEBRA,GEOMETRY, CALCULUS, STATISTICS AND THEIR APPLICATIONS.</t>
  </si>
  <si>
    <t>All applicable CNMI and Federal Taxes.</t>
  </si>
  <si>
    <t>C-500-25217-220942</t>
  </si>
  <si>
    <t>SUITE 12 GF 3290 BEACH ROAD PLAZA  BLDG . ALAHAI AVE GARAPAN</t>
  </si>
  <si>
    <t>SUITE 12 GF 3290 BEACH ROAD PLAZA GARAPAN</t>
  </si>
  <si>
    <t>Must be a High School graduate.
Must have 12 months of work-related experience.
Ability to keep records and files with attention to detail.
Able to meet the deadlines.
Ability to identify the error and solve the problems.</t>
  </si>
  <si>
    <t>CNMI Withholding tax, Federal Withholding tax, Social Security and Medicare contributions.</t>
  </si>
  <si>
    <t>C-500-25268-333323</t>
  </si>
  <si>
    <t>TENDER HOSPICE CARE, INC</t>
  </si>
  <si>
    <t>TENDER CARE</t>
  </si>
  <si>
    <t>P-500-25203-190353</t>
  </si>
  <si>
    <t>C-500-25225-238359</t>
  </si>
  <si>
    <t>Tae Woo Corporation</t>
  </si>
  <si>
    <t>PMB 102  P.O. Box 10000</t>
  </si>
  <si>
    <t>98-0391924</t>
  </si>
  <si>
    <t>Choi</t>
  </si>
  <si>
    <t>Changkwon</t>
  </si>
  <si>
    <t>Corporate Vice President</t>
  </si>
  <si>
    <t>PMB 102 P.O. Box 10000</t>
  </si>
  <si>
    <t>saipantaewoo@gmail.com</t>
  </si>
  <si>
    <t>P-500-25190-160855</t>
  </si>
  <si>
    <t>Aluminum and Glass Window Production Worker</t>
  </si>
  <si>
    <t>Must be a high school graduate, with at least 12 months of work-related experience, and willing to work overtime. Knowledge of Aluminum products and door designs, including their uses, repair, and maintenance.</t>
  </si>
  <si>
    <t>Pale Arnold Road, Gualo Rai, across J's Restaurant</t>
  </si>
  <si>
    <t>State Income Tax, Withholding tax, Social Security Tax &amp; Medicare (FICA).</t>
  </si>
  <si>
    <t>C-500-25253-298330</t>
  </si>
  <si>
    <t>P-500-25202-187481</t>
  </si>
  <si>
    <t>Must have minimum 12 months documented experience in sampling and testing.</t>
  </si>
  <si>
    <t>C-500-25273-350743</t>
  </si>
  <si>
    <t>C-500-25226-241483</t>
  </si>
  <si>
    <t>Century Tours Inc</t>
  </si>
  <si>
    <t>2F GSE Area, POI Bldg, International Terminal Lp, I'fadang</t>
  </si>
  <si>
    <t>P.O. Box 10000 PMB 1028 PPP</t>
  </si>
  <si>
    <t>66-0796956</t>
  </si>
  <si>
    <t>Orallo</t>
  </si>
  <si>
    <t>Human Resources Manager</t>
  </si>
  <si>
    <t>camille.orallo@saipan.travel</t>
  </si>
  <si>
    <t>P-500-25156-054975</t>
  </si>
  <si>
    <t>Accounting Assistant</t>
  </si>
  <si>
    <t xml:space="preserve">Must have a high school diploma or GED. Must have at least twenty-four (24) months prior work experience as an Accounting Assistant. Must be able and willing to work shifts, nights, evenings, weekends, and holidays.
</t>
  </si>
  <si>
    <t>Paid leave, Holiday pay, and 401(k) Retirement Plan subject to company policy.</t>
  </si>
  <si>
    <t>All CNMI and Federal Income Taxes. Share in medical insurance and 401(k) retirement plan is optional.</t>
  </si>
  <si>
    <t>ceti.hr@saipan.travel</t>
  </si>
  <si>
    <t>Century Tours Inc.</t>
  </si>
  <si>
    <t>C-500-25249-291285</t>
  </si>
  <si>
    <t>ARMATECH CORPORATION</t>
  </si>
  <si>
    <t>2983 KNIGHT ST., SUSUPE</t>
  </si>
  <si>
    <t>66-0665720</t>
  </si>
  <si>
    <t>ROMEO</t>
  </si>
  <si>
    <t>armatech12345@gmail.com</t>
  </si>
  <si>
    <t>P-500-25141-000247</t>
  </si>
  <si>
    <t>ARMATECH12345@GMAIL.COM</t>
  </si>
  <si>
    <t>C-500-25262-320507</t>
  </si>
  <si>
    <t>Must demonstrate ability to operate a variety of tools and equipment, including hand tools, power tools, and basic measuring instruments.
Must be able to lift and carry up to 50lbs.</t>
  </si>
  <si>
    <t>C-500-25325-427234</t>
  </si>
  <si>
    <t>Preferably with six (6) months of work experience or an applicant who is willing to accept the job and be trained as a Security Guard based on the listed duties and responsibilities under section E.a.5. Preferably with six (6) months of work experience and the most recent police clearance.</t>
  </si>
  <si>
    <t>FICA taxes and CNMI taxes</t>
  </si>
  <si>
    <t>C-500-25238-266506</t>
  </si>
  <si>
    <t>C-500-25259-313550</t>
  </si>
  <si>
    <t>Ace Hardware CNMI, Inc.</t>
  </si>
  <si>
    <t>Europa Place, P.O Box 500137</t>
  </si>
  <si>
    <t>94-3199949</t>
  </si>
  <si>
    <t>Insatto Street</t>
  </si>
  <si>
    <t>P-500-25223-232703</t>
  </si>
  <si>
    <t>KNOWLEDGE OF GENERAL ACCOUNTING PRINCIPLES AND CLOSING THE END OF YEAR BOOKS. ANALYTICAL AND COMPUTER SKILLS. UNDERSTANDING OF MATHEMATICS AND ACCOUNTING AND FINANCIAL PROCESSES. KNOWLEDGE OF BOOKKEEPING SOFTWARE. AT LEAST 24 MONTHS BOOKKEEPING EXPERIENCE, PREFERABLY WITHIN A BUSINESS SERVICES ENVIRONMENT. MUST HAVE HIGHSCHOOL DIPLOMA OR EQUIVALENT. APPLICANTS MUST PASS SKILL TEST DURING THE APPLICATION PROCESS (TOTAL PASSING SCORE IS 89%) THE SKILL TESTING AND COMPREHENSION EXAM ARE REQUIRED EQUALLY OF BOTH US AND FOREIGN WORKERS.</t>
  </si>
  <si>
    <t>Europa Place, Gualo Rai P.O Box 500137</t>
  </si>
  <si>
    <t>(Opt) Med, dental, vision, life ins, holiday pay, 401(K), personal time, employee discounts subject to the terms &amp; cond</t>
  </si>
  <si>
    <t>Ace Hardware CNMI, Inc</t>
  </si>
  <si>
    <t>C-500-25335-443986</t>
  </si>
  <si>
    <t>C-500-25309-374540</t>
  </si>
  <si>
    <t xml:space="preserve">Associates' degree
12 months documented experience as Civil Engineering Technician
Must be knowlegeable on differnet types of asphalt, concrete, aggregate, 
cement and sand used/required for specific construction projects
Should have knowledge on how to use Excel, Word 
Should have a valid Driver's License
</t>
  </si>
  <si>
    <t>C-500-25307-357773</t>
  </si>
  <si>
    <t>P-500-25216-217928</t>
  </si>
  <si>
    <t>MAINTENANCE SPECIALIST</t>
  </si>
  <si>
    <t>24 MONTHS OF WORK EXPERIENCE IN RELATED FIELD. MUST BE KNOWLEDGEABLE ON EQUIPMENT MAINTENANCE, REPAIR AND TROUBLESHOOTING. CAN WORK ON HOLIDAYS AND WEEKENDS ON EXTENDED HOURS, INDEPENDENTLY AND WITH MINIMUM SUPERVISION.</t>
  </si>
  <si>
    <t>All applicable taxes. The company offers housing at the cost of $150.00 a month including utilities. This offer is optional. Employees may look for their own housing facility, or the employer may assist them in securing board and lodging.</t>
  </si>
  <si>
    <t>C-500-25345-476969</t>
  </si>
  <si>
    <t>C-500-25307-366017</t>
  </si>
  <si>
    <t>C-500-25251-291973</t>
  </si>
  <si>
    <t>GOLD RIBBON ENTERPRISES, INC.</t>
  </si>
  <si>
    <t>GOLD RIBBON BAKESHOP &amp; RESTAURANT</t>
  </si>
  <si>
    <t>P.O. BOX 505623 CHALAN PIAO VILLAGE</t>
  </si>
  <si>
    <t>66-0713117</t>
  </si>
  <si>
    <t>ADA</t>
  </si>
  <si>
    <t>ROXANNE</t>
  </si>
  <si>
    <t>ARANDA</t>
  </si>
  <si>
    <t>P.O. BOX 505623</t>
  </si>
  <si>
    <t>goldribbonbakeshop@gmail.com</t>
  </si>
  <si>
    <t>P-500-25170-110360</t>
  </si>
  <si>
    <t>AFETNA BEACH ROAD, CHALAN PIAO VILLAGE</t>
  </si>
  <si>
    <t>State Income tax, Social Security (FICA), Medicare Tax</t>
  </si>
  <si>
    <t>C-500-25309-374462</t>
  </si>
  <si>
    <t>Conveyor Operators and Tenders</t>
  </si>
  <si>
    <t>P-500-25231-250744</t>
  </si>
  <si>
    <t>Conveyor Operator and Tender</t>
  </si>
  <si>
    <t xml:space="preserve">Should have 3 months experience as Conveyor Operator and Tender on a quarry &amp; construction company. 
</t>
  </si>
  <si>
    <t xml:space="preserve">FICA TAXES, FEDERAL &amp; LOCAL TAXES. INSURANCE PREMIUMS and 401K DEFERRALS are optional.
</t>
  </si>
  <si>
    <t>C-500-25233-257154</t>
  </si>
  <si>
    <t>AILA DELOS SANTOS OLARTE</t>
  </si>
  <si>
    <t>PROPHETCNMI</t>
  </si>
  <si>
    <t>SUITE 12 GF 3290 BEACH ROAD PLAZA BLDG.  ALAHAI AVE GARAPAN</t>
  </si>
  <si>
    <t>66-1075735</t>
  </si>
  <si>
    <t>prophetcnmi@yahoo.com</t>
  </si>
  <si>
    <t>P-500-25135-978476</t>
  </si>
  <si>
    <t xml:space="preserve">COMMUNICATION SKILLS BOTH ORAL AND WRITTEN; CUSTOMER SERVICE, KNOWLEDGE IN FOOD PREPARATION AND SERVING.
</t>
  </si>
  <si>
    <t>SUITE 12 GF 3290 BEACH ROAD PLAZA BLDG ALAHAI AVE GARAPAN</t>
  </si>
  <si>
    <t>Overtime rate applies in excess of 40 hour work per week</t>
  </si>
  <si>
    <t>CNMI WITHHOLDING TAX, FEDERAL WITHHOLDING TAX, SOCIAL SECURITY, AND MEDICARE CONTRIBUTION</t>
  </si>
  <si>
    <t>C-500-25268-333352</t>
  </si>
  <si>
    <t>MUST HAVE 24 MONTHS EXPERIENCE. MUST HAVE A LICENSE OR CERTIFICATE AS ARCHITECTURAL AND CIVIL DRAFTER. MUST BE ABLE TO WORK FLEXIBLE TIME, DURING HOLIDAYS, WEEKENDS, IF NECESSARY. MUST BE FAMILIAR WITH COMPUTER AIDED DESIGN CAD SOFTWARE,GRAPHICS OR PHOTO IMAGING SOFTWARE, MICROSOFT POWER POINT</t>
  </si>
  <si>
    <t>CNMI taxes and FICA taxes</t>
  </si>
  <si>
    <t>C-500-25233-257092</t>
  </si>
  <si>
    <t>Tire Repairers and Changers</t>
  </si>
  <si>
    <t>P-500-25184-149188</t>
  </si>
  <si>
    <t>TIRE TECHNICIAN</t>
  </si>
  <si>
    <t xml:space="preserve">Must have a High School diploma or equivalent work experience in a reputable establishment as a Tire Technician. Must have at least 12 months work experience. Must be able to repair, mount and change passenger tires, industrial tires, Bus and truck tires as well as OTR (Off The Road) tires. Must be able to do section repairs as well as regrooving. Must be able to operate (Drive) tire truck and use tire changing tools and equipment. Preferred to have a drivers License.  </t>
  </si>
  <si>
    <t>Broadway Ave., Cana St., San Jose</t>
  </si>
  <si>
    <t>C-500-25265-323807</t>
  </si>
  <si>
    <t>Salyn's Beauty Shop/Sapphire Security Agency</t>
  </si>
  <si>
    <t>Preferably with six (6) months of work experience and the most recent police clearance.</t>
  </si>
  <si>
    <t>FICA taxes and CNMI Withholding taxes</t>
  </si>
  <si>
    <t>C-500-25233-257105</t>
  </si>
  <si>
    <t>SUITE 12 GF 3290 BEACH ROAD PLAZA BLDG.  ALAHAI AVE.GARAPAN</t>
  </si>
  <si>
    <t>CNMI WITHHOLDING TAX, FEDERAL WITHHOLDING TAX, SOCIAL SECURITY AND MEDICARE CONTRIBUTION</t>
  </si>
  <si>
    <t>C-500-25268-333384</t>
  </si>
  <si>
    <t>8110 CHALAN PALI ROAD</t>
  </si>
  <si>
    <t>8110 CHALAN PALI ARNOLD ROAD</t>
  </si>
  <si>
    <t xml:space="preserve">Preferable to have a background in different types of material used for printed products. Must be able to work as a team with others; must have the ability to inspect the quality of the finished products by following the company standards; must have the ability to multi-task to meet production standards and deadlines. Ability to use computer aided design CAD and graphic/photo-imaging software are welcome.
</t>
  </si>
  <si>
    <t>C-500-25315-397847</t>
  </si>
  <si>
    <t>R-Joy Services, LLC</t>
  </si>
  <si>
    <t>PO Box 10000 PMB 302</t>
  </si>
  <si>
    <t>66-1086541</t>
  </si>
  <si>
    <t>Hulford</t>
  </si>
  <si>
    <t>Jovelyn</t>
  </si>
  <si>
    <t>President/Owner</t>
  </si>
  <si>
    <t>rjoy.services1@gmail.com</t>
  </si>
  <si>
    <t>Welders, Cutters, Solderers, and Brazers</t>
  </si>
  <si>
    <t>P-500-25232-254447</t>
  </si>
  <si>
    <t>Welder</t>
  </si>
  <si>
    <t>Must have at least 6 months training and 24 months experience 
Must possess welder certification such as shielded metal
Ability to travel for OCCASIONAL TRAVEI BETWEEN CNMI (SAIPAN, TINIAN AND ROTA) AND POSSIBLY OCCASIONAL TRAVEL TO GUAM WHEN THE WELDER IS REQUIRED TO WORK A
 PROJECT IN GUAM.</t>
  </si>
  <si>
    <t>based on experience</t>
  </si>
  <si>
    <t xml:space="preserve">Required deductions: Federal and CNMI income tax, Social Security (FICA), and Medicare, as required by law.
Voluntary deductions (with worker’s written authorization): housing (if applicable), meals (if provided), and any authorized deductions. </t>
  </si>
  <si>
    <t>C-500-25252-296532</t>
  </si>
  <si>
    <t>United Printers</t>
  </si>
  <si>
    <t>Printing Services/Sign Manufacturer</t>
  </si>
  <si>
    <t>P.O. Box 8065 SVRB</t>
  </si>
  <si>
    <t>Luis S Cabrera Building Chalan Piao</t>
  </si>
  <si>
    <t>66-0773836</t>
  </si>
  <si>
    <t>Teregeyo</t>
  </si>
  <si>
    <t>Roselia</t>
  </si>
  <si>
    <t>Cambronero</t>
  </si>
  <si>
    <t>unitedprinters514@gmail.com</t>
  </si>
  <si>
    <t>Printing Press Operators</t>
  </si>
  <si>
    <t>P-500-25168-104234</t>
  </si>
  <si>
    <t>Silkscreen Printing Operator</t>
  </si>
  <si>
    <t>Must be able to sit, stand and walk for varying periods through the shift. Must be able to read, hear and comprehend directions given. Must have reasonably good use of finger, hands and arms. Must be able to adjust focus and see colors with acuity.</t>
  </si>
  <si>
    <t>C-500-25232-253797</t>
  </si>
  <si>
    <t>P-500-25195-173979</t>
  </si>
  <si>
    <t>Accounting Specialist</t>
  </si>
  <si>
    <t>Must be able to demonstrate ability in operating Windows, Microsoft Office applications specifically Excel, and the Internet.</t>
  </si>
  <si>
    <t>1-F Tinian KLH Building</t>
  </si>
  <si>
    <t>C-500-25310-380204</t>
  </si>
  <si>
    <t>C-500-25307-357684</t>
  </si>
  <si>
    <t>Must have minimum 12 months of work experience as a heavy and tractor trailer truck, cement truck or dump truck driver. Applicants must have or obtain a CNMI driver license for the job opportunity.</t>
  </si>
  <si>
    <t>C-500-25272-340111</t>
  </si>
  <si>
    <t>P-500-25156-059627</t>
  </si>
  <si>
    <t>CIVIL DESIGNER</t>
  </si>
  <si>
    <t>MINIMUM ASSOCIATE'S DEGREE REQUIRED.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t>
  </si>
  <si>
    <t>BEACH ROAD SAN ANTONIO VILLAGE</t>
  </si>
  <si>
    <t>C-500-25351-489118</t>
  </si>
  <si>
    <t>CNMI Withholding Taxes and Federal taxes(if applicable)</t>
  </si>
  <si>
    <t>C-500-25308-373075</t>
  </si>
  <si>
    <t>C-500-25168-099793</t>
  </si>
  <si>
    <t>QUEEN ASEAN CORPORATION</t>
  </si>
  <si>
    <t>SMART-PRO ACCOUNTING SERVICES</t>
  </si>
  <si>
    <t>chalan tun thomas p sablan san antonio</t>
  </si>
  <si>
    <t>66-1033074</t>
  </si>
  <si>
    <t>JANDOC</t>
  </si>
  <si>
    <t>ESMERALDA</t>
  </si>
  <si>
    <t>AUTHORIZED REPRESENTATIVE</t>
  </si>
  <si>
    <t>queenasean08@gmail.com</t>
  </si>
  <si>
    <t>P-500-24163-094811</t>
  </si>
  <si>
    <t>ACCOUNTING ASSOCIATE</t>
  </si>
  <si>
    <t xml:space="preserve">High school graduate with two (2) years of accounting experience.  Working knowledge of relevant state, federal, and local regulations. </t>
  </si>
  <si>
    <t>CNMI TAX AND FEDERAL TAX REQUIRED BY LAW</t>
  </si>
  <si>
    <t>QUEENASEAN08@GMAIL.COM</t>
  </si>
  <si>
    <t>C-500-25270-339447</t>
  </si>
  <si>
    <t>BLUE EAGLE ENTERPRISES LLC DBA; VI-LYNS BBQ, BLUE EAGLE GENERAL CONSTRUCTION, RR MANPOWER</t>
  </si>
  <si>
    <t>DE LEON</t>
  </si>
  <si>
    <t>P-500-25170-110634</t>
  </si>
  <si>
    <t>Compute, classify, and record numerical data to keep financial records complete. Perform any combination of calculating, posting, and verifying duties to obtain financial data for use in maintaining accounting records. May also check the figures, calculations, and postings pertaining to business transactions recorded by other workers. Must have at least 12 months work related experience. Knowledge in performing any combination of calculating, posting pertaining to business transactions. With either Peach Tree, Quick Books, or Excel for recording of data.</t>
  </si>
  <si>
    <t>CNMI WITHOLDING TAX, FEDERAL WITHOLDING TAX, SOCIAL SECURITY AND MEDICARE CONTRIBUTIONS.</t>
  </si>
  <si>
    <t>BLUE EAGLE ENTERPRISES LLC DBA; VI-LYNS BBQ, BLUE EAGLE CONSTRUCTION, RR MANPOWER</t>
  </si>
  <si>
    <t>C-500-25311-386344</t>
  </si>
  <si>
    <t>Paid leave, duty meals, optional health insurance</t>
  </si>
  <si>
    <t>C-500-25267-330219</t>
  </si>
  <si>
    <t>Applicant must be a high school graduate with at least twenty-four (24) months of work experience as an accounting clerk. Knowledgeable in QuickBooks accounting, Peachtree, Sage, MS Office, numerical skills, organizational skills, computer skills, and problem-solving skills. Flexibility in work schedule is required. Ability to read, write, speak, and understand English to perform job duties, including communicating with suppliers.</t>
  </si>
  <si>
    <t>C-500-25333-443482</t>
  </si>
  <si>
    <t>RANNIS CORPORATION</t>
  </si>
  <si>
    <t>SUNLIGHT MANPOWER SERVICE</t>
  </si>
  <si>
    <t>CHALAN MSGR GUERRERO GUALO RAI</t>
  </si>
  <si>
    <t>66-0740035</t>
  </si>
  <si>
    <t>SANAREZ</t>
  </si>
  <si>
    <t>SHIELYNA</t>
  </si>
  <si>
    <t>ranniscorporation@gmail.com</t>
  </si>
  <si>
    <t>P-500-25213-214897</t>
  </si>
  <si>
    <t>MAINTENANCE</t>
  </si>
  <si>
    <t>NO SPECIAAL SKILLS REQUIRED</t>
  </si>
  <si>
    <t>C-500-25231-250565</t>
  </si>
  <si>
    <t>P-500-25154-043798</t>
  </si>
  <si>
    <t>C-500-25266-330036</t>
  </si>
  <si>
    <t>NORTHERN MARIANA ISLANDS FOOTBALL ASSOCIATION</t>
  </si>
  <si>
    <t>4627 AS GONNO ROAD</t>
  </si>
  <si>
    <t>PMB 338, P.O. BOX 10001</t>
  </si>
  <si>
    <t>76-0797722</t>
  </si>
  <si>
    <t>TAN</t>
  </si>
  <si>
    <t>JERRY</t>
  </si>
  <si>
    <t>playsoccer@nmifa.com</t>
  </si>
  <si>
    <t>Coaches and Scouts</t>
  </si>
  <si>
    <t>P-500-25206-199514</t>
  </si>
  <si>
    <t>National Team Soccer Instructor</t>
  </si>
  <si>
    <t>Knowledge of the rules and regulations of soccer games. Knowledge and experience in providing training, motivation and preparation of soccer players for competitive soccer games in national and regional tournaments or leagues. Knowledge and experience in computerized soccer league management scheduling program. Experience in documenting and reporting of players and officials in national and regional soccer tournaments, games and events and training camps. Knowledge and experience in the East Asian Football Federation (EAFF) and Asian Football Confederation (AFC) electronic registration system for tournaments and other events will be given additional consideration. High school diploma with at least 24 months of work experience.</t>
  </si>
  <si>
    <t>NMI SOCCER TRAINING CENTER</t>
  </si>
  <si>
    <t>4627 AS GONNO RD. KOBLERVILLE</t>
  </si>
  <si>
    <t xml:space="preserve">NONE. </t>
  </si>
  <si>
    <t>C-500-25252-297771</t>
  </si>
  <si>
    <t>Medical and Clinical Laboratory Technologists</t>
  </si>
  <si>
    <t>P-500-25178-133511</t>
  </si>
  <si>
    <t>Clinical Laboratory Scientist</t>
  </si>
  <si>
    <t>U.S. Bachelors degree in Laboratory or Biological Science with the minimum hours of course work and training required to perform laboratory testing, as defined by the Clinical Laboratory Improvement Amendments (CLIA); OR Bachelors degree of a foreign Medical Technology program that meets all education and training, as defined by CLIA requirements. Individuals who have degrees from foreign institutions must have an evaluation of their credentials to determine equivalency of their education to an education obtained in the U.S. The credential evaluation report should be on a course-by-course basis and may be performed by a current service member of a nationally recognized organizations such as the National Association of Credential Evaluation Services (NACES) or Association of International Credential Evaluators, Inc. (AICE). Licensed by the Health Care Professions Licensing Board (HCPLB) as a Clinical Laboratory Technologist to practice in the CNMI. Possess active license as a Medical Laboratory Scientist by the American Society for Clinical Pathology (ASCP), or equivalent such as American Medical Technologists (AMT), or Health and Human Services (HHS). Clinical Laboratory Scientists licensed by the AMT or HHS may be exempt from the four (4) year degree due to licensing requirement prior to 1998. Applicants must have two (2) years recent and applicable clinical experience. 
Conditional Requirements: Employment is contingent upon successful clearing of pre-employment health screening and drug screening in accordance with CHCC policy.</t>
  </si>
  <si>
    <t>C-500-25273-350708</t>
  </si>
  <si>
    <t>CNMI Taxes and Federal Taxes(if applicable)</t>
  </si>
  <si>
    <t>C-500-25245-279661</t>
  </si>
  <si>
    <t xml:space="preserve">Must have a High School diploma or equivalent work experience as a maintenance worker. 
With knowledge of machines and tools, including their designs, uses, repair, and maintenance. 
Must have 12 Months work experience. </t>
  </si>
  <si>
    <t>C-500-25267-330642</t>
  </si>
  <si>
    <t>Aaron Paul</t>
  </si>
  <si>
    <t>P-500-25225-241074</t>
  </si>
  <si>
    <t>Must have a minimum of twenty-four (24) months of work experience as a Maintenance and Repair Worker, General.</t>
  </si>
  <si>
    <t>C-500-25311-386013</t>
  </si>
  <si>
    <t>P-500-25204-193623</t>
  </si>
  <si>
    <t>Landscaping/Gardener Worker</t>
  </si>
  <si>
    <t xml:space="preserve">Must have 3 months experience on landscaping or maintaining grounds of properties using hand and other power tools or equipment to perform a variety of tasks, which may include any combination of the following: sod laying, mowing, trimming, planting, watering, fertilizing, digging, raking, sprinkler installation, and installation of mortarless </t>
  </si>
  <si>
    <t>Broadway ave., Canal St., San Jose</t>
  </si>
  <si>
    <t xml:space="preserve">CNMI Tax AND FICA Tax. Housing is optional; Employees who are single may live in the housing with a monthly charge of $30.00 for air condition use, free housing or no monthly charge for single employees who opted not to use the air condition. </t>
  </si>
  <si>
    <t>C-500-25319-411174</t>
  </si>
  <si>
    <t>P-500-25221-232323</t>
  </si>
  <si>
    <t xml:space="preserve">MUST HAVE 12 MONTHS OF EXPERIENCE AS A BAKER. MUST BE ABLE TO LIFT AT LEAST 50 LBS WITHOUT ASSISTANCE.  CAN WORK ON A FLEXIBLE TIME OR EARLY MORNING SHIFT.  WEEKENDS AND HOLIDAYS.  MUST HAVE A RELIABLE TRANSPORTATION TO AND FROM THE WORKPLACE, EQUALLY APPLICABLE TO BOTH U.S. AND FOREIGN APPLICANTS. DETAILED RESUME &amp; EMPLOYMENT CERTIFICATIONS ARE REQUIRED TO ASSESS FURTHER QUALIFICATIONS, EQUALLY APPLICABLE TO BOTH US AND FOREIGN WORKERS.  QUALIFIED APPLICANTS MUST BE AVAILABLE FOR A JOB INTERVIEW AND PRE-SCREENING TEST EQUALLY APPLICABLE TO U.S. AND FOREIGN APPLICANTS.
</t>
  </si>
  <si>
    <t>C-500-25344-470354</t>
  </si>
  <si>
    <t>6679  CHALAN PALE ARNOLD VILLAGE I LIYANG</t>
  </si>
  <si>
    <t>KULALES PLACE   GUALO RAI</t>
  </si>
  <si>
    <t>NORTHERN  MARIANA ISLANDS</t>
  </si>
  <si>
    <t>P-500-25309-373841</t>
  </si>
  <si>
    <t>Must have at least 12 months experience as cook, must be able to cook Asian Cuisine especially Chinese and American Cuisine. Preferably able to  communicate English and Chinese. Able to cook healthy food for 100-200 or more patrons. Will adhere to the rules and regulations as well as policies of the company.</t>
  </si>
  <si>
    <t>66-0566613</t>
  </si>
  <si>
    <t>C-500-25330-441610</t>
  </si>
  <si>
    <t>GARAPAN VILLAGE</t>
  </si>
  <si>
    <t>All applicable taxes required by CNMI and Federal law.</t>
  </si>
  <si>
    <t>C-500-25320-411561</t>
  </si>
  <si>
    <t>P-500-25248-288662</t>
  </si>
  <si>
    <t>6 MONTHS OF WORK EXPERIENCE AND WORK FLEXIBLE TIME.</t>
  </si>
  <si>
    <t>C-500-25336-448682</t>
  </si>
  <si>
    <t>Preferably with six (6) months of work experience and a most recent police clearance, or an applicant who is willing to accept the job and be trained as a Security Guard based on the listed duties and responsibilities under section E.a.5.</t>
  </si>
  <si>
    <t>Fica Taxes and CNMI withholding Taxes</t>
  </si>
  <si>
    <t>C-500-25311-386093</t>
  </si>
  <si>
    <t>P-500-25268-333337</t>
  </si>
  <si>
    <t>3 years of work experience as an Accountant. Preparing written reports, statistics, and analysis. Know how to use personal computer hardware and Microsoft software programs, including Excel, Outlook, and Word. Ability to communicate with the customers, both verbally and in writing. Knowledge in management and accounting controls.</t>
  </si>
  <si>
    <t>MIDDLE ROAD, CHALAN LAULAU VILLAGE</t>
  </si>
  <si>
    <t>CNMI tax, Federal Tax (FICA), Medicare Tax</t>
  </si>
  <si>
    <t>C-500-25326-431040</t>
  </si>
  <si>
    <t>MUST HAVE 12 MONTHS OF EXPERIENCE AS A BAKER. MUST BE ABLE TO LIFT OR CARRY, PUSH OR PULL AT LEAST 50 LBS WITHOUT ASSISTANCE. MUST BE WILLING TO WORK ON FLEXIBLE TIME, EARLY MORNING SHIFT, WEEKENDS, AND HOLIDAYS. MUST HAVE A RELIABLE TRANSPORTATION TO AND FROM WORK PLACE. A DETAILED RESUME AND EMPLOYMENT CERTIFICATIONS ARE REQUIRED EQUALLY APPLICABLE TO BOTH U.S. AND FOREIGN APPLICANTS. QUALIFIED APPLICANTS MUST BE AVAILABLE FOR SCHEDULED INTERVIEW AND PRE-SCREENING TEST, EQUALLY APPLICABLE TO BOTH U.S. AND FOREIGN APPLICANTS, TO FURTHER ASSESS THEIR
QUALIFICATIONS.</t>
  </si>
  <si>
    <t>C-500-25323-420472</t>
  </si>
  <si>
    <t>C-500-25321-411892</t>
  </si>
  <si>
    <t>3207 Brigida St., Beach Road, Chalan Kanoa</t>
  </si>
  <si>
    <t>P-500-25204-193593</t>
  </si>
  <si>
    <t>Must have a High School diploma or equivalent work experience as Electrician . With complete knowledge of machines and tools, including their designs, uses, repair, and maintenance. Can create electrical installation diagrams, repair electrical equipment, must know how to estimate construction project costs and prepare operational reports. Must have 24 Months work experience on the job as Electrician.</t>
  </si>
  <si>
    <t>CNMI tax and FICA Tax</t>
  </si>
  <si>
    <t>C-500-25358-508626</t>
  </si>
  <si>
    <t>Asia Pacific Hotels Inc</t>
  </si>
  <si>
    <t>P-500-25153-039356</t>
  </si>
  <si>
    <t>General Maintenance Worker</t>
  </si>
  <si>
    <t>MUST HAVE AT LEAST 12 MONTHS PRIOR WORK EXPERIENCE AS A MAINTENANCE/GENERAL MAINTENANCE WORKER. MUST BE ABLE AND WILLING TO WORK NIGHTS, WEEKENDS, HOLIDAYS, AND DURING INCLEMENT WEATHER.</t>
  </si>
  <si>
    <t>C-500-26028-595903</t>
  </si>
  <si>
    <t>C-500-25355-500526</t>
  </si>
  <si>
    <t>C-500-25335-443980</t>
  </si>
  <si>
    <t>P-500-25229-247129</t>
  </si>
  <si>
    <t xml:space="preserve">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EXPERIENCE IN INTERNATIONAL CUISINE MOST ESPECIALLY LOCAL,
AMERICAN &amp; MEXICAN FOOD. ABILITY TO PROCESS FRESH FISH.
</t>
  </si>
  <si>
    <t>C-500-25330-441560</t>
  </si>
  <si>
    <t>All applicable taxes required by CMNI and Federal Law.</t>
  </si>
  <si>
    <t>C-500-25317-406737</t>
  </si>
  <si>
    <t>C-500-26012-553506</t>
  </si>
  <si>
    <t>ERJ CORPORATION</t>
  </si>
  <si>
    <t>PO BOX 10030 PMB 008</t>
  </si>
  <si>
    <t>66-1061076</t>
  </si>
  <si>
    <t>erjcorporation@yahoo.com</t>
  </si>
  <si>
    <t>P-500-25310-380083</t>
  </si>
  <si>
    <t>Job Opening is available for both U.S. Applicants and U.S. Workers.
Applicant/s must be at least a high school graduate
Applicant/s must have 12 months of related working experience as a maintenance worker
Applicant/s must be willing to work flexible time, during weekends and holidays</t>
  </si>
  <si>
    <t>MALTA LANE GUALO RAI DRIVE SAIPAN</t>
  </si>
  <si>
    <t xml:space="preserve">Tax Deductions from pay - Social Security, Medicare, Withholding Tax.
</t>
  </si>
  <si>
    <t>C-500-26043-635403</t>
  </si>
  <si>
    <t>MARIANAS STAR CORPORATION</t>
  </si>
  <si>
    <t>P.0.BOX 502964 CK</t>
  </si>
  <si>
    <t>66-0458454</t>
  </si>
  <si>
    <t>BYUNG SOO</t>
  </si>
  <si>
    <t>marianas_star@yahoo.com</t>
  </si>
  <si>
    <t>Construction Laborers</t>
  </si>
  <si>
    <t>P-500-25364-515551</t>
  </si>
  <si>
    <t>CONSTRUCTION LABORER</t>
  </si>
  <si>
    <t>FAMILIARITY WITH OSHA AND CNMI ENVIRONMENTAL LAWS</t>
  </si>
  <si>
    <t>4106 AHIVE LN, FINASISU VILLAGE</t>
  </si>
  <si>
    <t>P.O. BOX 502964 CK</t>
  </si>
  <si>
    <t>na</t>
  </si>
  <si>
    <t>WHT, FICA TAX</t>
  </si>
  <si>
    <t>C-500-25309-374741</t>
  </si>
  <si>
    <t>P-500-25271-339834</t>
  </si>
  <si>
    <t xml:space="preserve">	Ingredient Expertise: A thorough understanding of ingredients and how they interact. 
	Precision: The ability to accurately measure ingredients and control temperatures for consistent results. 
	Baking Techniques: Knowledge of various mixing techniques, dough handling, and fermentation processes. 
	Food Safety: Adherence to food hygiene standards and proper allergen management. 
	Equipment Operation: Proficiency in using ovens, mixers, and other baking equipment. 
	Recipe Scaling: The ability to adjust recipes for different batch sizes. 
</t>
  </si>
  <si>
    <t>C-500-25345-474319</t>
  </si>
  <si>
    <t>CREATIVE HAIR AND BODY CARE</t>
  </si>
  <si>
    <t>1ST FLR M2M BUILDING, JESUS T. ATTAO ST.</t>
  </si>
  <si>
    <t>66-0848528</t>
  </si>
  <si>
    <t>cnmigl@pticom.com</t>
  </si>
  <si>
    <t>C-500-25352-492791</t>
  </si>
  <si>
    <t>P-500-25193-170755</t>
  </si>
  <si>
    <t>FAST FOOD COUNTER WORKER</t>
  </si>
  <si>
    <t>C-500-25336-448375</t>
  </si>
  <si>
    <t>Broadway Ave., Canal Sto., San Jose</t>
  </si>
  <si>
    <t>C-500-25311-386125</t>
  </si>
  <si>
    <t>HARVEST MART/3KINGS MARKET/STARGOODS</t>
  </si>
  <si>
    <t>P-500-25210-205552</t>
  </si>
  <si>
    <t>FOOD PREPARATION WORKER</t>
  </si>
  <si>
    <t>KNOWLEDGE OF TECHNIQUES AND EQUIPMENT IN FOOD PREPARATION, INCLUDING STORAGE/HANDLING TECHNIQUES; ABLE TO DEVELOP OR CREATE NEW RECIPES.</t>
  </si>
  <si>
    <t>SINAPALO 1 VILLAGE</t>
  </si>
  <si>
    <t>Deductions include local and state taxes which is consistent and pertinent to U.S. Federal and CNMI Laws (e.g. Chapter 2, Chapter 7, SS, and Medicare).</t>
  </si>
  <si>
    <t>C-500-25316-399246</t>
  </si>
  <si>
    <t>7SEVEN A'S GROUP CORPORATION</t>
  </si>
  <si>
    <t>7AS BUILDING REPAIRS and MAINTENANCE</t>
  </si>
  <si>
    <t>Mallari</t>
  </si>
  <si>
    <t>Efren</t>
  </si>
  <si>
    <t>Bautista</t>
  </si>
  <si>
    <t>P-500-25233-257221</t>
  </si>
  <si>
    <t xml:space="preserve">Can possess to troubleshoot. Can operate Maintenance &amp; Repair Equipment. Must have High School Diploma or GED and have at least 24 months working experience as a Maintenance &amp; Repair Workers, General with Employment Certificate. Must have a Police Clearance. Willing to work in a flexible working schedule. 
Note: This pre-requisite applies to BOTH CW-1 Workers and US Workers Applicant
</t>
  </si>
  <si>
    <t>3228 TExas Road, Chalan Kanoa, Saipan MP 96950</t>
  </si>
  <si>
    <t>1. CNMI Withholding Tax (Chapter 2 &amp; 7)
2. FICA Taxes (Social Security, Medicare)</t>
  </si>
  <si>
    <t>C-500-26063-678285</t>
  </si>
  <si>
    <t>Fine Artists, Including Painters, Sculptors, and Illustrators</t>
  </si>
  <si>
    <t>P-500-25324-423564</t>
  </si>
  <si>
    <t>GRAPHIC DESIGNER</t>
  </si>
  <si>
    <t>Skills in painting of design in the billboards, poster for display purposes</t>
  </si>
  <si>
    <t>In excess of 40 hours per week. the rate will be multiply by 1.5</t>
  </si>
  <si>
    <t>CNMI Withholding Tax ( Chapter 2 &amp; Chapter 7)
FICA Taxes (Social Security &amp; Medicare)</t>
  </si>
  <si>
    <t>C-500-26085-730806</t>
  </si>
  <si>
    <t>1107 ROSA ST, GARAPAN</t>
  </si>
  <si>
    <t>3888 DOLLAR DAYS WHOLESALE BLDG, BEACH RD, GARAPAN</t>
  </si>
  <si>
    <t>P-500-26050-649994</t>
  </si>
  <si>
    <t>APPLICANT MUST HAVE AT LEAST 12 MONTHS OF PREVIOUS WORK-RELATED SKILL, KNOWLEDGE,, OR EXPERIENCE AND ABLE TO WORK FLEXIBLE WORK HOURS AND SHIFT, WEEKENDS AND HOLIDAYS. EDUCATION - HIGH SCHOOL/GED. THIS JOB IS TEMPORARY, FULL TIME POSITION.</t>
  </si>
  <si>
    <t>C-500-25351-489388</t>
  </si>
  <si>
    <t>C-500-26036-621146</t>
  </si>
  <si>
    <t>C-500-26008-543252</t>
  </si>
  <si>
    <t>C-500-26009-546459</t>
  </si>
  <si>
    <t>ERJ CONSTRUCTION SERVICES</t>
  </si>
  <si>
    <t>PO BOX 10030 PMB 007</t>
  </si>
  <si>
    <t>P-500-25226-241272</t>
  </si>
  <si>
    <t>JOB OPENING IS AVAILABLE FOR BOTH U.S. APPLICANTS AND U.S. WORKERS.
APPLICANT/S MUST BE AT LEAST A HIGH SCHOOL GRADUATE
APPLICANT/S MUST HAVE 12 MONTHS OF RELATED WORKING EXPERIENCE AS A MAINTENANCE WORKER
APPLICANT/S MUST BE WILLING TO WORK FLEXIBLE TIME, DURING WEEKENDS AND HOLIDAYS</t>
  </si>
  <si>
    <t>MALTA LANE, GUALO RAI DRIVE</t>
  </si>
  <si>
    <t>C-500-25349-481502</t>
  </si>
  <si>
    <t>PMB 955 P.O BOX 10000</t>
  </si>
  <si>
    <t>P-500-25307-358269</t>
  </si>
  <si>
    <t>COMBINED FOOD PREPARATION AND SERVING WORKERS</t>
  </si>
  <si>
    <t>Can handle complaints and accepts suggestions. Can assess the value and quality of food to serve or give to the customers.</t>
  </si>
  <si>
    <t>C-500-26016-564502</t>
  </si>
  <si>
    <t>P-500-25346-477296</t>
  </si>
  <si>
    <t xml:space="preserve">BOOKKEEPING CERTIFICATE
</t>
  </si>
  <si>
    <t>ITS CORPORATION</t>
  </si>
  <si>
    <t>ITS HEAVY EQUIPMENT RENTAL</t>
  </si>
  <si>
    <t>P.O. BOX 502273 CHALAN LAULAU</t>
  </si>
  <si>
    <t>LOT#22703-8 CHALAN PALE ARNOLD MIDDLE ROAD</t>
  </si>
  <si>
    <t>66-0737294</t>
  </si>
  <si>
    <t>YONGDUK</t>
  </si>
  <si>
    <t>Operating Engineers and Other Construction Equipment Operators</t>
  </si>
  <si>
    <t>P-500-26004-532720</t>
  </si>
  <si>
    <t>HEAVY EQUIPMENT OPERATOR</t>
  </si>
  <si>
    <t>Knowledge of light and heavy equipment operation and maintenance. Ability to use hand and power tools applicable to trade. Knowledge of basic vehicle inspection and maintenance
including tire pressure, and checking oil and water levels. Ability to read, understand, follow, and enforce safety procedures.</t>
  </si>
  <si>
    <t>C-500-26030-604809</t>
  </si>
  <si>
    <t>PO BOX 520397</t>
  </si>
  <si>
    <t>C-500-26016-564584</t>
  </si>
  <si>
    <t>Nursing Assistants</t>
  </si>
  <si>
    <t>P-500-25346-477304</t>
  </si>
  <si>
    <t>NURSING ASSISTANT</t>
  </si>
  <si>
    <t>NURSING ASSISTANT CERTIFICATE
CPR</t>
  </si>
  <si>
    <t>Pressers, Textile, Garment and Related Materials</t>
  </si>
  <si>
    <t>At least 3 months experience in Operating Pressing Machine.</t>
  </si>
  <si>
    <t>C-500-26020-570514</t>
  </si>
  <si>
    <t>Employees Income Taxes as required by CNMI and Federal laws.</t>
  </si>
  <si>
    <t>P-500-25226-241790</t>
  </si>
  <si>
    <t>Applicants must have a minimum of Twenty-Four (24) months of work experience as a Maintenance and repair worker, general.</t>
  </si>
  <si>
    <t>C-500-26051-653362</t>
  </si>
  <si>
    <t>HAVE A VALID CNMI-ISSUED DRIVER'S LICENSE PREFERRED</t>
  </si>
  <si>
    <t xml:space="preserve">CNMI AND FEDERAL EMPLOYMENT TAXES </t>
  </si>
  <si>
    <t>C-500-26007-539610</t>
  </si>
  <si>
    <t>HUANG SHUN CORPORATION</t>
  </si>
  <si>
    <t>TEXAS ROAD</t>
  </si>
  <si>
    <t>SUSUPE VILLAGE</t>
  </si>
  <si>
    <t>98-0458958</t>
  </si>
  <si>
    <t>HUANG</t>
  </si>
  <si>
    <t>YUREN</t>
  </si>
  <si>
    <t>PO BOX 520335</t>
  </si>
  <si>
    <t>tinianpopz@hotmail.com</t>
  </si>
  <si>
    <t>P-500-25200-186880</t>
  </si>
  <si>
    <t>MAINTENANCE - A/C TECHNICIAN</t>
  </si>
  <si>
    <t>SUNSHINE GARDEN BUILDING TEXAS ROAD</t>
  </si>
  <si>
    <t>C-500-26061-672117</t>
  </si>
  <si>
    <t>C-500-26038-626615</t>
  </si>
  <si>
    <t>P-500-25203-190508</t>
  </si>
  <si>
    <t xml:space="preserve">Must have at least 12 months of work experience in a related field, able to work with or without supervision
</t>
  </si>
  <si>
    <t>C-500-26015-561046</t>
  </si>
  <si>
    <t>Golden Bread &amp; Butter</t>
  </si>
  <si>
    <t>P-500-25307-357729</t>
  </si>
  <si>
    <t xml:space="preserve">	Ability to read and follow recipes
	Ability to follow health and safety standards
	Ability to meet deadlines
</t>
  </si>
  <si>
    <t>C-500-26030-604824</t>
  </si>
  <si>
    <t>Chalan Pale Arnold Corner Mamte Loop</t>
  </si>
  <si>
    <t>P-500-25311-386148</t>
  </si>
  <si>
    <t>General Maintenance and Repair Workers</t>
  </si>
  <si>
    <t>High school/GED and 2 years work experience as General Maintenance and Repair Worker.</t>
  </si>
  <si>
    <t xml:space="preserve">1-670-323-8848 </t>
  </si>
  <si>
    <t>C-500-25358-508728</t>
  </si>
  <si>
    <t>P-500-25318-407303</t>
  </si>
  <si>
    <t>Procurement Specialist</t>
  </si>
  <si>
    <t>C-500-26056-664967</t>
  </si>
  <si>
    <t>RH CORPORATION</t>
  </si>
  <si>
    <t>KESY WHOLESALE</t>
  </si>
  <si>
    <t>P.O. BOX 503609, MIDDLE ROAD</t>
  </si>
  <si>
    <t>MARIANAS PACIFIC</t>
  </si>
  <si>
    <t>66-1025313</t>
  </si>
  <si>
    <t>SU</t>
  </si>
  <si>
    <t>ZHEN YU</t>
  </si>
  <si>
    <t>corporationrh94@gmail.com</t>
  </si>
  <si>
    <t>P-500-25308-367225</t>
  </si>
  <si>
    <t>AT LEAST 12 MONTHS WORKING EXPERIENCE AS MAINTENANCE AND REPAIR WORKER. KNOW HOW TO REPAIR DOORS, LOCKS, WINDOWS. CAN READ ELECTRICAL DIAGRAM AND REPAIR ELECTRICAL PROBLEMS. KNOWLEDGE IN REPAIR AND PAINTING IN BUILDING. KNOWLEDGE IN WELDING, CARPENTRY, AND MASONRY WORKS. WILLING TO WORK FLEXIBLE SCHEDULE. DO OTHER RELATED DUTIES AS ASSIGNED</t>
  </si>
  <si>
    <t>MIDDLE ROAD</t>
  </si>
  <si>
    <t>EMPLOYEE WITHHOLDING TAX</t>
  </si>
  <si>
    <t>P-500-25307-357750</t>
  </si>
  <si>
    <t>MMC1 Building Unit #5 Beach Road</t>
  </si>
  <si>
    <t>EMPLOYEE'S WITHHOLDING TAX</t>
  </si>
  <si>
    <t>C-500-26015-561021</t>
  </si>
  <si>
    <t>P-500-25307-357716</t>
  </si>
  <si>
    <t xml:space="preserve">Knowledge of various cooking methods and food preparation.
	Ability to handle multiple tasks efficiently in a fast-paced environment.
	Developing new recipes and presentations. 
	Cooks often work long hours on their feet and may need to lift heavy items. 
	Require a food handling safety certificate to ensure compliance with health regulations
	Committed to maintain a clean kitchen and work area
 </t>
  </si>
  <si>
    <t>C-500-26026-589017</t>
  </si>
  <si>
    <t>Knowledge in Repairing and Maintenance job of building and machine.
Knowledge of machines and tools, including their designs, uses, repair, and maintenance; 
Knowledge of materials, methods, and the tools involved in the construction or repair of houses, buildings, or other structures such as highways and roads.</t>
  </si>
  <si>
    <t>Marianas Meat Harvesting Corporation</t>
  </si>
  <si>
    <t>CK Smokehouse &amp; Salad, CK Bread &amp; Pastry, MMHC Slaughterhouse, et al,</t>
  </si>
  <si>
    <t>13006 Lowerbase Drive</t>
  </si>
  <si>
    <t>66-0767442</t>
  </si>
  <si>
    <t>P.O. BOX 506003</t>
  </si>
  <si>
    <t>FICA and Withholding tax</t>
  </si>
  <si>
    <t>C-500-26011-550467</t>
  </si>
  <si>
    <t>MUST HAVE 12 MONTHS EXPERIENCE. ABLE TO WORK WITH A VARIETY OF CLEANING SUPPLIES. ABLE TO USE CLEANING EQUIPMENT. KNOWLEDGE OF CLEANING CHEMICALS AND SUPPLIES. MUST BE ABLE TO LOCATE, INTERPRET, AND APPLY SAFETY INFORMATION RELATED TO CLEANING CHEMICALS USING THE MATERIAL SAFETY DATA SHEETS (MSDS).  HANDLES THE PHYSICAL DEMANDS OF THE JOB, INCLUDING STANDING AND WALKING FOR MOST OF THE SHIFT, BENDING, CLIMBING, AND LIFTING AT LEAST 25 POUNDS.</t>
  </si>
  <si>
    <t>C-500-26009-546418</t>
  </si>
  <si>
    <t>MARY ANN F. SABLAN</t>
  </si>
  <si>
    <t>P-500-25328-431655</t>
  </si>
  <si>
    <t>Beautician/Hair Stylist</t>
  </si>
  <si>
    <t>Required certificate of employment from previous employer as Beautician/Hair Stylist with at least 24 months of experience. Preferred training certificates or achievement certificate but not required.
All qualifications and special requirements will be applied equally and consistently to both U. S. and foreign workers.</t>
  </si>
  <si>
    <t>C-500-26044-641481</t>
  </si>
  <si>
    <t>Able to stand and walk for long periods (4-8hours) ; can lift up to 15-25lbs (serving trays, stock boxes ) ; comfortable working in a fast-paced environment ; good eyesight or with corrective glasses , must be able to handle hot food and beverages safely</t>
  </si>
  <si>
    <t>D'ELEGANCE RESTAURANT</t>
  </si>
  <si>
    <t>GARAPAN VILLAGE , PO BOX 501106</t>
  </si>
  <si>
    <t>chapter2, fica sss and fica medical</t>
  </si>
  <si>
    <t>P-500-25164-088069</t>
  </si>
  <si>
    <t>GEM Corporation</t>
  </si>
  <si>
    <t>Villaroyal Pawnshop</t>
  </si>
  <si>
    <t>Dandan Village</t>
  </si>
  <si>
    <t>66-0655896</t>
  </si>
  <si>
    <t>PO Box 504974</t>
  </si>
  <si>
    <t>janebaes@rnvconstruction.com</t>
  </si>
  <si>
    <t>P-500-25216-217916</t>
  </si>
  <si>
    <t>Retail Salesperson</t>
  </si>
  <si>
    <t>Taxes deduction applicable by Law.</t>
  </si>
  <si>
    <t>C-500-26058-668342</t>
  </si>
  <si>
    <t>P-500-26022-579340</t>
  </si>
  <si>
    <t>Bookkeeping, accounting &amp; auditing clerks</t>
  </si>
  <si>
    <t xml:space="preserve"> Knowledge and proficient in QuickBooks (Online and/or Desktop) for bookkeeping functions
  Accurate recording of daily financial transactions
  Knowledge in management of accounts payable and accounts receivable
  Knowledge in payroll processing, including deductions, taxes, and benefits
   Must know how to do bank and credit card reconciliations
   Knowledge in preparation of basic financial reports, including profit and loss statements, balance sheets, and cash flow reports
   Knowledge in invoice creation, payment processing, and expense tracking
   Must know how to maintain general ledger and supporting documentation
   Knowledge of basic accounting principles and bookkeeping practices
   Knowledge in Microsoft Excel and Word or similar office software</t>
  </si>
  <si>
    <t>C-500-25357-504952</t>
  </si>
  <si>
    <t>SMJ CORPORATION</t>
  </si>
  <si>
    <t>MJ ROADSIDE VENDOR</t>
  </si>
  <si>
    <t>P.O. BOX 503944</t>
  </si>
  <si>
    <t>66-0751100</t>
  </si>
  <si>
    <t>NAVARRO</t>
  </si>
  <si>
    <t>smj.saipan@gmail.com</t>
  </si>
  <si>
    <t>Fishing and Hunting Workers</t>
  </si>
  <si>
    <t>P-500-25319-411304</t>
  </si>
  <si>
    <t>Fisherman</t>
  </si>
  <si>
    <t xml:space="preserve">MUST BE PHYSICALLY FIT TO HANDLE STRENUOUS JOBS AND ARE ABLE TO LIFT AND CARRY HEAVY TIMES. MUST KNOW HOW TO DRIVE AND BE ABLE TO SECURE CNMI DRIVER'S LICENSE. CAN WORK ON FLEXIBLE HOURS.
</t>
  </si>
  <si>
    <t>Dr. Torres Drive Chalan Kanoa Village</t>
  </si>
  <si>
    <t>P.O. Box 503944</t>
  </si>
  <si>
    <t>All taxes applicable by CNMI and Federal Law</t>
  </si>
  <si>
    <t>C-500-25232-253786</t>
  </si>
  <si>
    <t>C-500-25218-223792</t>
  </si>
  <si>
    <t>CONSONANCE CONSTRUCTION COMPANY</t>
  </si>
  <si>
    <t>WOWTIGER SOLAR HOME SYSTEM</t>
  </si>
  <si>
    <t>P.O. BOX 10003 PMB 693</t>
  </si>
  <si>
    <t>ROOM A-7 1351 AS LITO DRIVE AS LITO</t>
  </si>
  <si>
    <t>66-0807767</t>
  </si>
  <si>
    <t>WAN</t>
  </si>
  <si>
    <t>KIN YEE EDICK</t>
  </si>
  <si>
    <t>jhzeng56@gmail.com</t>
  </si>
  <si>
    <t>P-500-25170-110516</t>
  </si>
  <si>
    <t>ELECTRICIANS</t>
  </si>
  <si>
    <t>12 MONTHS OF PREVIOUS WORK EXPERIENCE AS ELECTICIANS.  EDUCATION BACKGROUND REQUIRED: NONE.</t>
  </si>
  <si>
    <t>PO BOX 10003 PMB 693</t>
  </si>
  <si>
    <t>LOCAL &amp; FEDERAL TAX DEDUCTABLE.</t>
  </si>
  <si>
    <t>jhzheng56@gmail.com</t>
  </si>
  <si>
    <t>C-500-25233-257046</t>
  </si>
  <si>
    <t>P-500-25196-174470</t>
  </si>
  <si>
    <t>Familiarity with OSHA and CNMI Environmental Laws. Knowledgeable in using power and hand tools and equipment in the performance of preventive maintenance ensuring that
machines and equipments run smoothly, building systems operate efficiently, and buildings physical condition don't deteriorate. Applicants must have the proper training and knowledge to multi-task on the job and at least 24 months experience of work related to this job opportunity is required. High School graduate. Must be able to work independently with least supervision, coordinates with co-workers and willing to work flexible hours. Salary rate is $ 9.98/hr. This job opportunity is for a temporary, full time position.</t>
  </si>
  <si>
    <t>WHT, FICA Tax</t>
  </si>
  <si>
    <t>C-500-25249-291294</t>
  </si>
  <si>
    <t>P-500-25141-000209</t>
  </si>
  <si>
    <t>C-500-25225-238432</t>
  </si>
  <si>
    <t>State Tax, Withholding Tax, Social Security, Medicare (FICA)</t>
  </si>
  <si>
    <t>saipanataewoo@gmail.com</t>
  </si>
  <si>
    <t>C-500-25217-221043</t>
  </si>
  <si>
    <t>PROPHET CNMI</t>
  </si>
  <si>
    <t>P-500-25092-821130</t>
  </si>
  <si>
    <t>*Must have at least 12 months of work experience in a related field,
*Must be able to work independently with  no supervision
*Must know how to follow safety protocols and procedures</t>
  </si>
  <si>
    <t>MANGO CITY GARAPAN</t>
  </si>
  <si>
    <t>PO BOX 502305</t>
  </si>
  <si>
    <t xml:space="preserve">N/A </t>
  </si>
  <si>
    <t>C-500-25255-304376</t>
  </si>
  <si>
    <t>DELTA TRADING CO. LTD.</t>
  </si>
  <si>
    <t>H-MART</t>
  </si>
  <si>
    <t>ALU DR. AFETNA</t>
  </si>
  <si>
    <t>98-0158435</t>
  </si>
  <si>
    <t>YONG BUM</t>
  </si>
  <si>
    <t>DELTATRADECOLTD@GMAIL.COM</t>
  </si>
  <si>
    <t>KING</t>
  </si>
  <si>
    <t>JANET</t>
  </si>
  <si>
    <t>2ND FLOOR, D' TORRES BUILDING, MIDDLE ROAD, GARAPAN</t>
  </si>
  <si>
    <t>janethanking@gmail.com</t>
  </si>
  <si>
    <t>KING LAW OFFICE, LLC</t>
  </si>
  <si>
    <t>66-0877348</t>
  </si>
  <si>
    <t>P-500-25210-206393</t>
  </si>
  <si>
    <t>MUST HAVE A VALID DRIVER'S LICENSE</t>
  </si>
  <si>
    <t>ALU DR</t>
  </si>
  <si>
    <t>AFETNA</t>
  </si>
  <si>
    <t>H.</t>
  </si>
  <si>
    <t>JANETHANKING@GMAIL.COM</t>
  </si>
  <si>
    <t>C-500-25308-366726</t>
  </si>
  <si>
    <t>P-500-25245-279592</t>
  </si>
  <si>
    <t>C-500-25223-232761</t>
  </si>
  <si>
    <t>C-500-25309-374683</t>
  </si>
  <si>
    <t>D' Elegance Enterprises, Inc.</t>
  </si>
  <si>
    <t>Restaurant, Catering, Barbeque Stand, Commercial Space Rental</t>
  </si>
  <si>
    <t>Alaihai Avenue Corner Garapan Street</t>
  </si>
  <si>
    <t>P.O. Box 501106</t>
  </si>
  <si>
    <t>98-6021731</t>
  </si>
  <si>
    <t>EMILY</t>
  </si>
  <si>
    <t>delegancesaipan@gmail.com</t>
  </si>
  <si>
    <t>P-500-25226-241338</t>
  </si>
  <si>
    <t xml:space="preserve">Understand the importance of sanitation and practice proper procedures to keep their work area tight. Knowledge of ingredients, how those ingredients interact, how to properly store and work with those ingredients and which items can be served as a substitute for others is essential in the kitchen. Ability to understand and practice the steps involved in all of the primary cooking. Methods: Saute, Grill, Poach, Braise and Fry. Knowledge in cooking Filipino Dishes. </t>
  </si>
  <si>
    <t>All Mandated CNMI Federal and Payroll Taxes</t>
  </si>
  <si>
    <t>elegadncesaipan@gmail.com</t>
  </si>
  <si>
    <t>C-500-25220-229815</t>
  </si>
  <si>
    <t>No education requirement.
Must have at least 12 months of related work experience as Cook. 
Chinese cooking is a must.</t>
  </si>
  <si>
    <t>C-500-25233-257071</t>
  </si>
  <si>
    <t>HARVEST MART/3KINGS MARKET/3KINGS MARKET TOO!</t>
  </si>
  <si>
    <t>P-500-25162-078177</t>
  </si>
  <si>
    <t>ABLE TO USE TESTING DEVICES TO CHECK AIRFLOW, TEMPERATURE AND POWER; KNOWLEDGEABLE IN MOTORS, COMPRESSORS AND EVAPORATORS IS ALSO REQUIRED; ABLE TO USE VARIETY OF TOOLS, INCLUDING HAMMERS, PIPE CUTTERS, MEASUREMENT GAUGES AND ACETYLENE TORCHES; HAS THE ABILITY TO READ BLUEPRINTS, CIRCUIT DIAGRAMS AND MECHANICAL DRAWINGS.</t>
  </si>
  <si>
    <t>C-500-25309-379067</t>
  </si>
  <si>
    <t>C-500-25307-358148</t>
  </si>
  <si>
    <t>Hong Ye Rental &amp; Construction, Ltd</t>
  </si>
  <si>
    <t>P-500-25209-202479</t>
  </si>
  <si>
    <t>Estimator</t>
  </si>
  <si>
    <t>Bachelors Degree in Civil Engineering/related fields with 24 months of work related experience in a Construction Company</t>
  </si>
  <si>
    <t>C-500-25251-292029</t>
  </si>
  <si>
    <t>RNV Forex</t>
  </si>
  <si>
    <t>P-500-25171-113935</t>
  </si>
  <si>
    <t>Customer Relationship Specialist</t>
  </si>
  <si>
    <t>Applicant must have at least 12 months of work experience as customer relationship specialist.</t>
  </si>
  <si>
    <t>3688 Beachroad Garapan Village</t>
  </si>
  <si>
    <t>C-500-25272-340224</t>
  </si>
  <si>
    <t>P-500-25229-247131</t>
  </si>
  <si>
    <t>MUST BE 21 YEARS OR OLDER. KNOWLEDGE AND EXPERIENCE TO PREPARE
MIXED/FROZEN DRINKS ARE NEEDED FOR THIS OCCUPATION.</t>
  </si>
  <si>
    <t>C-500-25231-250471</t>
  </si>
  <si>
    <t>2340 BEACH ROAD SAN JOSE VILLAGE</t>
  </si>
  <si>
    <t>2340 BEACHROAD SAN JOSE VILLAGE</t>
  </si>
  <si>
    <t>WITHHOLDING TAXES AND FICA - SS &amp; MEDICARE CONTRIBUTION</t>
  </si>
  <si>
    <t>C-500-25249-291331</t>
  </si>
  <si>
    <t>535 Agingan Lane, San Antonio Village,</t>
  </si>
  <si>
    <t>P-500-25214-217367</t>
  </si>
  <si>
    <t xml:space="preserve">MUST HAVE 12 MONTHS OF PREVIOUS WORK SKILLS, KNOWLEDGE &amp; EXPERIENCE IN THE SAME POSITION. MUST BE ABLE TO EXERT MUSCLE FORCE TO LIFT, PUSH, PULL, OR CARRY OBJECTS AT LEAST 50 LBS IN WEIGHT, WITHOUT ASSISTANCE. 3. MUST BE WILLING TO WORK FLEXIBLE HOURS, EARLY MORNING SHIFT, SUNDAYS, AND HOLIDAYS APPLICABLE TO BOTH U.S. AND FOREIGN WORKERS. MUST HAVE A RELIABLE TRANSPORTATION TO AND FROM THE WORKPLACE. MUST SUBMIT DETAILED RESUME, EMPLOYMENT CERTIFICATIONS, OR OTHER CREDENTIALS EQUALLY APPLICABLE TO BOTH U.S. AND FOREIGN WORKERS.
</t>
  </si>
  <si>
    <t>CH.2 AND CH. 7 TAXES (FEDERAL &amp; STATE TAX) SOCIAL SECURITY AND MEDICARE TAXES.</t>
  </si>
  <si>
    <t>C-500-25313-391269</t>
  </si>
  <si>
    <t>Hong Ye Rental &amp; Construction Ltd.</t>
  </si>
  <si>
    <t>P-500-25209-202476</t>
  </si>
  <si>
    <t>Heavy and Tractor-Trailer Truck Driver</t>
  </si>
  <si>
    <t>C-500-25251-292038</t>
  </si>
  <si>
    <t>3688 Beachroad Oleai</t>
  </si>
  <si>
    <t>P-500-25177-129588</t>
  </si>
  <si>
    <t>Remittance Services Associate</t>
  </si>
  <si>
    <t xml:space="preserve">Applicant must have at least 12 months of work experience as remittance services associate. </t>
  </si>
  <si>
    <t>C-500-25252-295243</t>
  </si>
  <si>
    <t>C-500-25309-373965</t>
  </si>
  <si>
    <t>GROUND FLOOR HSJ BUILDING HAGOI ROAD</t>
  </si>
  <si>
    <t>P-500-25240-272241</t>
  </si>
  <si>
    <t xml:space="preserve">Knowledge of Point of Sale restaurant software, food safety labelling system, menu planning and recipe cost control. Must be able to work nights, weekends and holidays as needed (work on shift). Knowledge and experience in operating kitchen equipment. The job position requires lots of standing, walking, bending, stretching and other physical dexterity. Must be able to lift and carry at least 20 pounds and can work in a warm environment with full size kitchen equipment. Must obtain a valid CNMI Food Handler's Certificate. </t>
  </si>
  <si>
    <t>C-500-25245-279693</t>
  </si>
  <si>
    <t>TOMAS P. SABLAN BEACHROAD SAN ANTONIO</t>
  </si>
  <si>
    <t>P-500-25150-033212</t>
  </si>
  <si>
    <t>MUST BE AT LEAST HIGH SCHOOL; WITH AT LEAST 24 MONTHS OF RELEVANT WORK EXPERIENCE; WITH THE ABILITY TO KEEP HAND AND ARM STEADY WHILE MOVING
YOUR ARM OR WHILE HOLDING YOUR ARM AND HAND IN ONE POSITION. THE ABILITY TO REPEATEDLY ADJUST THE CONTROLS OF A MACHINE OR A VEHICLE TO EXACT POSITIONS. THE ABILITY TO MOVE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</si>
  <si>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CNMI WITHHOLDING TAXES AND SS AND MEDICAID</t>
  </si>
  <si>
    <t>C-500-25261-320173</t>
  </si>
  <si>
    <t>RSR Enterprises LLC</t>
  </si>
  <si>
    <t>Renegades Maintenance Services</t>
  </si>
  <si>
    <t>PO Box 506227</t>
  </si>
  <si>
    <t>66-1098716</t>
  </si>
  <si>
    <t>Renato</t>
  </si>
  <si>
    <t>Sanchez</t>
  </si>
  <si>
    <t>renzreyes@gmail.com</t>
  </si>
  <si>
    <t>P-500-25136-983575</t>
  </si>
  <si>
    <t>Room 309 Marianas Business Plaza</t>
  </si>
  <si>
    <t>Nauru Loop Susupe</t>
  </si>
  <si>
    <t>C-500-25307-358166</t>
  </si>
  <si>
    <t>24 months of related work experience; Associate Degree in Civil Engineering is preferred; Must be knowledgeable in cost estimating, planning, scheduling and site inspection and familiarization of materials, methods and tools involved in construction or repair of buildings, houses or other structures.</t>
  </si>
  <si>
    <t>C-500-25307-357923</t>
  </si>
  <si>
    <t xml:space="preserve">PO BOX 505454 </t>
  </si>
  <si>
    <t>P-500-25196-174356</t>
  </si>
  <si>
    <t>MUST HAVE AT LEAST 12 MONTHS OF WORK EXPERIENCE IN A RELATED FIELD, ABLE
TO WORK WITH OR WITHOUT SUPERVISION</t>
  </si>
  <si>
    <t>C-500-25238-266700</t>
  </si>
  <si>
    <t>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t>
  </si>
  <si>
    <t>C-500-25233-258992</t>
  </si>
  <si>
    <t>C-500-25255-307026</t>
  </si>
  <si>
    <t>66-1201290</t>
  </si>
  <si>
    <t>P-500-25220-229854</t>
  </si>
  <si>
    <t>WAITER/WAITRESS</t>
  </si>
  <si>
    <t>AT LEAST 12 MONTHS WORK EXPERIENCE AS WAITER/WAITRESS.</t>
  </si>
  <si>
    <t>7223 BUENAS DIAS ROAD ALOF AVENUE DANDAN</t>
  </si>
  <si>
    <t>C-500-25311-390268</t>
  </si>
  <si>
    <t>Edwina M. Bermeo</t>
  </si>
  <si>
    <t>A &amp; E Enterprises</t>
  </si>
  <si>
    <t>p.o box 1329</t>
  </si>
  <si>
    <t>66-1070583</t>
  </si>
  <si>
    <t>Bermeo</t>
  </si>
  <si>
    <t>Edwina</t>
  </si>
  <si>
    <t>Manayao</t>
  </si>
  <si>
    <t>P.O Box 1329</t>
  </si>
  <si>
    <t>aebermeo.enterprises@gmail.com</t>
  </si>
  <si>
    <t>P-500-25261-317226</t>
  </si>
  <si>
    <t>MUST HAVE KNOWLEDGE TO USE TRACTOR AND TRUCK FOR LOADING OF GOODS. CANDIDATE MAY BE REQUIRED TO WORK UNDER THE SUN OR RAINING IF NECESSARY. MAY REQUIRE TO WORK ON A FLEXIBLE TIME SCHEDULE.</t>
  </si>
  <si>
    <t>Sinapalo VillagE Rota</t>
  </si>
  <si>
    <t>C-500-25244-278929</t>
  </si>
  <si>
    <t>C-500-25344-470403</t>
  </si>
  <si>
    <t>Lezon International, Inc.</t>
  </si>
  <si>
    <t>Loco &amp; Taco Smoke Dining Bar</t>
  </si>
  <si>
    <t>Lot No 014 D 35 Garapan Village</t>
  </si>
  <si>
    <t>66-0618191</t>
  </si>
  <si>
    <t>Lot No  014 D 35 Garapan Village</t>
  </si>
  <si>
    <t>locoandtaco@outlook.com</t>
  </si>
  <si>
    <t>P-500-25309-373981</t>
  </si>
  <si>
    <t>Prior experience in related food and beverage preparations. Thorough experience with hot and cold food preparation. Ability to use slicers, mixers, grinders, food processors, etc. Able to handle work in a fast-paced environment. Good working knowledge of accepted sanitation standards and health codes. Can cook Korean/Mexican dishes.</t>
  </si>
  <si>
    <t>C-500-25246-282436</t>
  </si>
  <si>
    <t>Manicurists and Pedicurists</t>
  </si>
  <si>
    <t>P-500-25210-205534</t>
  </si>
  <si>
    <t>Manicurist</t>
  </si>
  <si>
    <t xml:space="preserve">They also need to be knowledgeable about nail care techniques, nail art, and salon-quality products. 
Applicant must have at least 12 months of training and 12 months of relevant experience. </t>
  </si>
  <si>
    <t>All State and Federal Taxes</t>
  </si>
  <si>
    <t>C-500-25310-380689</t>
  </si>
  <si>
    <t xml:space="preserve">CNMI TAXES ( CHAPTER 2 and CHAPTER 7 )
FICA TAXES ( SOCIAL SECURITY &amp; MEDICARE )
</t>
  </si>
  <si>
    <t>C-500-25260-313675</t>
  </si>
  <si>
    <t xml:space="preserve">Must have at least 12 months of work experience in jewelry store or pawnshop. </t>
  </si>
  <si>
    <t>C-500-25338-456651</t>
  </si>
  <si>
    <t>C-500-25336-448713</t>
  </si>
  <si>
    <t>C-500-25359-510885</t>
  </si>
  <si>
    <t>C-500-25262-320495</t>
  </si>
  <si>
    <t>C-500-25308-367620</t>
  </si>
  <si>
    <t>PO Box 501217</t>
  </si>
  <si>
    <t>Personal Care and Service Workers, All Other</t>
  </si>
  <si>
    <t>P-500-25178-133586</t>
  </si>
  <si>
    <t>AT LEAST THREE (3) MONTHS EXPERIENCE TO TWO (2) OR LESS EMPLOYERS.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 SUPERVISION. ABLE TO WORK DURING WEEKENDS OR NIGHT SHIFTS WHEN NEEDED. THE EMPLOYER REQUIRES POST-OFFER PRE-EMPLOYMENT DRUG SCREENING TEST AND RANDOM DRUG TESTING WHICH IS TO BE APPLIED EQUALLY TO BOTH U.S. WORKERS AND CW-1 WORKERS</t>
  </si>
  <si>
    <t>ALL APPLICABLE TAXES REQUIRED BY CNMI AND FEDERAL LAW.</t>
  </si>
  <si>
    <t>C-500-26012-550661</t>
  </si>
  <si>
    <t>World Corporation</t>
  </si>
  <si>
    <t>Saipan World Resort</t>
  </si>
  <si>
    <t>P.O. BOX 500066</t>
  </si>
  <si>
    <t>66-0482329</t>
  </si>
  <si>
    <t>Flores</t>
  </si>
  <si>
    <t>Joel</t>
  </si>
  <si>
    <t>Human Resources Supervisor</t>
  </si>
  <si>
    <t>P.O. Box  500066</t>
  </si>
  <si>
    <t>joeltf@saipanworldresort.com</t>
  </si>
  <si>
    <t>P-500-25336-448702</t>
  </si>
  <si>
    <t>Maintenance</t>
  </si>
  <si>
    <t>1985 Beach Road Susupe</t>
  </si>
  <si>
    <t>FICA, Chapter 2 and Chapter 7</t>
  </si>
  <si>
    <t>hr@saipanworldresort.com</t>
  </si>
  <si>
    <t>C-500-26007-539548</t>
  </si>
  <si>
    <t>P-500-25320-411745</t>
  </si>
  <si>
    <t>BOOKKEEPING</t>
  </si>
  <si>
    <t>24 months of work experience in related field. With knowledgeable in recording figures and transactions. Knowledge of bookkeeping and the use of computer and computer systems. Can work on holidays and weekends, and with supervision.</t>
  </si>
  <si>
    <t>C-500-25330-439008</t>
  </si>
  <si>
    <t>Lucky E LLC</t>
  </si>
  <si>
    <t>Erika's Beauty</t>
  </si>
  <si>
    <t>66-1069857</t>
  </si>
  <si>
    <t>Wang</t>
  </si>
  <si>
    <t>Yan</t>
  </si>
  <si>
    <t>PO Box 504218</t>
  </si>
  <si>
    <t>erikabeautyspn@gmail.com</t>
  </si>
  <si>
    <t>Yen</t>
  </si>
  <si>
    <t>Tony Chien Li</t>
  </si>
  <si>
    <t>PO Box 502823</t>
  </si>
  <si>
    <t>tonyyen5139@gmail.com</t>
  </si>
  <si>
    <t>Yen's Corporation</t>
  </si>
  <si>
    <t>20-0650970</t>
  </si>
  <si>
    <t>P-500-25274-352222</t>
  </si>
  <si>
    <t>6 months work experience required as Manicurist</t>
  </si>
  <si>
    <t>CNMI &amp; Federal taxes deductions</t>
  </si>
  <si>
    <t>C-500-25310-380574</t>
  </si>
  <si>
    <t>RR MANPOWER</t>
  </si>
  <si>
    <t>P-500-25247-285509</t>
  </si>
  <si>
    <t>BUILDING CLEANING SERVICES, JANITORIAL</t>
  </si>
  <si>
    <t>MUST HAVE AT LEAST 12 MONTHS EXPERIENCE. Must possess active listening- Giving full attention to what other are saying, taking time to understand the points being made, asking questions as appropriate times. Able to work safely with a variety of cleaning supplies, ability to manage time efficiently, work well when supervisors are not present, follows written and verbal instructions from the supervisor and handles the physical demands of the job, including and walking for most of the shift, bending and climbing.</t>
  </si>
  <si>
    <t>C-500-25274-352140</t>
  </si>
  <si>
    <t>Saipan Employment Agency &amp; Services, Inc.</t>
  </si>
  <si>
    <t>P.O. Box 500724</t>
  </si>
  <si>
    <t>66-0896318</t>
  </si>
  <si>
    <t>Johnson</t>
  </si>
  <si>
    <t>Maria Lourdes</t>
  </si>
  <si>
    <t>saipanemp25@gmail.com</t>
  </si>
  <si>
    <t>P-500-25232-253623</t>
  </si>
  <si>
    <t>Knowledge in multi craft-skills in carpentry, plumbing, electrical and painting. Knowledge on the methods and materials/supplies needed to perform the task. Knowledge on the usage of tools/equipment  and tools/equipment needed to perform the task. Must be able to climb ladder and stairs and to lift and carry, push or pull up to 50 lbs at a time.  Must be able to communicate in the English language both oral and written. A minimum of 24 months experience is required. A high school diploma/GED is required.</t>
  </si>
  <si>
    <t>Chalan Pali Arnold, Tanapag Village</t>
  </si>
  <si>
    <t>Applicable CNMI and Federal tax</t>
  </si>
  <si>
    <t>C-500-25309-378791</t>
  </si>
  <si>
    <t>Community Barber and Beauty Shop</t>
  </si>
  <si>
    <t>P-500-25259-311027</t>
  </si>
  <si>
    <t>Hairstylist</t>
  </si>
  <si>
    <t>Employment certificate from present or past employment indicating working experience of at least 12 months on the job category or job equivalent.</t>
  </si>
  <si>
    <t>Units 2, Ground Floor, Chong's International Bldg.</t>
  </si>
  <si>
    <t>C-500-25345-473910</t>
  </si>
  <si>
    <t>P-500-25202-190204</t>
  </si>
  <si>
    <t>Must have at least 12 months of work experience as an Accounting Clerk.</t>
  </si>
  <si>
    <t>C-500-25310-380773</t>
  </si>
  <si>
    <t>Must have a High School diploma. 
With at least 12 months work experience as a Restaurant Supervisor in a restaurant setting, must have knowledge of computer to do daily reports. 
Must be able to handle split and flexible schedules. 
Must be able to handle various customer complaints, control inventory of food, equipment, small ware and liquor and other items such as uniforms that needed monthly inventory report. 
Can do basic kitchen preparation and cooking during busy situations.</t>
  </si>
  <si>
    <t>C-500-25329-438427</t>
  </si>
  <si>
    <t>Quincy Corp</t>
  </si>
  <si>
    <t>Micronesian Marine</t>
  </si>
  <si>
    <t>P.O. BOX 501610</t>
  </si>
  <si>
    <t>66-0514646</t>
  </si>
  <si>
    <t>Roland</t>
  </si>
  <si>
    <t>thewatercompanysaipan@gmail.com</t>
  </si>
  <si>
    <t>P-500-25219-229511</t>
  </si>
  <si>
    <t>Knowledge in multi-craft skills  in carpentry, plumbing, electrical and painting. Knowledge of materials and supplies needed for the project. Knowledge on the methods needed to perform the task. Knowledge on the usage of tools and tools needed. Must be able to climb ladders and stairs and to lift and carry, push or pull up to 50 lbs. at a time. A minimum of 24 months experience is required. A High School diploma /GED is required.</t>
  </si>
  <si>
    <t>8581 Chalan Pali Arnold, Lower Base</t>
  </si>
  <si>
    <t>Applicable CNMI and Federal Tax</t>
  </si>
  <si>
    <t>C-500-25244-278820</t>
  </si>
  <si>
    <t>gaungdong_hardware@163.com</t>
  </si>
  <si>
    <t>P-500-25130-961561</t>
  </si>
  <si>
    <t>AT LEAST A HIGH SCHOOL DIPLOMA OR EQUIVALENT. 
AT LEAST 12 MONTHS WORKING EXPERIENCE ON RELATED FIELD. 
FAMILIAR WITH MICROSOFT OFFICE.
Ability to use the following features in Microsoft Office software:
 Word:  Able to format and structure material inventory and sales reports.
 Excel:  Able to use spreadsheets, formulas, pivot tables, and charts used in creating material inventory and sales.
 PowerPoint:  Capable of creating structured slide decks with Material sales graphics and narratives.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KNOWLEDGE OF PRINCIPLES AND PROCESSES FOR PROVIDING CUSTOMER AND BUSINESS SERVICES. OTHER SKILLS SUCH AS COORDINATION AND TIME MANAGEMENT.</t>
  </si>
  <si>
    <t>Msgr. Martinez Road</t>
  </si>
  <si>
    <t>C-500-25245-279697</t>
  </si>
  <si>
    <t>TOHA FARMING</t>
  </si>
  <si>
    <t>P-500-25150-033246</t>
  </si>
  <si>
    <t>FARMER</t>
  </si>
  <si>
    <t>With at least 3 months of relevant work experience.</t>
  </si>
  <si>
    <t>TOMAS P SABLAN</t>
  </si>
  <si>
    <t xml:space="preserve">CNMI WITHHOLDING TAXES SS AND MEDICAID </t>
  </si>
  <si>
    <t>C-500-25267-330638</t>
  </si>
  <si>
    <t>C-500-25335-448100</t>
  </si>
  <si>
    <t>High School diploma/GED. Licensed by state or country of residence as a Respiratory Therapist/Technician. Minimum two (2) years of Respiratory Therapy/Technician experience in a hospital setting. Equivalent combinations of education and experience that provide the required knowledge, skills, and abilities will be evaluated on an individual basis. Requires average skill with computers and general office equipment. 
Conditional Requirements: Employment is contingent upon successful clearing of pre-employment health screening and drug screening in accordance with CHCC policy</t>
  </si>
  <si>
    <t xml:space="preserve">CNMI Tax, Federal Tax, Medicare and Social Security. Optional: Medical &amp; dental insurance, life insurance, 401a retirement plan.
</t>
  </si>
  <si>
    <t>C-500-25337-452352</t>
  </si>
  <si>
    <t>Insatto Street, Susupe P.O Box 500137</t>
  </si>
  <si>
    <t>C-500-26029-599760</t>
  </si>
  <si>
    <t>Ever Trust Corporation</t>
  </si>
  <si>
    <t>PMB 519 Box 10000</t>
  </si>
  <si>
    <t>66-0459330</t>
  </si>
  <si>
    <t>Seong Bin</t>
  </si>
  <si>
    <t>evertrust.saipan@gmail.com</t>
  </si>
  <si>
    <t>P-500-25273-343977</t>
  </si>
  <si>
    <t>Applicant is required to have a US Bachelor's Degree equivalent in Accounting; a minimum of 24 months working experience as an Accountant.  Applicant must be able to prepare and file taxes, generate financial reports, reconcile accounts, and process payroll using QuickBooks, QuickBooks Point of Sale, Microsoft Excel, and Peachtree. Strong written communication skills are required. During the interview, a skills test will be administered, and applicants must attain a passing score of 70% or higher to be further considered for the position.</t>
  </si>
  <si>
    <t>Chalan Kanoa</t>
  </si>
  <si>
    <t>All standard tax deductions as permitted by CNMI Law.</t>
  </si>
  <si>
    <t>C-500-26008-543183</t>
  </si>
  <si>
    <t>MODERN INCORPORATED</t>
  </si>
  <si>
    <t>FUJIAIRE</t>
  </si>
  <si>
    <t>CHALAN PALE ARNOLD CHALAN LAULAU</t>
  </si>
  <si>
    <t>66-0677807</t>
  </si>
  <si>
    <t>SIU</t>
  </si>
  <si>
    <t>KA YEE DANNY</t>
  </si>
  <si>
    <t>modernincorporated@gmail.com</t>
  </si>
  <si>
    <t>P-500-25332-442872</t>
  </si>
  <si>
    <t>C-500-25317-403332</t>
  </si>
  <si>
    <t>Hotel Valentino</t>
  </si>
  <si>
    <t>2nd Floor, JP Centre Building 3612</t>
  </si>
  <si>
    <t>Alexander</t>
  </si>
  <si>
    <t>Affatica</t>
  </si>
  <si>
    <t>P-500-25244-279546</t>
  </si>
  <si>
    <t>3 MONTHS OF PREVIOUS WORK-RELATED SKILL, KNOWLEDGE, AND EXPERIENCE. MUST BE ABLE TO WORK WEEKEND AND HOLIDAYS. MUST BE ABLE TO LIFT, PUSH, PULL OR CARRY OBJECTS MINIMUM OF 30 LBS. AND BEND, STRETCH, TWIST OR REACH WITH BODY, ARMS AND/OR LEGS. MUST BE ABLE TO WORK UNDER PRESSURE AND DURING INCLEMENT WEATHER.</t>
  </si>
  <si>
    <t>Hotel Valentino Building, Lot #008 R 07</t>
  </si>
  <si>
    <t>Songsong Village, District 4</t>
  </si>
  <si>
    <t>http://jobs.labor.cnmi.gov/</t>
  </si>
  <si>
    <t>C-500-25352-492635</t>
  </si>
  <si>
    <t>HIGH SCHOOL GRADUATE/GED . MUST HAVE 12 MONTHS EXPERIENCE. ABLE TO WORK SAFELY WITH A VARIETY OF CLEANING SUPPLIES. ABLE TO USE CLEANING EQUIPMENT. KNOWLEDGE OF CLEANING CHEMICALS AND SUPPLIES. FAMILIARITY WITH MATERIAL SAFETY DATA SHEETS. HANDLES THE PHYSICAL DEMANDS OF THE JOB, INCLUDING STANDING AND WALKING FOR MOST OF THE SHIFT, BENDING, CLIMBING, AND LIFTING AT LEAST 25 POUNDS.</t>
  </si>
  <si>
    <t>C-500-25309-374746</t>
  </si>
  <si>
    <t>P-500-25271-339833</t>
  </si>
  <si>
    <t xml:space="preserve">	Six (6) months of kitchen production experience.
	Understanding of food preparation fundamentals.
	Ability to follow recipes.
	Understanding of food allergies and foodborne illnesses.
</t>
  </si>
  <si>
    <t>C-500-25316-399241</t>
  </si>
  <si>
    <t>C-500-26006-536182</t>
  </si>
  <si>
    <t>M &amp; C HELP SUPPLY</t>
  </si>
  <si>
    <t>P-500-25328-431688</t>
  </si>
  <si>
    <t>AT LEAST 3 MONTHS WORK EXPERIENCED FOR THE POSITION.
SERVICE ORIENTED AND ATTENTION TO DETAIL.
ABILITY TO MANAGE TIME BECAUSE THEY MUST PREPARE ROOMS BEFORE OCCUPANTS CHECK IN.
ABILITY TO MEET PERFORMANCE EXPECTATIONS WITHOUT CLOSE SUPERVISION.
INTERACT POSITIVELY WITH GUESTS.
KNOWLEDGE OF CLEANING AND SANITATION PRODUCTS, TECHNIQUES AND METHODS AND WITH WORKING
KNOWLEDGE OF OPERATING MECHANIZED CLEANING EQUIPMENT.
ABILITY TO LIFT, PUSH AND PULL REQUIRED LOAD.</t>
  </si>
  <si>
    <t>C-500-25353-496528</t>
  </si>
  <si>
    <t>C-500-25342-466332</t>
  </si>
  <si>
    <t xml:space="preserve">WITH 12 MONTHS OF WORK-RELATED EXPERIENCE.  WITH CERTIFICATE OF EMPLOYMENT AS DRESSMAKER TO BE APPLIED FOR BOTH CW-1 AND U.S. CITIZEN.
</t>
  </si>
  <si>
    <t xml:space="preserve">chapter 2, chapter 7, fica sss and fica medical
</t>
  </si>
  <si>
    <t>C-500-25344-470525</t>
  </si>
  <si>
    <t>PO BOX  500087 CK SAIPAN MP 96950</t>
  </si>
  <si>
    <t>Bus Drivers, School</t>
  </si>
  <si>
    <t>P-500-25309-374366</t>
  </si>
  <si>
    <t>BUS DRIVER</t>
  </si>
  <si>
    <t>Must have at least 12 months experience as Bus Driver.  Can determine causes of operating errors and can decide what to do about the error. Can perform routine maintenance on equipment and know what kind of maintenance is needed. Can control operations of equipment system. Must have latest police clearance and professional drivers license.</t>
  </si>
  <si>
    <t>PO 500087 CK SAIPAN MP 96950</t>
  </si>
  <si>
    <t>C-500-25344-473723</t>
  </si>
  <si>
    <t>C-500-25321-411906</t>
  </si>
  <si>
    <t>P-500-25205-196419</t>
  </si>
  <si>
    <t>Automotive Service Technician and Mechanics</t>
  </si>
  <si>
    <t xml:space="preserve">A High School Graduate/GED diploma is required. 
Must have at least 24 months on the job work experience using computer diagnostic devices in newer Hyundai and Mazda vehicles. 
Can repair virtually any component on the vehicle; engine and transmission rebuild electrical diagnosis &amp; repair, service air conditioning and heating systems.  
Must have a valid Driver's License, and Must be able to read and write work orders.  </t>
  </si>
  <si>
    <t>General Contractors/Construction; General Maintenance; Custodial Services; Portable Toilet; Waste Disposal; Maid Service</t>
  </si>
  <si>
    <t>Troubleshooting, experience in heavy equipment, problem-solving, communication and attention to detail.</t>
  </si>
  <si>
    <t>C-500-26008-543227</t>
  </si>
  <si>
    <t>12777 COASTAL DRIVE</t>
  </si>
  <si>
    <t>C-500-25357-504595</t>
  </si>
  <si>
    <t>Tropical Instant Press, Inc.</t>
  </si>
  <si>
    <t>Beach Road, Chalan Piao P.O. Box 500137</t>
  </si>
  <si>
    <t>66-0570312</t>
  </si>
  <si>
    <t>Insatto Street, Susupe PO Box 500137</t>
  </si>
  <si>
    <t>P-500-25317-403458</t>
  </si>
  <si>
    <t>Graphic Artist</t>
  </si>
  <si>
    <t>MUST HAVE HIGH SCHOOL DIPLOMA OR GED.  MUST HAVE 12 MONTHS EXPERIENCE.  DEMONSTRABLE GRAPHIC DESIGN SKILLS WITH A PORTFOLIO WITH REQUIRED DESKTOP PUBLISHING TOOLS, INCLUDING PHOTOSHOP, INDESIGN QUARK, AND ILLUSTRATOR.  TIME MANAGEMENT SKILLS AND THE ABILITY TO MEET DEADLINES.  UNDERSTANDING OF MARKETING, PRODUCTION, WEBSITE DESIGN, CORPORATE IDENTITY, PRODUCT PACKAGING, ADVERTISEMENTS, AND MULTIMEDIA DESIGN.  UNDERSTANDS PAGE LAYOUT, SUCH AS COMPOSITION, COLOR SPACE, IMAGERY, AND TYPOGRAPHY EXPERIENCE WITH EMAIL APPLICATIONS, ELECTRONIC ROUTING.  COMPLETE WORK WITHIN DEADLINES AND BUDGET.  HAVE THE ABILITY TO HANDLE MULTIPLE TASKS AND PROJECTS.   CAN UNDERSTAND AND GIVE CREATIVE DIRECTION BASED ON OBJECTIVES AND EXECUTES CREATIVE WORK. COMMUNICATES WORKLOAD BASED ON SKILL SETS AND TALENTS.  COMMUNICATES WITH OTHERS ON WORKLOAD ISSUES &amp; NEEDS, THE PROGRESS OF WORK AND RESULTS.</t>
  </si>
  <si>
    <t>Beach Road, Chalan Piao PO Box 500137</t>
  </si>
  <si>
    <t>Personal time and employee discounts subject to the terms and conditions of</t>
  </si>
  <si>
    <t>C-500-26032-612251</t>
  </si>
  <si>
    <t>C-500-25352-492730</t>
  </si>
  <si>
    <t>GRACE CHRISTIAN ACADEMY OF SAIPAN</t>
  </si>
  <si>
    <t>PO BOX 500643</t>
  </si>
  <si>
    <t>98-6021168</t>
  </si>
  <si>
    <t>TALIBONG</t>
  </si>
  <si>
    <t>ROSARIO</t>
  </si>
  <si>
    <t>GARMA</t>
  </si>
  <si>
    <t>BUSINESS ADMINISTRATOR</t>
  </si>
  <si>
    <t>rtalibong.saipan@gca-nmi.com</t>
  </si>
  <si>
    <t>P-500-25203-190567</t>
  </si>
  <si>
    <t>GENERAL MAINTENANCE WORKER</t>
  </si>
  <si>
    <t>MAGAS LP., NAVY HILL</t>
  </si>
  <si>
    <t>C-500-26041-632396</t>
  </si>
  <si>
    <t>C-500-26054-658874</t>
  </si>
  <si>
    <t>P-500-26014-557353</t>
  </si>
  <si>
    <t>MUST HAVE A BACHELOR'S DEGREE IN ACCOUNTING OR RELATED FIELD. MINIMUM OF 36 MONTHS ACCOUNTING EXPERIENCE IN ACCOUNTS RECEIVABLE, ACCOUNTS PAYABLE, OR PAYROLL (PREFERABLY IN STEVEDORING OR TRANSPORTATION BUSINESS) AND KNOWLEDGE OF ANY ACCOUNTING SYSTEM, AND MUST BE COMPUTER LITERATE (LITERACY IS BASED ON THE FOLLOWING: EMAIL MANAGEMENT, CREATING MICROSOFT WORDS DOCUMENTS, EXEL SHEETS, AND BASIC KNOWLEDGE OF COMPUTER OPERATION SYSTEM). PERFORM OTHER TASKS AS ASSIGNED BY IMMEDIATE SUPERVISOR. MUST BE ABLE TO PASS AN ACCOUNTANT SKILL TEST DURING APPLICATION PROCESS (THE ACCOUNTANT SKILL TEST IS AN EXAME COMPRISED OF VARIOUS ACCOUNTING RELATED QUESTIONAIRES THAT WILL BE ISSUED BY SAIPAN STEVEDORE COMPANY INC, ON COMPANY GROUNDS). ALL APPLYING U.S. CITIZENS AND CW-1 INDIVIDUALS MUST OBTAIN A POLICE CLEARANCE POST-HIRE, AND UNDERGO A DRUG TEST POST-HIRE.</t>
  </si>
  <si>
    <t>P-500-25307-358310</t>
  </si>
  <si>
    <t>BOOKKEEPING, ACCOUNTING AND AUDITING CLERKS</t>
  </si>
  <si>
    <t>KNOWLEDGE IN QUICKBOOKS ACCOUNTING, PEACHTREE, SAGE AND MS OFFICE. NUMERICAL SKILLS. ORGANIZATIONAL SKILLS. ATTENTION TO DETAILS. COMPUTER SKILLS. PROBLEM SOLVING SKILLS.</t>
  </si>
  <si>
    <t>C-500-26027-592831</t>
  </si>
  <si>
    <t>P-500-25346-477643</t>
  </si>
  <si>
    <t>C-500-26016-564511</t>
  </si>
  <si>
    <t>P-500-25338-456299</t>
  </si>
  <si>
    <t>C-500-26014-557190</t>
  </si>
  <si>
    <t>PMB 208 P.O. Box 10001</t>
  </si>
  <si>
    <t>P-500-25250-291932</t>
  </si>
  <si>
    <t>Knowledge in multi- crafting skills in carpentry, plumbing, electrical, mechanical and painting. Diagnostic &amp; Troubleshooting- ability to use tools like multimeters. Safety OSHA certificate. Field of training - industrial maintenance, building technology and facility management. Availability workers must often be available or shifts to handle emergency repairs. Ability to interpret manuals, design documents, and to perform repairs.</t>
  </si>
  <si>
    <t>Chalan Pale Arnold Street Garapan Saipan MP 96950</t>
  </si>
  <si>
    <t>PO Box 10001 PMB 208</t>
  </si>
  <si>
    <t>FEDERAL TAX ( SS AND MED TAX) AND CHAPTER 2</t>
  </si>
  <si>
    <t>C-500-26057-665501</t>
  </si>
  <si>
    <t>MANTRADE COMPANY INCORPORATED</t>
  </si>
  <si>
    <t>JIGZ BARBER SHOP AND BEAUTY SALON</t>
  </si>
  <si>
    <t>MSV BLDG 1499 BEACH ROAD</t>
  </si>
  <si>
    <t>66-0715796</t>
  </si>
  <si>
    <t>HERNANDO</t>
  </si>
  <si>
    <t>JANETTE</t>
  </si>
  <si>
    <t>RUIZ</t>
  </si>
  <si>
    <t>jigghernando@yahoo.com</t>
  </si>
  <si>
    <t>P-500-25339-459932</t>
  </si>
  <si>
    <t>BARBER AND ALL AROUND BEAUTICIAN</t>
  </si>
  <si>
    <t>Previous work-related skill, knowledge, or experience is required for this occupation.  Barber shop/beauty salon is open from 10:00 A.M. to 6:00 P .M. The employees work schedule is flexible, it's either employees work 3 hours in the morning or 2 hours in the afternoon or depending on the number of clients they have an appointment scheduled on certain day/s. The employees offered work hours is 35 hours per week with flexible rest/meal breaks and day-offs.</t>
  </si>
  <si>
    <t>Piece Rate</t>
  </si>
  <si>
    <t>Employees are paid a flat fee per service: $6 for a haircut ; 60% of the total amount due for all other salon services</t>
  </si>
  <si>
    <t>C-500-26034-615388</t>
  </si>
  <si>
    <t>APPLICANTS MUST HAVE TWELVE (12) MONTHS OF CONTINUOUS WORK EXPERIENCE AS A BARTENDER, INCLUDING EXPERIENCE IN A LARGE VOLUME
 BAR/RESTAURANT, BE ABLE TO LIFT 20 POUNDS AND STAND FOR UP TO AN 8-HOUR SHIFT, AND HAVE GOOD CUSTOMER SERVICE SKILLS ARE REQUIRED, AND YOU
 MUST BE WILLING TO WORK A FLEXIBLE EVENING SCHEDULE STARTING AT 5:00 PM UNTIL 1-2 AM, UP TO 5 DAYS A WEEK, INCLUDING HOLIDAYS. A CNMI FOOD
 HANDLERS CERTIFICATE IS REQUIRED FOR ALL APPLICANTS WHO WILL BE HIRED. KNOWLEDGE OF PRINCIPLES AND PROCESSES FOR PROVIDING CUSTOMER AND
 PERSONAL SERVICES. THIS INCLUDES CUSTOMER NEEDS ASSESSMENT, MEETING QUALITY STANDARDS FOR SERVICES, AND EVALUATING CUSTOMER SATISFACTION.
 SOME PREVIOUS WORK-RELATED SKILLS, KNOWLEDGE, OR EXPERIENCE ARE USUALLY NEEDED. ACTIVELY LOOKING FOR WAYS TO HELP PEOPLE.</t>
  </si>
  <si>
    <t>1 Duty meal provided, Christmas bonus subject to company policy, Workmen's Compensation is provided</t>
  </si>
  <si>
    <t>C-500-26015-560915</t>
  </si>
  <si>
    <t>Josie's Unique Hair</t>
  </si>
  <si>
    <t>Hairdressers, Hairstylists and Cosmetologists</t>
  </si>
  <si>
    <t xml:space="preserve">Have the ability to stand for extended periods.
Have the ability to work under pressure.
Have the ability to follow instructions.
</t>
  </si>
  <si>
    <t>C-500-26022-579316</t>
  </si>
  <si>
    <t>Chapter 2, Chapter 7 and Fica Employee share</t>
  </si>
  <si>
    <t>C-500-26069-690829</t>
  </si>
  <si>
    <t>TAMARAW LLC</t>
  </si>
  <si>
    <t>PO BOX 503105</t>
  </si>
  <si>
    <t>66-1000423</t>
  </si>
  <si>
    <t>GALANG</t>
  </si>
  <si>
    <t>ANGELITO</t>
  </si>
  <si>
    <t>tamarawllc.saipan@gmail.com</t>
  </si>
  <si>
    <t>P-500-25353-499530</t>
  </si>
  <si>
    <t>GENERAL MAINTENANCE REPAIRER</t>
  </si>
  <si>
    <t xml:space="preserve">12 MONTHS EXPERIENCE AS GENERAL MAINTENANCE, KNOWLEDGEABLE IN ALL MAINTENANCE WORK, INCLUDING ELECTRICAL AND OTHER DRAFTING
WORKS, MUST HAVE NO CRIMINAL RECORDS - BACKGROUND CHECKING WILL BE APPLICABLE TO ALL REGARDLESS OF STATUS, CITIZENSHIP, GENDER, RACE, AGE,
NATIONALITY, ETC
</t>
  </si>
  <si>
    <t>Buninas Street, San Antonio Village</t>
  </si>
  <si>
    <t>all applicable CNMI and federal tax deductions</t>
  </si>
  <si>
    <t>C-500-26044-638729</t>
  </si>
  <si>
    <t>Maribel F. Sasakura</t>
  </si>
  <si>
    <t>PJM Enterprises</t>
  </si>
  <si>
    <t>PO BOX 1231 ANNEX F SONGSONG VILLAGE</t>
  </si>
  <si>
    <t>94-8793255</t>
  </si>
  <si>
    <t>Sasakura</t>
  </si>
  <si>
    <t>Maribel</t>
  </si>
  <si>
    <t>F</t>
  </si>
  <si>
    <t>maribelsasakura.pjm@gmail.com</t>
  </si>
  <si>
    <t>P-500-26008-543204</t>
  </si>
  <si>
    <t>MUST HAVE 12 MONTH EXPERIENCE AS WAITER OR WAITRESS. MAY REQUIRE TO WORK ON  FLEXIBLE TIME OR HOLIDAYS IF NECESSARY. MAY BE REQUIRE TO WORK STANDING ON LONG HOURS IF NEEDED.</t>
  </si>
  <si>
    <t>Cnmi Taxes and Fica Taxes</t>
  </si>
  <si>
    <t>Maribel F. Sasakura dba PJM Enterprises</t>
  </si>
  <si>
    <t>101 G/F Blue Beach House Beach Road</t>
  </si>
  <si>
    <t>CATALINA</t>
  </si>
  <si>
    <t>BAGAIN</t>
  </si>
  <si>
    <t>P-500-25199-184054</t>
  </si>
  <si>
    <t>C-500-26036-621000</t>
  </si>
  <si>
    <t>SUPERTECH. INC.</t>
  </si>
  <si>
    <t>WHITE COCONUT COMPUTER SERVICES</t>
  </si>
  <si>
    <t>Asusena Avenue, Garapan</t>
  </si>
  <si>
    <t>66-0797681</t>
  </si>
  <si>
    <t>MASILUNGAN</t>
  </si>
  <si>
    <t>MARCELO</t>
  </si>
  <si>
    <t>VILLEGAS</t>
  </si>
  <si>
    <t>Asusena Avenue, Garapan Village</t>
  </si>
  <si>
    <t>supertech@supertechsaipan.com</t>
  </si>
  <si>
    <t>P-500-25354-500004</t>
  </si>
  <si>
    <t xml:space="preserve">AT LEAST 12 MONTHS OF WORKING EXPERIENCE. SKILLED IN THE USE OF POWER TOOLS AND HAND TOOLS. WILLING TO WORK FLEXIBLE HOURS INCLUDING
WEEKENDS AND HOLIDAYS.
</t>
  </si>
  <si>
    <t>CNMI TAXES AND FICA</t>
  </si>
  <si>
    <t>mar@supertechsaipan.com</t>
  </si>
  <si>
    <t>C-500-26079-717193</t>
  </si>
  <si>
    <t>Maintenance Technician</t>
  </si>
  <si>
    <t>C-500-26020-570517</t>
  </si>
  <si>
    <t>PO BOX  9663</t>
  </si>
  <si>
    <t>P-500-25338-456313</t>
  </si>
  <si>
    <t>REGISTERED NURSE</t>
  </si>
  <si>
    <t xml:space="preserve">DIPLOMA
RN LICENSED
</t>
  </si>
  <si>
    <t>C-500-26044-638775</t>
  </si>
  <si>
    <t>Tinian Fuel Services, Inc.</t>
  </si>
  <si>
    <t>Tinian Landscaping and Custodial Services; TLC General Contractor; TLC Maintenance</t>
  </si>
  <si>
    <t>66-0608693</t>
  </si>
  <si>
    <t>jobs@tinianservice.com</t>
  </si>
  <si>
    <t>P-500-26008-543240</t>
  </si>
  <si>
    <t>P. O. Box 520800</t>
  </si>
  <si>
    <t>C-500-26016-564367</t>
  </si>
  <si>
    <t>P-500-25238-266667</t>
  </si>
  <si>
    <t>Knowledge in multi - crafting skills in carpentry, plumbing, electrical and painting, materials and supplies needed to perform task.</t>
  </si>
  <si>
    <t>FEDERAL TAX ( SS AND MED TAX ) AND CHAPTER 2</t>
  </si>
  <si>
    <t>C-500-26009-546294</t>
  </si>
  <si>
    <t>UNITED EQUIPMENT RENTAL COMP CORP</t>
  </si>
  <si>
    <t>P-500-25326-431041</t>
  </si>
  <si>
    <t xml:space="preserve">With Knowledge of machines and tools, including their designs, uses, repair and maintenance. must 12 months  work experience. </t>
  </si>
  <si>
    <t>WORKERS COMPENSATIONS INSURANCE</t>
  </si>
  <si>
    <t>CNMI TAXES, SS FICA &amp; MEDICARE</t>
  </si>
  <si>
    <t>C-500-26027-592451</t>
  </si>
  <si>
    <t>P-500-25339-459798</t>
  </si>
  <si>
    <t>Work-related skills, Technology skills, Equipment Maintenance, Repairing, Troubleshooting, Equipment Selection, Monitoring, Operation Control.</t>
  </si>
  <si>
    <t>Marianas Security Corporration</t>
  </si>
  <si>
    <t>Roong LN#1 Chalan Laulau</t>
  </si>
  <si>
    <t>P-500-25247-285304</t>
  </si>
  <si>
    <t>Under General Supervision, performs general maintenance duties, including electrical, mechanical, carpentry and construction in the maintenance and repair of apartment building facilities and equipment.</t>
  </si>
  <si>
    <t>Joeten  Superstore bldg.,Roong Ln#1, Chalan Laulau</t>
  </si>
  <si>
    <t>OPERATION MANAGER</t>
  </si>
  <si>
    <t>C-500-26064-681237</t>
  </si>
  <si>
    <t>Mandatory CNMI  &amp; Federal Taxes</t>
  </si>
  <si>
    <t>C-500-26012-553673</t>
  </si>
  <si>
    <t>Tinian Fuel Sesrvices, Inc.</t>
  </si>
  <si>
    <t>Tinian Landscaping &amp; Custodial Services; TLC General Contractor; Primo's Fast Food Diner; TLC Maintenance</t>
  </si>
  <si>
    <t>Lot 003 T11 Grand Street</t>
  </si>
  <si>
    <t>P. O. Box 250800 San Jose Village</t>
  </si>
  <si>
    <t>Chie Executive Officer</t>
  </si>
  <si>
    <t>P.O. Box 520800 San Jose Village</t>
  </si>
  <si>
    <t>First-Line Supervisors of Retail Sales Workers</t>
  </si>
  <si>
    <t>P-500-25319-411163</t>
  </si>
  <si>
    <t>Sales Supervisor</t>
  </si>
  <si>
    <t>Experience with cash handling,  POS Software, computer skills (email, Excel, reporting systems) and inventory control. Service orientation with the ability to communicate to customers.</t>
  </si>
  <si>
    <t>P.O. Box 52800 San Jose Village</t>
  </si>
  <si>
    <t>C-500-26020-570603</t>
  </si>
  <si>
    <t>C-500-26023-583079</t>
  </si>
  <si>
    <t>TOLENTINO</t>
  </si>
  <si>
    <t>EMERENCIANA</t>
  </si>
  <si>
    <t>GENERAL SECRETARY</t>
  </si>
  <si>
    <t>4627 AS GONNO ROAD KOBLERVILLE</t>
  </si>
  <si>
    <t>PMB 338 PO BOX 10001</t>
  </si>
  <si>
    <t>P-500-25325-427439</t>
  </si>
  <si>
    <t>FOOTBALL HEAD COACH</t>
  </si>
  <si>
    <t xml:space="preserve">Must have 24 months of work experience and education of bachelors degree.  Other Major(s) and/or fields(s) of study required: P.E. , Business Mgmt., or related field. Knowledge of the Laws of the Game (Association Football). Knowledge and experience in youth and adults national team training directions and motivation, game strategies, monitoring and assessing of players performance and health condition, selection of players for adults and youth national teams and preparation for games, competitive events or training camps. Knowledge and experience in youth and adult player development. Must have an A License for Football Coaching issued by the continental governing bodies, Asian Football Association (AFC), or the Union of European Football Association (UEFA) or a member association of the AFC or UEFA. </t>
  </si>
  <si>
    <t>C-500-26015-561237</t>
  </si>
  <si>
    <t>C-500-26030-604878</t>
  </si>
  <si>
    <t>BROADWAY AVE., CANAL ST., SAN JOSE</t>
  </si>
  <si>
    <t>C-500-26026-589022</t>
  </si>
  <si>
    <t>Bookkeeping, Accounting, and Auditing Clerk</t>
  </si>
  <si>
    <t xml:space="preserve">COMPUTER LITERATE, KNOWLEDGE IN ACCOUNTING SOFTWARE,PROFICIENT IN EXCEL/SPREADSHEET, MICROSOFT WORD, PROBLEM AND ANALYTICAL SKILLS, DATA MANAGEMENT, 
TIME MANAGEMENT AND MULTITASKING, ACCOUNTING, BOOKKEEPING, AUDITING.
</t>
  </si>
  <si>
    <t>CNMI TAXES (Chapter 2 and Chapter 7);
FICA TAXES ( SOCIAL SECURITY AND MEDICARE)</t>
  </si>
  <si>
    <t>C-500-26065-686730</t>
  </si>
  <si>
    <t>Tapochau Estates Homeowners Association</t>
  </si>
  <si>
    <t>11387 Tapotchao Road</t>
  </si>
  <si>
    <t>66-0834982</t>
  </si>
  <si>
    <t>Goodwin</t>
  </si>
  <si>
    <t>Tina</t>
  </si>
  <si>
    <t>Secretary/Treasurer</t>
  </si>
  <si>
    <t>tapochauestates@gmail.com</t>
  </si>
  <si>
    <t>P-500-26028-595859</t>
  </si>
  <si>
    <t>Building and ground maintenance repairer</t>
  </si>
  <si>
    <t>knowledge of electrical, plumbing, carpentry, landscaping, and pool cleaning</t>
  </si>
  <si>
    <t>Tapochau Estates</t>
  </si>
  <si>
    <t>C-500-26047-642326</t>
  </si>
  <si>
    <t>CGH Enterprises, LLC</t>
  </si>
  <si>
    <t>66-1113897</t>
  </si>
  <si>
    <t>P-500-26002-527541</t>
  </si>
  <si>
    <t xml:space="preserve">Knowledge of basic cleaners (including uses and how to use safety data sheets) and knowledge of basic cleaning tools. </t>
  </si>
  <si>
    <t xml:space="preserve">CNMI Withholding Taxes &amp; Federal Taxes </t>
  </si>
  <si>
    <t>C-500-26045-641839</t>
  </si>
  <si>
    <t>NORTHERN MARIANA ISLAND</t>
  </si>
  <si>
    <t>P-500-25364-517772</t>
  </si>
  <si>
    <t>BEAUTY SALON</t>
  </si>
  <si>
    <t>At least 12 months work experience as Hairstylist, hairdressers, Cosmetologist</t>
  </si>
  <si>
    <t>SAIPAN LAULAU DEVELOPMENT INC.</t>
  </si>
  <si>
    <t>LAOLAO BAY GOLF &amp; RESORT</t>
  </si>
  <si>
    <t>PMB 1020 P.O. BOX 10000</t>
  </si>
  <si>
    <t>66-0460289</t>
  </si>
  <si>
    <t>REDIE</t>
  </si>
  <si>
    <t>ALDAN</t>
  </si>
  <si>
    <t>HUMAN RESOURCES &amp; ADMINISTRATION MANAGER</t>
  </si>
  <si>
    <t>ROUTE 34 KAGMAN ROAD, KAGMAN III</t>
  </si>
  <si>
    <t>hr@laolaobaygolf.com</t>
  </si>
  <si>
    <t>C-500-26015-560973</t>
  </si>
  <si>
    <t>QUEEN MANPOWER SERVICES</t>
  </si>
  <si>
    <t>P.O. BOX 503373</t>
  </si>
  <si>
    <t>P-500-25257-307499</t>
  </si>
  <si>
    <t>MUST HAVE ATLEAST 12 MONTHS OF EXPERIENCE. KNOWLEDGE OF PRINCIPLES AND PROCESSES FOR PROVIDING CUSTOMER AND PERSONAL SERVICE.THIS INCLUDES CUSTOMER NEEDS ASSESSMENT, MEETING QUALITY STANDARDS FOR SERVICES AND EVALUATION OF CUSTOMER SATISFACTION. ASKING QUESTIONS AT APPROPRIATE TIMES. FOLLOWS WRITTEN AND VERBAL INSTRUCTIONS FROM THE SUPERVISOR AND HANDLES THE PHYSICAL DEMANDS OF THE JOB, INCLUDING AND WALKING FOR MOST OF THE SHIFT, BENDING AND CLIMBING.</t>
  </si>
  <si>
    <t>CHALAN TUN THOMAS P SABLAN</t>
  </si>
  <si>
    <t>CNMI TAX AND FEDERAL TAX REQUIRED BY LAW.</t>
  </si>
  <si>
    <t>C-500-26049-647597</t>
  </si>
  <si>
    <t>P-500-25354-500028</t>
  </si>
  <si>
    <t>No more than (3) THREE months experience in Operating Pressing Machine</t>
  </si>
  <si>
    <t>Payroll Taxes</t>
  </si>
  <si>
    <t>MOTION AUTO SHOP; R&amp;D CONSTRUCTION; R&amp;D MANPOWER SERVICES</t>
  </si>
  <si>
    <t>P-500-25158-065332</t>
  </si>
  <si>
    <t>AUTOMOTIVE MASTER MECHANIC</t>
  </si>
  <si>
    <t>C-500-26075-704068</t>
  </si>
  <si>
    <t>C-500-26061-674824</t>
  </si>
  <si>
    <t>C-500-26015-561053</t>
  </si>
  <si>
    <t>Pest Busters</t>
  </si>
  <si>
    <t>Pest Control Workers</t>
  </si>
  <si>
    <t>P-500-25307-357762</t>
  </si>
  <si>
    <t xml:space="preserve">Proven work experience as a Pest Control Technician or similar role
</t>
  </si>
  <si>
    <t>C-500-26026-591710</t>
  </si>
  <si>
    <t>APPLICANTS MUST HAVE AT LEAST 12MONTHS WORK EXPERIENCE AS MAINTENANCE AND REPAIR WITH CERTIFICATE OF EMPLOYMENT OR ANY RELATED FIELD AND WITH HIGHSCHOOL DIPLOMA.</t>
  </si>
  <si>
    <t>withholding taxes, fica &amp; medicare contribution</t>
  </si>
  <si>
    <t>C-500-26015-561241</t>
  </si>
  <si>
    <t>P. O Box 503053</t>
  </si>
  <si>
    <t>P-500-25344-470557</t>
  </si>
  <si>
    <t>MUST HAVE 24 MONTH EXPERIENCE AS TRUCK MECHANIC DIESEL ENGINE SPECIALIST. KNOWLEDGEABLE OF USING HIGH POWER TOOLS LIKE DRILLS, WRENCHES, LATHES, WELDING EQUIPMENT, OR JACKS AND HOISTS COMPRESSORS AND ACCESSORIES. MUST BE ABLE TO WORK ON HEAVY EQUIPMENTS LIKE DUMP TRUCK, BACKHOE, LOWBOY, GRADER, MANLIFT, EXCAVATOR, TELEHANDLER, PAYLOADER,FORKLIFT. KNOWLEDGEABLE FOR SAFETY AND HEALTH PROTOCOLS IN DOING THE TASK ASSIGN. LONG STANDING IF NECESSARY. MAY REQUIRE TO WORK ON A FLEXIBLE  TIME SCHEDULE</t>
  </si>
  <si>
    <t>Chalan Lau Lau Village</t>
  </si>
  <si>
    <t>CNMI taxes and Fica Taxes</t>
  </si>
  <si>
    <t>C-500-25211-211171</t>
  </si>
  <si>
    <t>Accounting Serv, Janitorial, Telecom Contractor, Room Rental</t>
  </si>
  <si>
    <t>P-500-25168-102326</t>
  </si>
  <si>
    <t>Intermediate level Excel Skills - Candidates at this level can use moderately complex Excel functions. They can do the following: Advanced formula usage (e.g., VLOOKUP, INDEXMATCH) Data sorting and filtering. Experience with QuickBooks Accounting Software - have the ability to manage accounts payable and receivables, invoicing, billing and collection, journal entries, reconciliations, and financial reporting on an accrual basis. Other related job duties.</t>
  </si>
  <si>
    <t>Workmen's Compensation</t>
  </si>
  <si>
    <t>C-500-25311-386471</t>
  </si>
  <si>
    <t>Rose St. Beach Road Garapan</t>
  </si>
  <si>
    <t>PO BOX 5308 CHRB GARAPAN SAIPAN MP 96950</t>
  </si>
  <si>
    <t>P-500-25238-266436</t>
  </si>
  <si>
    <t>BOOKEEPING, ACCOUNTING AND AUDITING CLERK</t>
  </si>
  <si>
    <t>CAN WORK FLEXIBLE HOURS DURING WEEKENDS AND HOLIDAYS.
REQUIRED FOR BOTH U.S WORKERS AND CW1 WORKERS.
ALL APPLICANTS MUST PROVIDE HIGH SCHOOL CREDENTIALS AND EMPLOYMENT CERTIFICATE/S</t>
  </si>
  <si>
    <t>Deductions from Pay: Will make all deductions from the worker's paycheck required by law such as taxes (Chapter 2, Chapter 7. SS &amp; MEDICARE) and will remit to applicable Government Agencies</t>
  </si>
  <si>
    <t>C-500-25243-278619</t>
  </si>
  <si>
    <t>AT LEAST 3 MONTHS WORK EXPERIENCED FOR THE POSITION;
ATTENTION TO WORK DETAILS AND INSTRUCTIONS;
ABILITY TO MANAGE TIME EFFICIENTLY BECAUSE THEY MUST QUICKLY PREPARE ROOMS BEFORE OCCUPANTS CHECK IN;
ABILITY TO MEET PERFORMANCE EXPECTATIONS WITHOUT CLOSE SUPERVISION;
CAN COMMUNICATE WELL BOTH ORAL AND WRITTEN, INCLUDING THE ABILITY TO LISTEN CAREFULLY AND ASK THE RIGHT QUESTIONS TO GAIN CLARIFICATIONS;
MUST MAINTAIN CLEAN AND NEAT APPEARANCE AND CAN INTERACT POSITIVELY WITH GUESTS;
KNOWLEDGE OF CLEANING AND SANITATION PRODUCTS, TECHNIQUES AND METHODS AND WITH WORKING KNOWLEDGE OF OPERATING MECHANIZED CLEANING EQUIPMENT;
CAN LIFT, PUSH AND PULL REQUIRED LOAD</t>
  </si>
  <si>
    <t>C-500-25252-295135</t>
  </si>
  <si>
    <t>FICA TAXES AND CNMI WITHHOLDING TAXES</t>
  </si>
  <si>
    <t>C-500-25238-266559</t>
  </si>
  <si>
    <t>P-500-25192-167737</t>
  </si>
  <si>
    <t>STEWARDING ASSISTANT SHIFT MANAGER</t>
  </si>
  <si>
    <t xml:space="preserve">EXPERIENCE IN MOTIVATING STAFF THROUGH APPROPRIATE INCENTIVE PROGRAMS AND TRAINING; ABILITY TO PUSH, PULL, CARRY, AND LIFT UP TO 50LBS, AND THE ABILITY TO PUSH, PULL REACH, BEND, TWIST, STOOP, STACK, CROUCH, KNEEL AND BALANCE WHEN PERFORMING JOB DUTIES IN VARYING WORK AREAS SUCH AS CONFINED SPACES; MUST HAVE KNOWLEDGE OF CHEMICALS, PERSONAL PROTECTION EQUIPMENT, SANITATION GUIDELINES, BIOHAZARD CLEAN-UP, AND LIFE SAFETY, MUST POSSESS A VALID DRIVER'S LICENSE AND MUST BE ABLE TO OBTAIN AND MAINTAIN A MANDATORY GOVERNMENTAL FOOD HANDLER'S PERMIT, BE ABLE AND WILLING TO WORK A FLEXIBLE SHIFT, DAYS, EVENINGS, NIGHTS, WEEKENDS, AND HOLIDAYS. </t>
  </si>
  <si>
    <t>Chapter 2 local tax/chapter 7 federal tax/optional $120.00 dorm &amp; health insurance</t>
  </si>
  <si>
    <t>C-500-25221-232395</t>
  </si>
  <si>
    <t xml:space="preserve">	Ability to follow a cleaning checklist and complete assigned cleaning tasks on schedule
	Knowledge and use of safety procedures when handling cleaning chemicals and equipment
	Ability to follow instructions and communicate with coworkers and supervisors
	Police clearance is required for all workers
	Applicants must submit at least two (2) recommendation letters from previous employers
(direct supervisors or HR), which must include statements regarding reliability, punctuality, attendance, and work ethic
	We are an Equal Opportunity Employer and apply these requirements equally to all applicants</t>
  </si>
  <si>
    <t>C-500-25322-415771</t>
  </si>
  <si>
    <t>Gen. Construction / H.E Operator</t>
  </si>
  <si>
    <t>P-500-25161-072151</t>
  </si>
  <si>
    <t>Architectural Drafter</t>
  </si>
  <si>
    <t>Must have 12 months of experience as an Architectural Drafter and can present an employment certificate.</t>
  </si>
  <si>
    <t>1st Door Pacific Quick Print Bldg</t>
  </si>
  <si>
    <t>Middle Rd. Garapan</t>
  </si>
  <si>
    <t>FICA FEDERAL TAX ( SS AND MEDICARE)
STATE / LOCAL TAX ( CHAPTER 2)</t>
  </si>
  <si>
    <t>C-500-25268-333123</t>
  </si>
  <si>
    <t>P-500-25226-241175</t>
  </si>
  <si>
    <t xml:space="preserve">12 months of work-related experience. A work certificate is required for both US workers and CW-1 workers.
</t>
  </si>
  <si>
    <t>Malta Lane Gualo Raid Road, Gualo Rai</t>
  </si>
  <si>
    <t>Deductions from Pay: Will make all deductions from the worker's paycheck required by law such as taxes
 (Chapter 2, Chapter 7. SS &amp; MEDICARE) and will remit to applicable Government Agencies</t>
  </si>
  <si>
    <t>C-500-25307-358475</t>
  </si>
  <si>
    <t>Knowledge in multi - crafting skills in carpentry,plumbing,electrical and painting must have an idea of the basic materials and supplies needed to perform task.</t>
  </si>
  <si>
    <t>federal tax ( FICA - SS and Medicare) : chapter 2 cnmi tax</t>
  </si>
  <si>
    <t>C-500-25310-380667</t>
  </si>
  <si>
    <t>CNMI TAXES ( CHAPTER 2 and  CHAPTER 7 )
FICA TAXES ( SOCIAL SECURITY &amp; MEDICARE )</t>
  </si>
  <si>
    <t>(670) 288-1463</t>
  </si>
  <si>
    <t>C-500-25314-391396</t>
  </si>
  <si>
    <t>C-500-25309-374087</t>
  </si>
  <si>
    <t>C-500-25214-217425</t>
  </si>
  <si>
    <t>SUITE 12 GF 3290 BEACH ROAD PLAZA  BLDG. ALAHAI AVE. GARAPAN</t>
  </si>
  <si>
    <t>P-500-25086-806845</t>
  </si>
  <si>
    <t>* No specific educational requirements.
* Must have 3 months of work experience
* Must have a Knowledge of performing any combination of cleaning duties to maintain private households or commercial establishments, such as hotels, and hospitals.</t>
  </si>
  <si>
    <t>RTE  30 BEACH ROAD GARAPAN</t>
  </si>
  <si>
    <t>CNMI WITHHOLDING TAX, FEDERAL WITHHOLDING TAX, SOCIAL SECURITY, AND MEDICARE
CONTRIBUTION</t>
  </si>
  <si>
    <t>cnmi.labor.com</t>
  </si>
  <si>
    <t>C-500-25234-260295</t>
  </si>
  <si>
    <t>UNIT 101 G/F Blue Beach House Beach Road</t>
  </si>
  <si>
    <t>C-500-25308-367540</t>
  </si>
  <si>
    <t>Marianas Management Corporation</t>
  </si>
  <si>
    <t>Insatto Street, P.O. Box 500137</t>
  </si>
  <si>
    <t>98-6020546</t>
  </si>
  <si>
    <t>P-500-25244-279560</t>
  </si>
  <si>
    <t>POSITION SUMMARY: UNDER GENERAL SUPERVISION, PERFORMS A VARIETY OF GENERAL MAINTENANCE DUTIES WHICH INCLUDE ELECTRICAL, MECHANICAL, CARPENTRY, AND CONSTRUCTION IN THE MAINTENANCE AND REPAIR OF APARTMENT BUILDING FACILITIES AND EQUIPMENT. EDUCATION: HIGH SCHOOL/GED. EXPERIENCE, KNOWLEDGE, ABILITIES: TWELVE (12) MONTHS RELATED MAINTENANCE WORK EXPERIENCE, INCLUDING SAFETY TECHNIQUES AND PROCEDURES WHILE USING CHEMICALS, POWER TOOLS, HAND TOOLS AND EQUIPMENT; KNOWLEDGE OF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 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TRAINING CERTIFICATES RELATING TO GENERAL MAINTENANCE. APPLICANTS MUST HAVE VALID DRIVER'S LICENSE AND ARE REQUIRED EQUALLY TO BOTH US AND FOREIGN WORKERS. RESPOND TO 24-HOUR EMERGENCY CALLS. ADJUSTMENT OF HOURS AND/OR WEEKEND WORK MAY BE REQUIRED AND/OR OCCASIONAL OVERTIME.</t>
  </si>
  <si>
    <t>C-500-25311-385908</t>
  </si>
  <si>
    <t>P-500-25214-217358</t>
  </si>
  <si>
    <t xml:space="preserve">MUST HAVE 3 MONTHS OF PREVIOUS WORK SKILLS, KNOWLEDGE &amp; EXPERIENCE IN THE SAME POSITION. MUST BE ABLE TO EXERT MUSCLE FORCE TO LIFT, PUSH, PULL, OR CARRY OBJECTS AT LEAST 50 LBS IN WEIGHT, WITHOUT ASSISTANCE. 3. MUST BE WILLING TO WORK FLEXIBLE HOURS, EVENINGS, SUNDAYS, AND HOLIDAYS, OR EARLY MORNING SHIFT APPLICABLE TO BOTH U.S. AND FOREIGN WORKERS. MUST SUBMIT DETAILED RESUME &amp; EMPLOYMENT CERTIFICATIONS EQUALLY APPLICABLE TO BOTH U.S. AND FOREIGN WORKERS.
</t>
  </si>
  <si>
    <t>Ch. 2 and Ch. 7 Taxes(State and Federal Tax), Social Security and Medicare Tax</t>
  </si>
  <si>
    <t>C-500-25212-212488</t>
  </si>
  <si>
    <t>Luis S Cabrera Building</t>
  </si>
  <si>
    <t>P-500-25168-104162</t>
  </si>
  <si>
    <t>Graphic Arts Designer</t>
  </si>
  <si>
    <t xml:space="preserve">Have knowledge and skills in Design Softwares like Adobe Photoshop, Illustrator, and InDesign for creating and editing designs. Have verbal and written communication for understanding clients needs, articulating design concepts, providing feedback, and working within a team.
</t>
  </si>
  <si>
    <t>C-500-25272-340214</t>
  </si>
  <si>
    <t>C-500-25239-269601</t>
  </si>
  <si>
    <t>C-500-25307-358119</t>
  </si>
  <si>
    <t>P-500-25220-229735</t>
  </si>
  <si>
    <t xml:space="preserve">	Bachelors degree in accounting or related discipline required.
	Three (3) years of previous accounting experience required. 
	Knowledge in software applications, specifically in Hotel Opera, Micros POS, e-golf system and MAS200 accounting system is preferred,
	Ability to read, analyze and interpret work documents and other related documents. 
	Ability to identify and resolve problems in a timely manner and develop alternative solutions.
	Ability to present and express ideas and information clearly and concisely in a manner appropriate to all audiences in both oral and written.
	Ability to meet the demands of the work schedule.</t>
  </si>
  <si>
    <t>APPLICABLE FEDERAL AND LOCAL WITHHOLDING TAXES, AS REQUIRED BY LAW.
OPTIONAL: HEALTH INSURANCE.
OPTIONAL: HOUSING AT $100 PER MONTH.</t>
  </si>
  <si>
    <t>C-500-25307-358081</t>
  </si>
  <si>
    <t>adiamond.c2024@gmaiL.com</t>
  </si>
  <si>
    <t>P-500-25199-184031</t>
  </si>
  <si>
    <t>CHALAN LAULAU BEACH ROAD</t>
  </si>
  <si>
    <t>C-500-25253-298300</t>
  </si>
  <si>
    <t>153 Corporation</t>
  </si>
  <si>
    <t>153 Restaurant</t>
  </si>
  <si>
    <t>P.O. Box 505248</t>
  </si>
  <si>
    <t>66-0933459</t>
  </si>
  <si>
    <t>Park</t>
  </si>
  <si>
    <t>Young Im</t>
  </si>
  <si>
    <t>P-500-25209-202470</t>
  </si>
  <si>
    <t>1 year prior experience in related food and beverage service and food preparation positions. Experience with hot and cold food preparation, can cook Korean dishes.  Knowledge of accepted sanitation standards and health codes. Ability to use slicers, mixers, grinders, food processors, etc. Able to handle work in fast-paced environment. Can work on holiday availability.</t>
  </si>
  <si>
    <t>As Terlaje Village</t>
  </si>
  <si>
    <t>C-500-25309-374517</t>
  </si>
  <si>
    <t>C-500-25307-358210</t>
  </si>
  <si>
    <t>Marpo Village</t>
  </si>
  <si>
    <t>C-500-25268-333134</t>
  </si>
  <si>
    <t>Lower ase</t>
  </si>
  <si>
    <t>P-500-25232-253848</t>
  </si>
  <si>
    <t>Truck Driver</t>
  </si>
  <si>
    <t>TRUCK DRIVER JOB REQUIREMENTS:
1. 	21 YEARS OLD
2. 	OBTAIN A CNMI POLICE CLEARANCE
3. 	BE ABLE TO PASS A MEDICAL EXAM REQUIRED BY CNMI BUREAU OF MOTOR VEHICLES
4. 	MUST BE ABLE TO OBTAIN A CNMI DRIVERS LICENSE
5. 	EXPERIENCE AS A HAZMAT DRIVER TO INCLUDE TRAINING ON HOW TO SAFELY LOAD AND UNLOAD, HANDLE, STORE AND TRANSPORT HAZARDOUS MATERIALS.
6. 	TRAINED ON HOW TO USE TRUCK CONTROLS AND EQUIPMENT, INCLUDING OPERATION OF EMERGENCY EQUIPMENT: INCLUDING TURNING, BACKING, BRAKING, PARKING, HANDLING, AND TRUCK CHARACTERISTICS INCLUDING THOSE THAT AFFECT VEHICLE STABILITY, SUCH AS EFFECTS OF BRAKING AND CURVES, EFFECTS OF SPEED ON VEHICLE CONTROL, DANGERS ASSOCIATED WITH WEATHER OR ROAD CONDITIONS THAT A DRIVER MAY EXPERIENCE [E.G., HEAVY RAIN, HIGH WINDS], AND HIGH CENTER OF GRAVITY. REQUIRES KNOWLEDGE OF MACHINES AND TOOLS, INCLUDING THEIR DESIGNS, USES, REPAIR, AND MAINTENANCE.</t>
  </si>
  <si>
    <t>Paid leave, Holiday pay, and 401(k) retirement plan subject to company policy</t>
  </si>
  <si>
    <t>C-500-25231-250491</t>
  </si>
  <si>
    <t xml:space="preserve">Should have 12 months experience as Electrician preferably in a mining/ or quarry industry.
Has ability to troubleshoot and repair industrial machines.
</t>
  </si>
  <si>
    <t>not applicable</t>
  </si>
  <si>
    <t>C-500-25251-292041</t>
  </si>
  <si>
    <t>P-500-25213-214725</t>
  </si>
  <si>
    <t>Must know the standard procedure in cooking different kind of food.  Applicants both U.S. Workers &amp; CW-1 Workers must provide RESUME as the basis to find out the length of his/her working experiences and knowledge on the job opportunity. To support his/her working history, applicants must also present Employment Certificate.</t>
  </si>
  <si>
    <t>In excess of 40 house per week , the rate will be multiply by 1.5%</t>
  </si>
  <si>
    <t>CNMI Withholding Tax (Chapter 2, Chapter 7)
FICA Taxes (Social Security, Medicare)</t>
  </si>
  <si>
    <t>C-500-25310-380095</t>
  </si>
  <si>
    <t>C-500-25225-238339</t>
  </si>
  <si>
    <t>Mendieta</t>
  </si>
  <si>
    <t>Judy</t>
  </si>
  <si>
    <t>Otarra</t>
  </si>
  <si>
    <t>Secretary &amp; Treasurer</t>
  </si>
  <si>
    <t>P-500-25189-160643</t>
  </si>
  <si>
    <t>HIGHSCHOOL DIPLOMA WITH AT LEAST 24 MONTHS OF WORK RELATED EXPERIENCE IN FINANCIAL MANAGEMENT, PAYROLL AND GENERAL ACCOUNTING PROCEDURES WITH EMPHASIS ON RECEIVABLES AND PAYABLE MANAGEMENT. KNOWLEDGE AND EXPERIENCE IN ADOBE SYSTEMS: ADOBE ACROBAT/READER; MICROSOFT OFFICE: WORD, EXCEL, POWERPOINT, OUTLOOK; AND ACCOUNTING SOFTWARE SYSTEM APPLICATION OF PRODUCT IN DATA PROCESSING (SAP).</t>
  </si>
  <si>
    <t>C-500-25308-367688</t>
  </si>
  <si>
    <t>CHAN</t>
  </si>
  <si>
    <t>MARIA SUSANA</t>
  </si>
  <si>
    <t>LINOGON</t>
  </si>
  <si>
    <t>C-500-25240-272238</t>
  </si>
  <si>
    <t>P-500-25200-186914</t>
  </si>
  <si>
    <t>U-SAVE MARKET LOT#014 T 22</t>
  </si>
  <si>
    <t>C-500-25244-278946</t>
  </si>
  <si>
    <t>C-500-25231-251337</t>
  </si>
  <si>
    <t>AT LEAST 3 MONTHS WORK EXPERIENCED FOR THE POSITION. 
SERVICE ORIENTED AND ATTENTION TO DETAIL.  
ABILITY TO MANAGE TIME BECAUSE THEY MUST PREPARE ROOMS BEFORE OCCUPANTS CHECK IN.  
ABILITY TO MEET PERFORMANCE EXPECTATIONS WITHOUT CLOSE SUPERVISION.  
INTERACT POSITIVELY WITH GUESTS.  
KNOWLEDGE OF CLEANING AND SANITATION PRODUCTS, TECHNIQUES AND METHODS AND WITH WORKING KNOWLEDGE OF OPERATING MECHANIZED CLEANING EQUIPMENT.  
ABILITY TO LIFT, PUSH AND PULL REQUIRED LOAD.</t>
  </si>
  <si>
    <t>CNMI TAXES (CHAPTER 2 AND CHAPTER 7)
FICA TAXES (SOCIAL SECURITY AND MEDICARE)</t>
  </si>
  <si>
    <t>C-500-25237-263742</t>
  </si>
  <si>
    <t>Mountain, LLC.</t>
  </si>
  <si>
    <t>Gold Town Bldg. Unit 101 RTE 303, San Antonio</t>
  </si>
  <si>
    <t>Joo</t>
  </si>
  <si>
    <t>Ho Joon</t>
  </si>
  <si>
    <t>P-500-25189-157650</t>
  </si>
  <si>
    <t xml:space="preserve">HIGH SCHOOL GRADUATE. MUST HAVE 1 YEAR OF EXPERIENCE IN THE SAME POSITION MAINTAINING AN EXISTING BUILDING TO PREVENT DETERIORATION. CUSTOMER
SERVICE, COMMUNICATION AND INTERPERSONAL SKILLS ARE A MUST. MUST BE WILLING TO WORK FLEXIBLE TIME, HOLIDAYS AND WEEKENDS WHEN NECESSARY.
INCLUDING AIR-CONDITIONING, ELECTRICAL, PLUMBING, PAINTING, AND GENERAL BUILDING REPAIR, MUST KNOW HOW TO OPERATE A VARIETY OF HAND AND
ELECTRICAL TOOLS. MUST HAVE THE ABILITY TO CLIMB HEIGHTS, LIFT UP TO 50 LBS. AND CLIMB ONTO LADDER
</t>
  </si>
  <si>
    <t>MOUNTAINLLCJOO@GMAIL.COM</t>
  </si>
  <si>
    <t>C-500-25309-379387</t>
  </si>
  <si>
    <t>Wifredo</t>
  </si>
  <si>
    <t>Sole proprietor</t>
  </si>
  <si>
    <t>P-500-25255-305174</t>
  </si>
  <si>
    <t>Certificate of employment for working at least 12 months in this job category.</t>
  </si>
  <si>
    <t>Units 2 &amp; 3 Skills International Bldg. Middle Road</t>
  </si>
  <si>
    <t>C-500-25226-241203</t>
  </si>
  <si>
    <t>YCO CORPORATION</t>
  </si>
  <si>
    <t>PO Box 500932</t>
  </si>
  <si>
    <t>2nd Floor Yumul Bldg 2 Msgr Guerrero RD Chalan Kiya</t>
  </si>
  <si>
    <t>98-6018656</t>
  </si>
  <si>
    <t>RAY</t>
  </si>
  <si>
    <t>NARAJA</t>
  </si>
  <si>
    <t>ycocorporationlabor@yahoo.com</t>
  </si>
  <si>
    <t>P-500-25176-126074</t>
  </si>
  <si>
    <t>COMPUTER USER SUPPORT SPECIALITSTS</t>
  </si>
  <si>
    <t xml:space="preserve">MUST HAVE AT LEAST 24 MONTHS OF WORKING EXPERIENCE AS COMPUTER USER SUPPORT SPECIALITSTS. CERTIFICATE OF EMPLOYMENT AS COMPUTER USER SUPPORT SPECIALITSTS IS REQUIRED. MUST KNOW HOW TO USE THE ROCKSOLID PROGRAM. MUST HAVE HIGH SCHOOL DIPLOMA. PASSING OF PRESCREENING TEST IS REQUIRED (LIKE TRADE TEST AND/OR EMPLOYMENT EXAM). WORK A FLEXIBLE SCHEDULE. </t>
  </si>
  <si>
    <t>C-500-25308-366730</t>
  </si>
  <si>
    <t>STAYWELL SAIPAN, INC.</t>
  </si>
  <si>
    <t>RJ CORPORATION BUILDING, SUITE 2</t>
  </si>
  <si>
    <t>P.O. BOX 502050</t>
  </si>
  <si>
    <t>98-0126794</t>
  </si>
  <si>
    <t>MATSUMOTO</t>
  </si>
  <si>
    <t>CATHY</t>
  </si>
  <si>
    <t>CHARGUALAF</t>
  </si>
  <si>
    <t>BRANCH MANAGER</t>
  </si>
  <si>
    <t>ccmatsumoto@staywellguam.com</t>
  </si>
  <si>
    <t>2ND FL., SASHA BLDG., BEACH RD., CHALAN LAULAU</t>
  </si>
  <si>
    <t>Patient Representatives</t>
  </si>
  <si>
    <t>P-500-25237-266333</t>
  </si>
  <si>
    <t>UTILIZATION MANAGEMENT COORDINATOR</t>
  </si>
  <si>
    <t>U.S. AND FOREIGN WORKERS MUST BE FAMILIAR WITH THE MILLIMAN CARE GUIDELINES (MCG)/MEDICAL SOCIETY GUIDELINES</t>
  </si>
  <si>
    <t>STATE AND FEDERAL EMPLOYMENT TAXES</t>
  </si>
  <si>
    <t>C-500-25266-327086</t>
  </si>
  <si>
    <t>MA</t>
  </si>
  <si>
    <t>HENG</t>
  </si>
  <si>
    <t>PO BOX 501640</t>
  </si>
  <si>
    <t>As Lito Village</t>
  </si>
  <si>
    <t>P-500-25153-039075</t>
  </si>
  <si>
    <t>Office Service Representative</t>
  </si>
  <si>
    <t>AT LEAST A HIGH SCHOOL DIPLOMA. 
AT LEAST 6 MONTHS WORKING EXPERIENCE ON RELATED FIELD. 
KNOWLEDGE OF BUSINESS AND MANAGEMENT PRINCIPLES INVOLVED IN STRATEGIC PLANNING, COORDINATION OF PEOPLE AND RESOURCES. 
KNOWLEDGE OF ADMINISTRATIVE AND OFFICE PROCEDURES AND SYSTEMS SUCH AS WORD PROCESSING, DESIGNING FORMS AS REQUIRED BY MANAGEMENT AND HEAD OFFICE. 
 ABILITY TO USE THE FOLLOWING FEATURES IN MICROSOFT OFFICE SOFTWARE.
 WORD: ABLE TO FORMAT AND STRUCTURE MATERIAL INVENTORY AND SALES REPORTS.
 EXCEL: ABLE TO USE SPREADSHEETS, FORMULAS, PIVOT TABLES, AND CHARTS USED IN CREATING MATERIAL INVENTORY AND SALES.
 POWERPOINT: CAPABLE OF CREATING STRUCTURED SLIDE DECKS WITH MATERIAL SALES GRAPHICS AND NARRATIVES.
KNOWLEDGE OF SPEAKING AND WRITING BOTH OF ENGLISH AND CHINESE LANGUAGES. KNOWLEDGE OF COMMUNICATION BOTH IN ENGLISH AND CHINESE WITH LOCAL PERSONNEL AND HEADQUARTERS PERSONNEL (IN CHINA). 
UNDERSTANDING OF DATA WITH PRIVACY STANDARD. CAN WORK EVEN ON WEEKEND OR HOLIDAY.
MONDAY, SATURDAY 8:00 - 11:00AM 1:00 - 5:00PM TUESDAY-FRIDAY 8:00 - 11:00AM 1:30 - 5:00PM</t>
  </si>
  <si>
    <t>C-500-25238-266545</t>
  </si>
  <si>
    <t>TRANSAMERICA (SAIPAN) CORPORATION</t>
  </si>
  <si>
    <t>ONG</t>
  </si>
  <si>
    <t>Crane and Tower Operators</t>
  </si>
  <si>
    <t>P-500-25183-149000</t>
  </si>
  <si>
    <t>BULK DELIVERY DRIVER</t>
  </si>
  <si>
    <t>MUST BE HIGH SCHOOL/GED GRADUATE WITH 12 MONTHS DOCUMENTED WORK  EXPERIENCE, ALONG WITH THE SKILLS &amp; KNOWLEDGE REQUIRED FOR THE SAME POSITION. MUST POSSESS OR BE CAPABLE OF OBTAINING A VALID CNMI DRIVERS LICENSE. MUST POSSESS OR BE CAPABLE OF OBTAINING VALID MEDICAL EXAMINER'S CERTIFICATE IN ACCORDANCE WITH THE FEDERAL MOTORS CARRIER SAFETY REGULATIONS (40CFR 391.41 THROUGH 391.49) EQUALLY APPLICABLE TO BOTH U.S. AND FOREIGN APPLICANTS . MUST POSSESS A CLEAN DRIVING RECORDS AND POLICE CLEARANCE CERTIFICATE EQUALLY APPLICABLE TO BOTH US AND FOREIGN APPLICANTS. MUST BE PROFICIENT IN OPERATING A FORKLIFT, DELIVERY TRUCKS, FLATBED TRUCKS &amp; BOOM TRUCKS TO TRANSPORT HEAVY LOADS OR LARGE QUANTITIES OF GOODS AND SIZABLE AMOUNT OF CONSTRUCTION MATERIALS . MUST BE PHYSICALLY FIT &amp; BE ABLE TO LIFT, PULL , PUSH OR CARRY OBJECTS AT LEAST 90 LBS IN WEIGHT WITHOUT ASSISTANCE. MUST HAVE A GOOD WORK ATTENDANCE TO MEET ASSIGNED DELIVERY SCHEDULE. MUST BE ABLE TO WORK ON FLEXIBLE TIME, EARLY SHIFT, SUNDAYS AND HOLIDAYS IF THE NEED ARISES. MUST HAVE A RELIABLE TRANSPORTATION TO AND FROM PLACE OF EMPLOYMENT. APPLICANTS MUST SUBMIT DETAILED RESUME, EMPLOYMENT CERTIFICATIONS, POLICE CLEARANCE  AND PRE-SCREENING,/TRADE EXAM ARE REQUIRED FOR PROPER USE OF TOOLS AND EQUIPMENT TO FURTHER ASSESS SKILLS AND QUALIFICATIONS EQUALLY APPLICABLE TO BOTH U.S. AND FOREIGN APPLICANTS . WILL CONSIDER FOREIGN EQUIVALENT OF HIGH SCHOOL/GED DIPLOMA.</t>
  </si>
  <si>
    <t>6400 TAC BLDG., MIDDLE ROAD, CHALAN LAULAU</t>
  </si>
  <si>
    <t>O.</t>
  </si>
  <si>
    <t>C-500-25310-380429</t>
  </si>
  <si>
    <t>JNJ CORPORATION</t>
  </si>
  <si>
    <t>Sunny Side Kitchen</t>
  </si>
  <si>
    <t>P.O. Box 195 GRB</t>
  </si>
  <si>
    <t>Azucena Street, Garapan</t>
  </si>
  <si>
    <t>66-0638839</t>
  </si>
  <si>
    <t>Orpiano</t>
  </si>
  <si>
    <t>Jennifer Rose</t>
  </si>
  <si>
    <t>Soliman</t>
  </si>
  <si>
    <t>sunnysidesaipan@gmail.com</t>
  </si>
  <si>
    <t>P-500-25210-205615</t>
  </si>
  <si>
    <t>MUST BE A HOLDER OF A BACHELOR'S DEGREE, MAJOR IN ACCOUNTING; AND MUST HAVE A MINIMUM OF 36 MONTHS OF RELEVANT WORK EXPERIENCE AS AN
ACCOUNTANT OR IN THE FIELD OF ACCOUNTING.</t>
  </si>
  <si>
    <t>CNMI AND FICA TAXES</t>
  </si>
  <si>
    <t>C-500-25220-229907</t>
  </si>
  <si>
    <t>SUITE 12 GF 3290 BEACH ROAD PLAZA  BLDG ALAHAI AVE GARAPAN</t>
  </si>
  <si>
    <t>SUITE 12 GF 3290 BEACH ROAD PLAZA  BLD, ALAHAI AVE GARAPAN</t>
  </si>
  <si>
    <t>P-500-25092-820865</t>
  </si>
  <si>
    <t>*MUST HAVE A MINIMUM EXPERIENCE OF 12 MONTHS
*MUST HAVE KNOWLEDGE OF COOKING TECHNIQUES, INGREDIENTS PREPARATION, AND PRESENTATION 
*MUST HAVE KNOWLEDGE OF KITCHEN SAFETY PROCEDURES, SUCH AS PROPER HANDLING OF KNIVES, EQUIPMENT, AND CHEMICALS</t>
  </si>
  <si>
    <t>PO BOX 501760</t>
  </si>
  <si>
    <t>SPRING PLAZA, UNIT 10 GUALO RAI RD.</t>
  </si>
  <si>
    <t>C-500-25239-270578</t>
  </si>
  <si>
    <t>DANDAN VILLAGEW</t>
  </si>
  <si>
    <t>C-500-25266-330012</t>
  </si>
  <si>
    <t>LC Bldg Unit  Monsignor Martinez Koblerville</t>
  </si>
  <si>
    <t>C-500-25318-407395</t>
  </si>
  <si>
    <t>KNOWLEDGE IN EQUIPMENT MAINTENANCE, DETERMINING AND TROUBLESHOOTING CAUSES. ABLE TO WORK FLEXIBLE WORK SHIFTS, WEEKENDS AND HOLIDAYS, AND MAY BE REQUIRED TO WORK OVERTIME ON OCCASSION WHEN THE DEPARTMENT NEEDS.
ABLE TO LIST UP TO 50 LBS REGULARLY, SAFELY CLIMB LADDERS WHILE CARRYING UP TO 30LBS. ABLE TO STAND, WALK, CLIMB OR BALANCE, STOOP, CRAWL, KNEEL. WORK AT HEIGHTS UP TO 100 FT. 
WORK UNDER EXTREME WEATHER CONDITIONS.
UNDERSTANDING OF TECHNICAL ASPECTS OF PLUMBING, CARPENTRY, ELECTRICAL SYSTEMS, OFFICIAL APPRENTICESHIP A PLUS</t>
  </si>
  <si>
    <t>All CNMI &amp; Federal Tax deductions as required by law. Employer provided housing (optional) $100 per month.</t>
  </si>
  <si>
    <t>C-500-25241-275130</t>
  </si>
  <si>
    <t>Renegades Maintenance Service</t>
  </si>
  <si>
    <t>P-500-25136-983554</t>
  </si>
  <si>
    <t>Accounting Technician</t>
  </si>
  <si>
    <t>Computer and math skills</t>
  </si>
  <si>
    <t>rsrenterprisesllc@hotmail.com</t>
  </si>
  <si>
    <t>C-500-25256-307334</t>
  </si>
  <si>
    <t>P-500-25221-232290</t>
  </si>
  <si>
    <t xml:space="preserve">MUST HAVE 12 MONTHS OF EXPERIENCE AS A COOK. MUST BE ABLE TO LIFT AT LEAST 50 LBS.  CAN WORK ON A FLEXIBLE TIME OR EARLY MORNING SHIFT, WEEKENDS, AND HOLIDAYS.  MUST BE ABLE TO WORK INDEPENDENTLY AND WITH URGENCY. MUST HAVE A RELIABLE TRANSPORTATION TO AND FROM THE WORKPLACE, BOTH APPLICABLE TO U.S. AND FOREIGN APPLICANTS.
DETAILED RESUME, EMPLOYMENT CERTIFICATIONS, AND OTHER CREDENTIALS ARE REQUIRED TO ASSESS QUALIFICATIONS, FURTHER EQUALLY APPLICABLE TO BOTH US AND FOREIGN WORKERS.
</t>
  </si>
  <si>
    <t>C-500-25343-467071</t>
  </si>
  <si>
    <t>New Plus Trading Corp.</t>
  </si>
  <si>
    <t>San Vicente Village</t>
  </si>
  <si>
    <t>PO Box 504633</t>
  </si>
  <si>
    <t>66-0717377</t>
  </si>
  <si>
    <t>Shu Li</t>
  </si>
  <si>
    <t>newplustradingco@gmail.com</t>
  </si>
  <si>
    <t>P-500-25188-154957</t>
  </si>
  <si>
    <t>Experience in accounting services, bookkeeping, payroll, tax preparation and bank reconciliation. Must know to operate Quickbooks accounting software and microsoft office software, excel, word.</t>
  </si>
  <si>
    <t>C-500-25338-456344</t>
  </si>
  <si>
    <t>C-500-25329-435288</t>
  </si>
  <si>
    <t>C-500-25311-385743</t>
  </si>
  <si>
    <t>Performs maintenance duties including electrical repair, mechanical repair, HVAC maintenance, carpentry. and construction-related repairs of building facilities and equipment.</t>
  </si>
  <si>
    <t>C-500-25310-380366</t>
  </si>
  <si>
    <t>Paid Leave, Duty Meals, Optional Health Insurance</t>
  </si>
  <si>
    <t>C-500-25310-381036</t>
  </si>
  <si>
    <t>C-500-25348-480908</t>
  </si>
  <si>
    <t>P-500-25307-357656</t>
  </si>
  <si>
    <t>C-500-25352-493094</t>
  </si>
  <si>
    <t>C-500-26015-560979</t>
  </si>
  <si>
    <t>C-500-25343-466906</t>
  </si>
  <si>
    <t>JUAN T. GUERRERO &amp; ASSOCIATES, INC.</t>
  </si>
  <si>
    <t>P-500-25307-358107</t>
  </si>
  <si>
    <t>KNOWLEDGE OF OPERATIONAL CHARACTERISTICS OF MECHANICAL EQUIPMENT AND TOOLS USED IN THE MAINTENANCE AND REPAIR OF FACILITIES, KNOWLEDGE OF OCCUPATIONAL HAZARDS AND STANDS SAFETY PRATICES NECESSARY IN THE MAINTENANCE AND REPAIR OF FACILITIES. KNOWLEDGE ON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</si>
  <si>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C-500-25248-288435</t>
  </si>
  <si>
    <t>P-500-25156-059566</t>
  </si>
  <si>
    <t>MUST HAVE 12 MONTHS MINIMUM WORK RELATED EXPERIENCE. ABILITY TO PERFORM MANUAL TASKS AND LIFT/MOVE MATERIALS REPEATEDLY.  STAMINA FOR STANDING, BENDING, KNEELING FOR LONG PERIODS. MUST HAVE   UNDERSTANDING OF OSHA SAFETY REQUIREMENTS AND  USE OF PPE (PERSONAL PROTECTIVE EQUIPMENT). ABILITY TO MEASURE MATERIALS ACCURATELY, READ PLANS AND INSTRUCTIONS. THE APPLICANT MUST HAVE KNOWLEDGE IN VARYING CONSTRUCTION WORKS SUCH AS SCAFFOLDING ERECTION, MIX CONCRETE, SITE CLEARING, AND OTHER RELATED WORKS. MUST BE ABLE TO WORK FOR EXTENDED DAYS OR HOURS</t>
  </si>
  <si>
    <t>C-500-25314-391420</t>
  </si>
  <si>
    <t>C-500-26012-550560</t>
  </si>
  <si>
    <t>P-500-25335-444482</t>
  </si>
  <si>
    <t>MUST HAVE 12 MONTH OF WORK EXPERIENCE. KNOWLEDGEABLE OF SAFETY AND PROCEDURE OF THE JOB. MUST BE ABLE TO WORK ON HOLIDAYS AND FLEXIBLE HOURS IF NECESSARY. MAYBE ABLE TO WORK ON A LONG STANDING POSITION IF NECESSARY</t>
  </si>
  <si>
    <t>Cnmi Taxes and FIca Taxes</t>
  </si>
  <si>
    <t>C-500-25324-423865</t>
  </si>
  <si>
    <t>Gualo Rai Court Apartment Inc.</t>
  </si>
  <si>
    <t>Unit 203, Grc Bldg. No. 6725 Chalan Pale Arnold, ILiyang,</t>
  </si>
  <si>
    <t>66-0491697</t>
  </si>
  <si>
    <t>Cecilia</t>
  </si>
  <si>
    <t>Palacios</t>
  </si>
  <si>
    <t>Unit 203 Gualo Rai Center Bldg. 6725 Chalan Pale Arnold Rd</t>
  </si>
  <si>
    <t>grcapartment2015@gmail.com</t>
  </si>
  <si>
    <t>P-500-25252-295131</t>
  </si>
  <si>
    <t>1. Must have at least technical certificate in electrical and plumbing.
2. Must have at least knowledge in basic electrical system such as using electrical tester.
3. Must know how to troubleshoot water pumps (1/4 &amp; 3/4 HP)
4. Must know how to maintain &amp; operate generators.
5. Must know minor plumbing, masonry and carpentry works.
6. Must know how to clean air-conditioners.</t>
  </si>
  <si>
    <t>6725 Gualo Rai Center Bldg 1 ILiyang</t>
  </si>
  <si>
    <t>Withholding tax; SS/Medicare taxes</t>
  </si>
  <si>
    <t>C-500-25345-474511</t>
  </si>
  <si>
    <t>P-500-25179-137722</t>
  </si>
  <si>
    <t>Heavy Tractor and Trailer Truck Drivers</t>
  </si>
  <si>
    <t>Operators driver's license required</t>
  </si>
  <si>
    <t>C-500-26006-536243</t>
  </si>
  <si>
    <t>C &amp; M Holding Company</t>
  </si>
  <si>
    <t>CNMI Global Logistics</t>
  </si>
  <si>
    <t>12777 Coastal Drive</t>
  </si>
  <si>
    <t>P-500-25150-032682</t>
  </si>
  <si>
    <t>* Knowledge in minor mechanical issues on equipment.
* Required Certificate of Employment with at least 24 months experience.
* Required Medical and Drug Test is needed before hiring.
* Must have own transportation.
* Above requirements will be  applied equally to U.S. Workers and foreign workers.</t>
  </si>
  <si>
    <t>C-500-26004-532895</t>
  </si>
  <si>
    <t>J.C. Tenorio Enterprises, Inc.</t>
  </si>
  <si>
    <t>Flores Rosa Street, Garapan P.O. Box 500137</t>
  </si>
  <si>
    <t>98-6018511</t>
  </si>
  <si>
    <t>P-500-25324-423970</t>
  </si>
  <si>
    <t>ADDENDUM FOR SECTION E.B.5: SPECIAL REQUIREMENTS MUST HAVE 12-MONTHS EXPERIENCE IN COMMERCIAL BAKING AND OPERATING A COMMERCIAL MIXER, COMMERCIAL DOUGH ROLLER AND COMMERCIAL GAS OVEN. COMMUNICATION SKILLS,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 APPLICANTS MUST BE READY TO TAKE A SKILLED-BAKERS TEST AT THE BAKERY AFTER PASSING INITIAL INTERVIEW. THE SKILL TESTING AND COMPREHENSION EXAM ARE REQUIRED EQUALLY OF BOTH US AND FROEIGN WORKER.</t>
  </si>
  <si>
    <t>C-500-25307-358145</t>
  </si>
  <si>
    <t>6632 Chalan Pale Arnold</t>
  </si>
  <si>
    <t>P-500-25193-170791</t>
  </si>
  <si>
    <t>Must be able to read, write and communicate in English. Has Driver's License is preferable.</t>
  </si>
  <si>
    <t>FEDERAL TAX, CNMI TAX, FICA TAXES</t>
  </si>
  <si>
    <t>C-500-25345-474508</t>
  </si>
  <si>
    <t>P-500-25193-170886</t>
  </si>
  <si>
    <t>C-500-26050-650308</t>
  </si>
  <si>
    <t>24 MONTHS OF EXPERIENCE IN THIS POSITION IS REQUIRED. APPLICANT MUST BE ABLE TO PROVIDE HIS/HER RESUME AND EMPLOYMENT CERTIFICATIONS TO
 SUPPORT HIS/HER WORK EXPERIENCE. DEMONSTRATE SKILLS WITH ELECTRICAL WORK, PLUMBING, CONCRETE, CARPENTRY, MACHINE MAINTENANCE AND REPAIR.
 PROFICIENT TROUBLESHOOTING AND DIAGNOSTIC SKILLS. TECHNICAL KNOWLEDGE OF ELECTRICAL REPAIR, PLUMBING, ALONG WITH KNOWLEDGE OF CARPENTRY AND GENERAL MAINTENANCE. KNOWS AND FOLLOWS SAFETY PROCEDURES AND MAINTAINS A SAFE WORK ENVIRONMENT. TRAINED IN HANDS-ON EQUIPMENT MAINTENANCE. USES TIME PRODUCTIVELY TO ACCOMPLISH WORK GOALS. UNDERSTANDS TECHNOLOGY AND CAN GRASP CHALLENGING TECHNICAL ISSUES. PAYS ATTENTION TO DETAIL. MUST BE FLEXIBLE WITH DUTIES AND WORK SCHEDULE. REQUIRES THE ABILITY TO STAND FOR LONG PERIODS OF TIME. REQUIRES THE ABILITY TO BEND, AND TWIST TO PERFORM NORMAL JOB FUNCTIONS. REQUIRES THE ABILITY TO LIFT AND MANEUVER ITEMS WEIGHING 80 LBS. REQUIRES THE ABILITY TO PERFORM TASKS WHILE ON A LADDER. REQUIRES THE ABILITY TO OPERATE EQUIPMENT THAT REQUIRES CONTINUAL AND REPETITIVE HAND AND ARM MOTIONS. ABILITY TO PASS THE COMPANY'S PRE-HIRE BACKGROUND CHECK REQUIRED WHICH WILL BE APPLIED EQUALLY TO BOTH U.S. WORKERS AND CW-1 WORKERS. ALL APPLYING U.S. CITIZENS AND CW-1 INDIVIDUALS MUST OBTAIN A POLICE CLEARANCE PRE-HIRE, AND MUST AGREE TO A POST-OFFER, PRE-EMPLOYMENT DRUG SCREENING TEST.</t>
  </si>
  <si>
    <t>Joaquin M Manglona</t>
  </si>
  <si>
    <t>Chamorrita House</t>
  </si>
  <si>
    <t>1840 Beach Rd, Susupe</t>
  </si>
  <si>
    <t>Unit I 2nd Floor Arizona Building</t>
  </si>
  <si>
    <t>98-0459196</t>
  </si>
  <si>
    <t>Vallido</t>
  </si>
  <si>
    <t>Nancy Lena</t>
  </si>
  <si>
    <t>Corporate Manager</t>
  </si>
  <si>
    <t>jmmanglona@hotmail.com</t>
  </si>
  <si>
    <t>P-500-25269-336398</t>
  </si>
  <si>
    <t xml:space="preserve">Applicants must have at least twelve (12) months of experience as a baker. Skills and knowledge in bakery machinery operations. Must be able to attend an early morning shift, weekends and on holidays with a flexible schedule. Must be able to lift 50 lbs of ingredients.
</t>
  </si>
  <si>
    <t>Langse Street</t>
  </si>
  <si>
    <t>Susupe</t>
  </si>
  <si>
    <t>jackmmanglona@gmail.com</t>
  </si>
  <si>
    <t>C-500-25308-366888</t>
  </si>
  <si>
    <t>Let's Go Tour Company</t>
  </si>
  <si>
    <t>Beach/pool side, Crowne Plaza Resort Saipan</t>
  </si>
  <si>
    <t>Coral Tree Avenue, Garapan Village</t>
  </si>
  <si>
    <t>66-0830787</t>
  </si>
  <si>
    <t>Animal Control Workers</t>
  </si>
  <si>
    <t>P-500-25153-039371</t>
  </si>
  <si>
    <t>Animal Attendant</t>
  </si>
  <si>
    <t xml:space="preserve">Must have a high school diploma or GED. Must have at least twelve (12) months prior work experience as an Animal Attendant/Trainer. Must be able and willing to work shifts, evenings, holidays, and weekends. Must be able and willing to work during inclement weather. Must have or be able and willing to obtain valid Lifeguard and First-Aid &amp; CPR Certifications that will be applied equally to U.S. and foreign workers. </t>
  </si>
  <si>
    <t>C-500-25336-448570</t>
  </si>
  <si>
    <t>C-500-25335-444015</t>
  </si>
  <si>
    <t>ERJ ACCOUNTING SERVICES</t>
  </si>
  <si>
    <t>P-500-25169-104780</t>
  </si>
  <si>
    <t>CAN WORK FLEXIBLE HOURS DURING WEEKENDS AND HOLIDAYS.
REQUIRED FOR BOTH U.S WORKERS AND CW1 WORKERS.
ALL APPLICANTS MUST PROVIDE HIGH SCHOOL CREDENTIALS AND EMPLOYMENT CERTIFICATE/S.
ALL APPLICANTS MUST BE KNOWLEDGABLE IN Filling and preparation of monthly, quarterly and yearly Tax Reports for CNMI and US.</t>
  </si>
  <si>
    <t>Flores Rosa Street Beach Road Garapan</t>
  </si>
  <si>
    <t>jobs.labor.cnmi.gov</t>
  </si>
  <si>
    <t>C-500-25344-470675</t>
  </si>
  <si>
    <t>AMBIENT SERVICES CORPORATION</t>
  </si>
  <si>
    <t>AMBIENCE SALON</t>
  </si>
  <si>
    <t>LIM'S BUILDING GROUND FLOOR</t>
  </si>
  <si>
    <t>66-0900326</t>
  </si>
  <si>
    <t>LIM' S BUILDING GROUND FLOOR</t>
  </si>
  <si>
    <t>badal.mark@gmail.com</t>
  </si>
  <si>
    <t>P-500-25200-186933</t>
  </si>
  <si>
    <t>HAIRSTYLIST-HAIRDRESSER</t>
  </si>
  <si>
    <t>ambiencesalon670@gmail.com</t>
  </si>
  <si>
    <t>C-500-26029-599616</t>
  </si>
  <si>
    <t>UNIT 12, 2ND FLOOR, D' ELEGANCE CENTER</t>
  </si>
  <si>
    <t>C-500-25345-474590</t>
  </si>
  <si>
    <t>C-500-25274-352087</t>
  </si>
  <si>
    <t>CHAPTER 2, FICA (SS and Medicare) Federal Tax</t>
  </si>
  <si>
    <t>C-500-25343-470211</t>
  </si>
  <si>
    <t>C-500-26020-570644</t>
  </si>
  <si>
    <t>C-500-25358-508980</t>
  </si>
  <si>
    <t>C-500-26041-629817</t>
  </si>
  <si>
    <t>Quality Water Inc</t>
  </si>
  <si>
    <t>201-A SCS bldg. Beach Road Cor. Llat St Garapan</t>
  </si>
  <si>
    <t>66-0586216</t>
  </si>
  <si>
    <t>KAWABE-TIU</t>
  </si>
  <si>
    <t>KAZUKO</t>
  </si>
  <si>
    <t>VICE PRESIDENT AND SECRETARY</t>
  </si>
  <si>
    <t>qwinc.hr@gmail.com</t>
  </si>
  <si>
    <t>Environmental Science and Protection Technicians, Including Health</t>
  </si>
  <si>
    <t>P-500-25266-330016</t>
  </si>
  <si>
    <t>Water Quality Specialist</t>
  </si>
  <si>
    <t xml:space="preserve">ASSOCIATE'S DEGREE IN BIOLOGY OR CHEMISTRY. MINIMUM OF 4 YRS.  or 48 MONTHS OF EXPERIENCE AS ENVIRONMENTAL PROFESSION AND WATER TESTING LABORATORY. MUST HAVE
KNOWLEDGE OF SAFE DRINKING WATER ACT (SDWA) REQUIREMENTS AND REGULATIONS MUST KNOW HOW TO OPERATE ANALYTICAL INSTRUMENTS, SUCH AS
SPECTROPHOTOMETERS, CHLORIMETERS, FLAME PHOTOMETERS, OR COMPUTER-CONTROLLED ANALYZERS. MUST HAVE VALID CNMI DRIVERS LICENSE.
PRE-SCREENING TEST IS REQUIRED (LIKE TRADE TEST AND/OR EMPLOYMENT EXAM)
This job opportunity is for a temporary, full-time position, commencing on April 01, 2026 to March 31, 2027.
- Anticipated Hours per Day : 7
- Anticipated Hours per Week : 35
- Anticipated Hourly Work Schedule: 9:00 AM - 5:00 PM Monday to Friday
</t>
  </si>
  <si>
    <t>201 - A SCS bldg. Beach Road Cor. Llat St Garapan</t>
  </si>
  <si>
    <t>qualitywater.hr@gmail.com</t>
  </si>
  <si>
    <t>C-500-25363-512928</t>
  </si>
  <si>
    <t>Library Technicians</t>
  </si>
  <si>
    <t>P-500-25193-170851</t>
  </si>
  <si>
    <t>Educational Instruction and Library Workers</t>
  </si>
  <si>
    <t>C-500-26009-546487</t>
  </si>
  <si>
    <t>PHILIPPINE GOODS CONSTRUCTION, INC.</t>
  </si>
  <si>
    <t>GENERAL CONSTRUCTION CONTRACTOR, HELP SUPPLY SERVICES, EQUIPMENT RENTAL</t>
  </si>
  <si>
    <t>SAN JOSE BEACH ROAD, SAIPAN MP 96950</t>
  </si>
  <si>
    <t>P.O. BOX 500165, SAIPAN MP 96950</t>
  </si>
  <si>
    <t>98-0093534</t>
  </si>
  <si>
    <t>DANILO</t>
  </si>
  <si>
    <t>CAPACIA</t>
  </si>
  <si>
    <t>vphilippinegoods@yahoo.com</t>
  </si>
  <si>
    <t>P-500-25209-202513</t>
  </si>
  <si>
    <t xml:space="preserve">EMPLOYMENT CERTIFICATION OF (24) MONTHS WORK EXPERIENCE AS GENERAL MAINTENANCE. </t>
  </si>
  <si>
    <t>BEACH ROAD SAN JOSE SAIPAN MP 96950</t>
  </si>
  <si>
    <t>P.O. BOX 500165</t>
  </si>
  <si>
    <t>ALL APPLICABLE CNMI AND FEDERAL TAXES (WTAX &amp; FICA)</t>
  </si>
  <si>
    <t>http://www.labor.cnmi.gov</t>
  </si>
  <si>
    <t>C-500-26066-687155</t>
  </si>
  <si>
    <t>P-500-25195-171262</t>
  </si>
  <si>
    <t>Food Prep &amp; Serving Associate</t>
  </si>
  <si>
    <t>Must have a minimum of 3 months of experience, preferably in a high-volume restaurant. Must be able to read, write, and understand both verbal and written instructions. Basic math skills including addition, subtraction, multiplication, and division are required for processing orders and handling payments. Knowledgeable in food safety and preparation standards. Must be able to work flexible and shifting schedules, including weekends and holidays. The work schedules for this position includes shifting and split-shifts, and each employee will have one day off per week, which may vary. All applicants must have own transportation to &amp; from work and must be able to secure CNMI driver's license &amp; Food Handler's Certificate. All applicants must submit an updated resume along with supporting documents, such as verifiable employment certifications, and other relevant credentials for the position.  Application must be received by the job vacancy announcement closing date. Background checks, drug testing, and police clearance may be required during or prior to employment to all applicants. All applicants must agree to and comply with these requirements.</t>
  </si>
  <si>
    <t>Konsolacion St. Chalan Kanoa</t>
  </si>
  <si>
    <t>C-500-25325-427136</t>
  </si>
  <si>
    <t>Federal and CNMI Taxes, Cash advances if any</t>
  </si>
  <si>
    <t>C-500-25364-515105</t>
  </si>
  <si>
    <t xml:space="preserve">Must have a valid CNMI driver's license. Must be able to lift and deliver about 200 to 300 bottles of 5-gallon water daily. </t>
  </si>
  <si>
    <t>SOCIAL SECURITY, MEDICARE, CNMI TAXES</t>
  </si>
  <si>
    <t>C-500-26016-564520</t>
  </si>
  <si>
    <t>SUITE 104 B</t>
  </si>
  <si>
    <t>P-500-25338-456265</t>
  </si>
  <si>
    <t>C-500-26021-574687</t>
  </si>
  <si>
    <t>AT LEAST 3 MONTHS WORK EXPERIENCED FOR THE POSITION. 
SERVICE ORIENTED AND ATTENTION TO WORK DETAILS. 
ABILITY TO MANAGE TIME BECAUSE THEY MUST PREPARE ROOMS BEFORE OCCUPANTS CHECK IN. 
ABILITY TO MEET PERFORMANCE EXPECTATIONS WITHOUT CLOSE SUPERVISION. INTERACT POSITIVELY WITH GUESTS. 
KNOWLEDGE OF CLEANING AND SANITATION PRODUCTS, TECHNIQUES AND METHODS AND WITH WORKING KNOWLEDGE OF OPERATING MECHANIZED CLEANING EQUIPMENT. 
ABILITY TO LIFT, PUSH AND PULL REQUIRED LOAD</t>
  </si>
  <si>
    <t>C-500-26030-604897</t>
  </si>
  <si>
    <t>Must have a High School diploma. With at least 12 months work experience as a Restaurant Supervisor in a restaurant setting, must have knowledge of computer to do daily reports. Must be able to handle split and flexible schedules. Must be able to handle various customer complaints, control inventory of food, equipment, small ware and liquor and other items such as uniforms that needed monthly inventory report. Can do kitchen preparation and cooking during busy situations.</t>
  </si>
  <si>
    <t>San Isidro, Beach Road, Chalan Kanoa</t>
  </si>
  <si>
    <t>C-500-26002-527937</t>
  </si>
  <si>
    <t>United Construction Services/ Heavy equipment Repair Shop</t>
  </si>
  <si>
    <t>SAN JOSE</t>
  </si>
  <si>
    <t>C-500-26008-543193</t>
  </si>
  <si>
    <t>Tinian Landscaping and Custodial Services; TLC General Contractor; TLC Maintenance; Primo's Fast Food Diner</t>
  </si>
  <si>
    <t>P-500-25199-184008</t>
  </si>
  <si>
    <t>Grant Street, Lot 003 T11, San Jose Village</t>
  </si>
  <si>
    <t>C-500-26048-646756</t>
  </si>
  <si>
    <t>CNMI Taxes, Social Security, Medicare</t>
  </si>
  <si>
    <t>C-500-26054-658965</t>
  </si>
  <si>
    <t>7830 PALE ARNOLD RF., PUERTO RICO</t>
  </si>
  <si>
    <t>C-500-26041-632376</t>
  </si>
  <si>
    <t>B&amp;J Corporation</t>
  </si>
  <si>
    <t>Dive Y2k</t>
  </si>
  <si>
    <t>Gualo Rai Middle Road PMB 626 Box 10001</t>
  </si>
  <si>
    <t>66-0661694</t>
  </si>
  <si>
    <t>Im</t>
  </si>
  <si>
    <t>Suk Ah</t>
  </si>
  <si>
    <t>BnJcorp2019@gmail.com</t>
  </si>
  <si>
    <t>Self-Enrichment Teachers</t>
  </si>
  <si>
    <t>P-500-26001-527519</t>
  </si>
  <si>
    <t>Scuba Diving Instructor</t>
  </si>
  <si>
    <t>TWO YEARS RELATED EXPERIENCE. AT LEAST HIGH SCHOOL GRADUATE MUST POSSESS A VALID SCUBA DIVING INSTRUCTOR LICENSE FROM NAUI OR PADI MUST BE WILLING TO WORK WITH FLEXIBLE SCHEDULE MUST BE ABLE TO SPEAK, READ AND WRITE THE KOREAN LANGUAGE FOR BETTER COMMUNICATIONS WITH KOREAN TOURIST CUSTOMER.</t>
  </si>
  <si>
    <t>C-500-26026-589016</t>
  </si>
  <si>
    <t>C-500-25345-474532</t>
  </si>
  <si>
    <t>C-500-25356-503964</t>
  </si>
  <si>
    <t>Paid leave, duty meals, and optional health insurance</t>
  </si>
  <si>
    <t>C-500-26020-570524</t>
  </si>
  <si>
    <t>C-500-26054-658856</t>
  </si>
  <si>
    <t>P-500-26014-557362</t>
  </si>
  <si>
    <t>METAL WORKER</t>
  </si>
  <si>
    <t xml:space="preserve">EMPLOYEES IN THESES OCCUPATIONS GENERALLY NEED 12 MONTHS OF EMPLOYMENT EXPERIENCE . A RECOGNIZED APPRENTICESHIP PROGRAM MAY BE ASSOCIATED WITH THESE OCCUPATIONS. CANDIDATES SHOULD HAVE EXPERIENCE
AND SKILLS IN RELATED FIELD OF  METAL WORKER . ALL APPLYING U.S. CITIZENS AND CW INDIVIDUALS MUST OBTAIN A POLICE CLEARANCE PRE-HIRE. ALL APPLYING U.S.
CITIZENS AND CW INDIVIDUALS MUST UNDERGO A DRUG SCREENING TEST POST-HIRE
</t>
  </si>
  <si>
    <t>12436 COMMERCIAL PORT AVE, LOWER BASE PUERTO RICO</t>
  </si>
  <si>
    <t>C-500-26023-583569</t>
  </si>
  <si>
    <t>Must have 12 months of work experience in the proffered position. Must be able to read, write, and the ability to grasp and make sense of information, instructions, and narratives. Can do and perform work assignment under pressure and must be able to meet tasks deadline. Must be physically fit to be able to handle and perform the duties of the position. Willing to work flexible hours including holidays and weekends. The work schedule for this position includes split shift and each beneficiary shall have different days off, each with 1-day off per week. All applicants must have own transportation to &amp; from work and must be able to secure CNMI driver's license. All applicants must submit an updated resume along with supporting documents, such as verifiable employment certifications, and other relevant credentials for the position.  Application must be received by the job vacancy announcement closing date. Background checks, drug testing, and police clearance may be required during or prior to employment to all applicants.</t>
  </si>
  <si>
    <t>C-500-26084-727604</t>
  </si>
  <si>
    <t>Northern Marianas International School</t>
  </si>
  <si>
    <t>First Steps Daycare</t>
  </si>
  <si>
    <t>PMB 936 P.O. Box 10000</t>
  </si>
  <si>
    <t>Nauru Loop Susupe Village</t>
  </si>
  <si>
    <t>66-0804494</t>
  </si>
  <si>
    <t>Van Der Maas</t>
  </si>
  <si>
    <t>Erick</t>
  </si>
  <si>
    <t>Adrian</t>
  </si>
  <si>
    <t>PMB 936 Box 10000</t>
  </si>
  <si>
    <t>nmissaipancnmi@gmail.com</t>
  </si>
  <si>
    <t>P-500-25261-317229</t>
  </si>
  <si>
    <t>Childcare Wokers</t>
  </si>
  <si>
    <t xml:space="preserve">Responsibility and commitment to child safety. Patience and the ability to remain calm in challenging situations. Creativity in planning age-appropriate activities. Excellent communication and teamwork skills. Observation skills to monitor childrens behavior and development. Flexibility to adapt to daily routines and unexpected situations. CPR and First Aid certification. Successful completion of background checks and required clearances. 
</t>
  </si>
  <si>
    <t>Ground Floor Marianas Business Plaza Nauru Loop</t>
  </si>
  <si>
    <t>CNMI withholding tax and FICA taxes</t>
  </si>
  <si>
    <t>C-500-26055-659241</t>
  </si>
  <si>
    <t xml:space="preserve">Must be a high school graduate with a valid CNMI driver's license.  Must be able to lift and deliver about 200 to 300 bottles of 5-gallon water daily. </t>
  </si>
  <si>
    <t>Social Security, Medicare, CNMI Taxes</t>
  </si>
  <si>
    <t>C-500-25362-512716</t>
  </si>
  <si>
    <t>DOREENNE</t>
  </si>
  <si>
    <t>NORTHERM MARIANA ISLANDS</t>
  </si>
  <si>
    <t>P-500-25273-343864</t>
  </si>
  <si>
    <t>PHYSICAL THERAPISTS</t>
  </si>
  <si>
    <t xml:space="preserve">Must be a Licensed Physical Therapist  and must have atleast 24 months experience as physical therapist in any medical entity (such as a hospital, clinic, or rehabilitation center). </t>
  </si>
  <si>
    <t>C-500-26019-570439</t>
  </si>
  <si>
    <t>C-500-26020-570526</t>
  </si>
  <si>
    <t>C-500-26054-658902</t>
  </si>
  <si>
    <t>P-500-26014-557321</t>
  </si>
  <si>
    <t>DIESEL MECHANIC</t>
  </si>
  <si>
    <t>PREFERABLY HAVE 24 MONTHS WORK EXPERIENCE IN RELATED FUNCTIONS. ALL APPLYING U.S. CITIZENS AND CW INDIVIDUALS MUST OBTAIN A POLICE CLEARANCE PRE-HIRE. ALL APPLYING U.S. CITIZENS AND CW INDIVIDUALS MUST UNDERGO A DRUG SCREENING TEST POST HIRE</t>
  </si>
  <si>
    <t>C-500-25309-373997</t>
  </si>
  <si>
    <t>WITH 12 MONTHS OF WORK-RELATED EXPERIENCE. WITH CERTIFICATE OF EMPLOYMENT AS DRESSMAKER TO BE APPLIED FOR BOTH CW-1 AND U.S. CITIZEN</t>
  </si>
  <si>
    <t>C-500-25268-333410</t>
  </si>
  <si>
    <t>P-500-25232-254172</t>
  </si>
  <si>
    <t xml:space="preserve">Applicant must be able to prepare and file taxes, generate financial reports, reconcile accounts, and process payroll using QuickBooks, QuickBooks Point of Sale, Microsoft Excel, and Peachtree. Strong written and verbal communication skills are required. During the interview, a skills test will be administered, and applicants must attain a passing score of 70% or higher to be further considered for the position. </t>
  </si>
  <si>
    <t xml:space="preserve">All standard tax deductions as permitted by CNMI Law. </t>
  </si>
  <si>
    <t>C-500-25307-357982</t>
  </si>
  <si>
    <t>C-500-25307-365823</t>
  </si>
  <si>
    <t>C-500-25307-358090</t>
  </si>
  <si>
    <t>RDELACRUZ@LAOLAOBAYGOLF.COM</t>
  </si>
  <si>
    <t>P-500-25080-793149</t>
  </si>
  <si>
    <t>APPLICABLE FEDERAL AND LOCAL WITHHOLDING TAXES, AS REQUIRED BY LAW.
OPTIONAL: HEALTH INSURANCE.
OPTIONAL: HOUSING @ $100 PER MONTH.</t>
  </si>
  <si>
    <t>C-500-25268-333406</t>
  </si>
  <si>
    <t>Pacific Sleep center</t>
  </si>
  <si>
    <t>P-500-25202-187531</t>
  </si>
  <si>
    <t>CPR</t>
  </si>
  <si>
    <t>C-500-25259-311096</t>
  </si>
  <si>
    <t>CNMI TAXES PAYROLL</t>
  </si>
  <si>
    <t>C-500-25274-350843</t>
  </si>
  <si>
    <t>C-500-25252-295183</t>
  </si>
  <si>
    <t>WORK EXPERIENCE REQUIRED IS 12 MONTHS CURRENT AND PROGRESSIVE IN CHILD CARE SETTING. INFANT TODDLER CERTIFICATION IS BIG PLUS FACTOR. EXPERIENCE WITH SPECIAL NEEDS CHILD IS BIG PLUS FACTOR. GOOD ORAL AND WRITTEN COMMUNICATION SKILLS (TO PREPARE LICENSING REQUIREMENTS ON DAILY REPORTS AND OBSERVATIONS. ENGLISH IS THE OFFICIAL LANGUAGE IN THE CNMI); EVALUATED USING OUR TWO TOOLS: ORAL COMMUNICATION RATING SCALE AND CHILD CARE WORKER WRITTEN SKILLS.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TO BE COUNTED IN ADULT:CHILD RATIO IMMEDIATELY BEFORE START OF WORK: COMPLETE AND PASS THE 12 TOPICS OF PRE-SERVICE TRAININGS. 
WE ARE AN EQUAL OPPORTUNITY EMPLOYER AND THE ABOVE-MENTIONED REQUIREMENTS SHALL BE APPLIED EQUALLY TO ALL SUCCESSFUL APPLICANTS WHETHER U.S. WORKERS OR CW-1 WORKERS.</t>
  </si>
  <si>
    <t>C-500-25246-282453</t>
  </si>
  <si>
    <t>P-500-25210-205565</t>
  </si>
  <si>
    <t>Must adhere to strict sanitation and sterilization practices to prevent the spread of infections. This includes using clean tools, proper disinfection methods, and maintaining a clean workspace.  Applicant must have at least 12 months of training and 12 months of relevant experience.</t>
  </si>
  <si>
    <t>All state and federal taxes</t>
  </si>
  <si>
    <t>C-500-25232-254171</t>
  </si>
  <si>
    <t>IRIE INC</t>
  </si>
  <si>
    <t>1184 TENETO STREET</t>
  </si>
  <si>
    <t>66-0531057</t>
  </si>
  <si>
    <t>HUYNH</t>
  </si>
  <si>
    <t>TRAC</t>
  </si>
  <si>
    <t>irieinc.hr@gmail.com</t>
  </si>
  <si>
    <t>P-500-25154-044239</t>
  </si>
  <si>
    <t>SCUBA DIVING INSTRUCTOR</t>
  </si>
  <si>
    <t>Must have a Padi Certification and Scuba Diving Instructor License
Must possess the following qualities and knowledge in:
	Customer and Personal Service
	English and Japanese Language
 Knowledge of principles and methods in scuba diving
	Communications and Media
	Speech Clarity/Oral Expression and hand signals under the water/Attention to detail.
Must have 12months of working experience as Scuba Diving Instructor.</t>
  </si>
  <si>
    <t>TENETO ROTA</t>
  </si>
  <si>
    <t xml:space="preserve">Federal and Withholding Tax </t>
  </si>
  <si>
    <t>C-500-25307-358644</t>
  </si>
  <si>
    <t xml:space="preserve">CNMI and federal taxes are required by law. </t>
  </si>
  <si>
    <t>C-500-25313-391288</t>
  </si>
  <si>
    <t>EVEREST KITCHEN COMPANY</t>
  </si>
  <si>
    <t>PMB 1311 BOX 10002</t>
  </si>
  <si>
    <t>66-0816770</t>
  </si>
  <si>
    <t>BURGER</t>
  </si>
  <si>
    <t>everest.ktchn@gmail.com</t>
  </si>
  <si>
    <t>P-500-25269-336173</t>
  </si>
  <si>
    <t>MUST HAVE KNOWLEDGE IN MEDITERRANEAN AND NEPALESE CUISINE. HE/SHE MUST BE ABLE TO SPEND THE DAY ON THEIR FEET WITHOUT GETTING OVERLY TIRED.
MUST HAVE ATLEAST 12MONTHS EXPERIENCE.
CAN WORK FLEXIBLE TIME, TIME INCLUDING WEEKENDS AND HOLIDAYS. PRE-SCREENING TEST IS REQUIRED (LIKE TRADE TEST AND/OR EMPLOYMENT EXAM)</t>
  </si>
  <si>
    <t>MICROBEACH ROAD</t>
  </si>
  <si>
    <t>C-500-25323-420483</t>
  </si>
  <si>
    <t>C-500-25243-278625</t>
  </si>
  <si>
    <t>JP BLDG. 2, 7309 CHALAN PALE ARNOLD ROAD, GARAPAN</t>
  </si>
  <si>
    <t>C-500-25237-263465</t>
  </si>
  <si>
    <t>Construction and Material Supply, Inc.</t>
  </si>
  <si>
    <t>CMS Rocky Quarry, Kanat Tabla Drive RTE 307 P.O Box 500137</t>
  </si>
  <si>
    <t>98-6020859</t>
  </si>
  <si>
    <t>Insatto Street, P.O Box 500137</t>
  </si>
  <si>
    <t>P-500-25199-183980</t>
  </si>
  <si>
    <t>Civil Engineering Technologies and Technicians</t>
  </si>
  <si>
    <t xml:space="preserve">MUST HAVE ASSOCIATES DEGREE IN CIVIL ENGINEERING TECHNOLOGIES AND TECHNICIANS. (MAY BE FOREIGN EQUIVALENT) MUST HAVE 12 MONTHS EXPERIENCE AS A CIVIL ENGINEERING TECHNOLOGIES AND TECHNICIANS.
</t>
  </si>
  <si>
    <t>CMS ROCKY QUARRY, KANNAT TABLA DRIVE RTE</t>
  </si>
  <si>
    <t>C-500-25254-301213</t>
  </si>
  <si>
    <t>LOVE TRAVEL TOUR</t>
  </si>
  <si>
    <t>P-500-25200-186868</t>
  </si>
  <si>
    <t>TOUR GUIDE</t>
  </si>
  <si>
    <t>EXPERIENCE IN COMMUNICATING WITH CHINESE TOURISTS. MUST HAVE A VALID DRIVER'S LICENSE.</t>
  </si>
  <si>
    <t>CHALAN PALE ARNOLD GUALO RAI VILLAGE</t>
  </si>
  <si>
    <t>C-500-25324-423778</t>
  </si>
  <si>
    <t>P-500-23265-323807</t>
  </si>
  <si>
    <t>Bi-weekly</t>
  </si>
  <si>
    <t>FICA Taxes and CNMI withholding taxes</t>
  </si>
  <si>
    <t>C-500-25238-266499</t>
  </si>
  <si>
    <t>C-500-25258-307727</t>
  </si>
  <si>
    <t>P-500-25190-160913</t>
  </si>
  <si>
    <t>Light Truck Driver</t>
  </si>
  <si>
    <t>MINIMUM OF 12 MONTHS VERIFIABLE WORK EXPERIENCE AS A LIGHT OR DELIVERY TRUCK DRIVER IS REQUIRED.
MUST POSSESS A VALID CNMI/LOCAL DRIVERS LICENSE APPROPRIATE FOR LIGHT OR MEDIUM-DUTY TRUCKS WHEN OPERATING OR DRIVING THE DELIVERY TRUCK.
ENSURE COMPLIANCE WITH LOCAL TRAFFIC REGULATIONS AND COMPANY SAFETY PROTOCOLS AT ALL TIMES.
 MUST HAVE KNOWLEDGE OF IDENTIFYING, LOADING, AND UNLOADING VARIOUS TYPES OF CONSTRUCTION MATERIALS, INCLUDING THE SAFE HOISTING OF HEAVY
 EQUIPMENT USING A BOOM TRUCK.
 MUST INSPECT THE VEHICLE REGULARLY AND  KNOW HOW TO CHANGE A TRUCK SPARE TIRE AND TELL THE COMPANY IF THE VEHICLE IS DAMAGED OR REQUIRES
 MAINTENANCE.
MAINTAIN CLEAR COMMUNICATION WITH WAREHOUSE AND JOB SITE PERSONNEL REGARDING DELIVERY SCHEDULES AND INSTRUCTIONS.
ABILITY TO COMMUNICATE IN ENGLISH IS REQUIRED; KNOWLEDGE OF CHINESE OR FILIPINO IS PREFERRED FOR INTERACTING WITH A DIVERSE CUSTOMER BASE.
WILLING TO WORK FLEXIBLE HOURS INCLUDING WEEKENDS AND HOLIDAYS, DEPENDING ON DELIVERY SCHEDULES.</t>
  </si>
  <si>
    <t>C-500-25219-229579</t>
  </si>
  <si>
    <t>Bhuiyan</t>
  </si>
  <si>
    <t>Md. Nurul</t>
  </si>
  <si>
    <t>C-500-25304-353258</t>
  </si>
  <si>
    <t>Hardt Eye Clinic, Inc.</t>
  </si>
  <si>
    <t>Unit 1-6 Amparo Building, Beach Road</t>
  </si>
  <si>
    <t>75-3142152</t>
  </si>
  <si>
    <t>Hardt</t>
  </si>
  <si>
    <t>David</t>
  </si>
  <si>
    <t>Gordon</t>
  </si>
  <si>
    <t>hardteye.acctg@gmail.com</t>
  </si>
  <si>
    <t>P-500-25191-164337</t>
  </si>
  <si>
    <t>Bachelors Degree in Accounting is required with at least three (3) years of comprehensive financial accounting and tax preparation work experience as an Accountant. Must have work experience in payroll processing, preparing financial statements, and reporting requirements in accordance with accepted accounting principles. Must have work experience in preparing local, state and federal taxation. Must have an experience with general ledger functions, accounts payable, accounts receivable process, inventory, cash flow, account reconciliation and bank reconciliation. Hands-on experience with accounting software like Peachtree Accounting or QuickBooks, MS Office, especially in MS Excel, PowerPoint and Word. Ability to communicate and compose correspondences in English. Have an experience working in an Optometry or Medical setting is preferred.</t>
  </si>
  <si>
    <t>C-500-25308-367302</t>
  </si>
  <si>
    <t>P-500-25240-272337</t>
  </si>
  <si>
    <t>overtime rate applies in excess of 40 hrs. per week</t>
  </si>
  <si>
    <t>all applicable deductions</t>
  </si>
  <si>
    <t>C-500-25316-399177</t>
  </si>
  <si>
    <t>2664 Ghiyeghi St., San Jose Oleai</t>
  </si>
  <si>
    <t>Workmen's compensation is provided by the employer</t>
  </si>
  <si>
    <t>C-500-25225-238276</t>
  </si>
  <si>
    <t>P-500-25190-160804</t>
  </si>
  <si>
    <t>EDUCATION: HIGH SCHOOL DIPLOMA OR GED. WORK EXPERIENCE: TWO (2) YEARS WORK EXPERIENCE AS AN ACCOUNTING ASSISTANT OR BOOKKEEPER PREFERABLY IN THE AIRLINE INDUSTRY. SKILLED IN THE USE OF VARIOUS OPERATING SYSTEMS: SAP R3 FICO, INVOICING SYSTEM, MICROSOFT INTERNET EXPLORER, MICROSOFT OFFICE, MICROSOFT WINDOWS, MICROSOFT POWERPOINT, MICROSOFT EXCEL, AND MICROSOFT WORD. MUST BE ABLE TO WORK UNDER TIME PRESSURE AND CAN WORK FLEXIBLE HOURS. MUST BE AVAILABLE AND PREPARED TO WORK NIGHTS, WEEKENDS, HOLIDAYS, AND UNDER INCLEMENT WEATHER CONDITIONS.</t>
  </si>
  <si>
    <t>All CNMI and Federal income Taxes. The employee has the option to join the medical insurance plan and 401(k)employer sponsored plan and the share in medical insurance plan and401(k) employer sponsored retirement savings plan will be optional.</t>
  </si>
  <si>
    <t>C-500-25245-279695</t>
  </si>
  <si>
    <t>MUST BE AT LEAST HIGH SCHOOL; WITH AT LEAST 24 MONTHS OF RELEVANT WORK EXPERIENCE; WITH THE ABILITY TO KEEP HAND AND ARM STEADY WHILE MOVING
YOUR ARM OR WHILE HOLDING YOUR ARM AND HAND IN ONE POSITION. THE ABILITY TO REPEATEDLY ADJUST THE CONTROLS OF A MACHINE OR A VEHICLE TO EXACT POSITIONS. THE ABILITY TO MOVE YOUR HAND,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</si>
  <si>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C-500-25238-266536</t>
  </si>
  <si>
    <t>6400 TAC Bdg., Middle Road, Chalan Laulau</t>
  </si>
  <si>
    <t>P. O. Box 501579</t>
  </si>
  <si>
    <t>P-500-25184-149128</t>
  </si>
  <si>
    <t>MATERIAL MOVING WORKER</t>
  </si>
  <si>
    <t xml:space="preserve">MUST HAVE 12 MONTHS OF DOCUMENTED WORK  EXPERIENCE,  ALONG WITH THE KNOWLEDGE AND SKILLS REQUIRED FOR THE SAME POSITION IN A HARDWARE/RETAIL &amp; WHOLESALER TRADING COMPANY. MUST HAVE A VALID DRIVERS LICENSE TO OPERATE EQUIPMENT IN TRANSPORTING GOODS AND MATERIALS FROM ONE PLACE TO ANOTHER  EQUALLY APPLICABLE TO BOTH U.S. AND FOREIGN APPLICANTS. MUST HAVE A KNOWLEDGE OF CATEGORIZING HARDWARE MATERIALS FOR PROPER AND SAFETY STORAGE PROCEDURES. MUST BE ABLE TO MOVE, LIFT, PUSH AND PULL AT LEAST 90 POUNDS IN WEIGHT WITHOUT ASSISTANCE . MUST BE ABLE TO OPERATE FORKLIFT, BOOM TRUCKS, PALLET JACKS AND OTHER PULL/PUSH TOOLS/EQUIPMENT IN LOADING/UNLOADING, MOVING, STORING AND TRANSFERRING OF HARDWARE MATERIALS FROM ONE PLACE TO ANOTHER IN ITS PROPER POSITIONING AND STOCKING. MUST HAVE THE ABILITY TO SEE DETAILS FROM FROM CLOSE AND DISTANCE RANGE. MUST HAVE A GOOD WORK ATTENDANCE AND ABLE TO WORK ON FLEXIBLE TIME, EARLY SHIFT, SUNDAYS AND HOLIDAYS WHEN THE NEED ARISES, APPLICABLE TO BOTH U.S. AND FOREIGN APPLICANTS. MUST HAVE A RELIABLE TRANSPORTATION TO AND FROM PLACE OF EMPLOYMENT, APPLICABLE TO BOTH U.S. AND FOREIGN APPLICANTS.  APPLICANTS MUST SUBMIT A DETAILED RESUME, EMPLOYMENT CERTIFICATIONS, VALID DRIVER'S LICENSE, POLICE CLEARANCE AND PRE-SCREENING/TRADE OR SKILL TESTING ARE REQUIRED FOR FURTHER ASSESSMENT OF APPLICANT'S QUALIFICATIONS EQUALLY APPLICABLE TO BOTH U.S. AND FOREIGN APPLICANTS. </t>
  </si>
  <si>
    <t>6400  TAC Bldg.,  Middle Road, Chalan Laulau</t>
  </si>
  <si>
    <t>Chapters 2 &amp; 7 (State &amp; Federal) Taxes, Social Security &amp; Medicare Tax).</t>
  </si>
  <si>
    <t>C-500-25247-285515</t>
  </si>
  <si>
    <t xml:space="preserve">Associates' degree
12 months documented experience as Civil Engineering Technician
Must be knowledgeable on different types of asphalt, concrete, aggregate, cement and sand used/required for specific construction projects
Should have knowledge on how to use Excel, Word 
Should have a valid drivers license
</t>
  </si>
  <si>
    <t>C-500-25238-267357</t>
  </si>
  <si>
    <t>CHALANG MOSIGNOR GUERRRO ROAD, SAN JOSE</t>
  </si>
  <si>
    <t>C-500-25267-330172</t>
  </si>
  <si>
    <t>P-500-25196-174215</t>
  </si>
  <si>
    <t>SERVICE CLERK</t>
  </si>
  <si>
    <t>C-500-25216-218495</t>
  </si>
  <si>
    <t>ALFREDO J. CABAEL</t>
  </si>
  <si>
    <t>KAUILA ENTERPRISE PROFESSIONAL SERVICES</t>
  </si>
  <si>
    <t>P.O. BOX 505053</t>
  </si>
  <si>
    <t>SUITE 101 LANGSE STREET SUSUPE</t>
  </si>
  <si>
    <t>66-0942903</t>
  </si>
  <si>
    <t>CABAEL</t>
  </si>
  <si>
    <t>ALFREDO</t>
  </si>
  <si>
    <t>JAVIER</t>
  </si>
  <si>
    <t>SOLE PROPRIETOR /PRESIDENT</t>
  </si>
  <si>
    <t>aljcabaell@gmail.com</t>
  </si>
  <si>
    <t>P-500-25155-050580</t>
  </si>
  <si>
    <t>HIGH SCHOOL GRADUATE WITH TWO YEARS JOB EXPERIENCE IN ACCOUNTING, KNOWLEGED IN QUICKBOOKS ACCOUNTING AND PEACHTREE ACCOUNTING SOFTWARE. KNOWLEDGE IN EXCEL, POWERPOINT &amp; MICROSOFT WORD.</t>
  </si>
  <si>
    <t>Monsignor Guerrero Rd., San Jose</t>
  </si>
  <si>
    <t>State Income Tax, Social Security (FICA) and Medicare Tax</t>
  </si>
  <si>
    <t>C-500-25220-229769</t>
  </si>
  <si>
    <t>Chalan Pale Arnold, Garapan Village</t>
  </si>
  <si>
    <t>C-500-25305-356047</t>
  </si>
  <si>
    <t>P-500-25232-253719</t>
  </si>
  <si>
    <t>Juris Doctor graduate from ABA accredited Law School.</t>
  </si>
  <si>
    <t>C-500-25266-327094</t>
  </si>
  <si>
    <t>C-500-25310-380730</t>
  </si>
  <si>
    <t>P-500-24281-388478</t>
  </si>
  <si>
    <t>MUST HAVE 12 MONTHS EXPERIENCE. ABLE TO WORK SAFELY WITH A VARIETY OF CLEANING SUPPLIES. ABLE TO USE CLEANING EQUIPMENT. KNOWLEDGE OF CLEANING CHEMICALS AND SUPPLIES. MUST BE ABLE TO LOCATE, INTERPRET, AND APPLY SAFETY INFORMATION RELATED TO CLEANING CHEMICALS USING THE MATERIAL SAFETY DATA SHEETS (MSDS). HANDLES THE PHYSICAL DEMANDS OF THE JOB, INCLUDING STANDING AND WALKING FOR MOST OF THE SHIFT, BENDING, CLIMBING, AND LIFTING AT LEAST 25 POUNDS.</t>
  </si>
  <si>
    <t>C-500-25335-443985</t>
  </si>
  <si>
    <t>C-500-25217-221053</t>
  </si>
  <si>
    <t xml:space="preserve">Must have at least 12 months of work experience in a related field, able to work with little or no supervision
</t>
  </si>
  <si>
    <t>104 MANGO CITY MIDDLE ROAD GARAPAN</t>
  </si>
  <si>
    <t>CNMI WITHHOLDING TAX, SOCIAL SECURITY, AND MEDICARE CONTRIBUTION</t>
  </si>
  <si>
    <t>C-500-25307-365740</t>
  </si>
  <si>
    <t>C-500-25233-257525</t>
  </si>
  <si>
    <t xml:space="preserve">chapter 2, fica sss and fica medical
</t>
  </si>
  <si>
    <t>C-500-25246-282645</t>
  </si>
  <si>
    <t>CLEAN WORLD CORPORATION</t>
  </si>
  <si>
    <t>2N CLEANING SPECIALIST</t>
  </si>
  <si>
    <t>UNIT 305A MARIANAS BUSINESS PLAZA NAURU LOOP SUSUPE</t>
  </si>
  <si>
    <t>P.O. BOX 10000 PMB 222</t>
  </si>
  <si>
    <t>66-0742738</t>
  </si>
  <si>
    <t>COSTELO</t>
  </si>
  <si>
    <t>PACENCIA</t>
  </si>
  <si>
    <t>cwcsaipan09@gmail.com</t>
  </si>
  <si>
    <t>P-500-25210-205645</t>
  </si>
  <si>
    <t>GENERAL AND OPERATIONS MANAGER</t>
  </si>
  <si>
    <t>Must have at least 3 years of work-related experience in janitorial or facilities management. Must be able to work flexible hours (nights, weekends, and holidays) as needed. Must have knowledge of cleaning protocols, safety standards, chemicals and cleaning techniques. Minimum of 1 year experience in operating cleaning equipment, (e.g. buffing machine; lawn mower &amp; bush cutter) is required. Ability to create and implement efficient cleaning schedules and manage budgets.</t>
  </si>
  <si>
    <t>ALL APPLICABLE CNMI AND FEDERAL INCOME TAXES.</t>
  </si>
  <si>
    <t>C-500-25309-374676</t>
  </si>
  <si>
    <t>C-500-25253-298327</t>
  </si>
  <si>
    <t>C-500-25339-459504</t>
  </si>
  <si>
    <t>C-500-25265-324018</t>
  </si>
  <si>
    <t>C-500-25274-351516</t>
  </si>
  <si>
    <t>Saipan Fashion Company</t>
  </si>
  <si>
    <t>Li Hua Dress Shop</t>
  </si>
  <si>
    <t>PO Box 505895</t>
  </si>
  <si>
    <t>66-0886910</t>
  </si>
  <si>
    <t>Xiao</t>
  </si>
  <si>
    <t>Rongkun</t>
  </si>
  <si>
    <t>saipanfashion@gmail.com</t>
  </si>
  <si>
    <t>P-500-25234-260407</t>
  </si>
  <si>
    <t>Tailor</t>
  </si>
  <si>
    <t xml:space="preserve">Able to:
	Repair textiles or apparel, Measure materials to mark reference points, cutting lines, or other indicators.
	Sew clothing or other articles.
	Operate sewing equipment.
	Measure clients to ensure proper product fit.
	Adjust fabrics or other materials during garment production.
	Estimate costs of products, services, or materials.
	Cut fabrics.
</t>
  </si>
  <si>
    <t>C-500-25255-304480</t>
  </si>
  <si>
    <t>AVELINA LYN ROMEY REYES</t>
  </si>
  <si>
    <t>SAPPHIRE ENTERPRISES, INC.</t>
  </si>
  <si>
    <t>P.O. BOX 502869</t>
  </si>
  <si>
    <t>CHAR'S BUILDING, BEACH ROAD, CHALAN KANOA</t>
  </si>
  <si>
    <t>AVELINA LYN</t>
  </si>
  <si>
    <t>ROMEY</t>
  </si>
  <si>
    <t>P-500-25217-220955</t>
  </si>
  <si>
    <t>Preferably a Beautician with (12) twelve months of work experience, skilled in nail care, eyelash enhancement, eyebrow shaping, and waxing services.</t>
  </si>
  <si>
    <t>C-500-25308-367290</t>
  </si>
  <si>
    <t>C-500-25351-489361</t>
  </si>
  <si>
    <t>C-500-25268-333418</t>
  </si>
  <si>
    <t>National Manpower Agency</t>
  </si>
  <si>
    <t>P-500-25202-187521</t>
  </si>
  <si>
    <t>CPR
EXPERIENCE IN HEALTHCARE/MEDICAL FIELD</t>
  </si>
  <si>
    <t>C-500-25352-493026</t>
  </si>
  <si>
    <t>WITHHOLDING TAX AND ALL APPLICABLE GOVERNMENT TAX</t>
  </si>
  <si>
    <t>C-500-25338-456192</t>
  </si>
  <si>
    <t>P-500-25200-186917</t>
  </si>
  <si>
    <t>SUNSHINE GARDEN RESTAURANT</t>
  </si>
  <si>
    <t>C-500-25307-358192</t>
  </si>
  <si>
    <t>P-500-25209-202471</t>
  </si>
  <si>
    <t>Heavy Equipment Mechanic</t>
  </si>
  <si>
    <t>24 months work related experience and with valid drivers license</t>
  </si>
  <si>
    <t>C-500-25310-380310</t>
  </si>
  <si>
    <t>C-500-25314-391310</t>
  </si>
  <si>
    <t>Saipan Adventure Dive</t>
  </si>
  <si>
    <t>PMB 329 PO Box 10000</t>
  </si>
  <si>
    <t>P-500-25253-298192</t>
  </si>
  <si>
    <t>Must be certified as an open water (for at least 6months) with PADI, advanced open water diver, rescue diver, divemaster and emergency first response instructor (CPR) and First Aid. Have lodged100 open water dives and successfully complete the instruction development.</t>
  </si>
  <si>
    <t>C-500-25306-356787</t>
  </si>
  <si>
    <t>Applicant is required to have a US Bachelor's Degree equivalent in Accounting; a minimum of 24 months working experience as an Accountant. Applicant must be able to prepare and file taxes, generate financial reports, reconcile accounts, and process payroll using QuickBooks, QuickBooks Point of Sale, Microsoft Excel, and Peachtree. Strong written and verbal communication skills are required. During the interview, a skills test will be administered, and applicants must attain a passing score of 70% or higher to be further considered for the position.</t>
  </si>
  <si>
    <t>C-500-25317-403601</t>
  </si>
  <si>
    <t>CNMI Withholding Taxes and SS/Medicare Taxes</t>
  </si>
  <si>
    <t>C-500-25232-253803</t>
  </si>
  <si>
    <t>hr@cpacificorp.com</t>
  </si>
  <si>
    <t>C-500-25274-352141</t>
  </si>
  <si>
    <t>MICRONESIA RESORT INC.</t>
  </si>
  <si>
    <t>KENSINGTON HOTEL SAIPAN</t>
  </si>
  <si>
    <t>10091 CHALAN PALE ARNOLD, SAN ROQUE</t>
  </si>
  <si>
    <t>AHN</t>
  </si>
  <si>
    <t>JAEHEE</t>
  </si>
  <si>
    <t>DIRECTOR OF HUMAN RESOURCES</t>
  </si>
  <si>
    <t>P-500-25234-260426</t>
  </si>
  <si>
    <t>CUSTOMER AND PERSONAL SERVICE, FOOD PRODUCTION. FLEXIBLE AND WILLING TO ASSIST AS NEEDED TO ENSURE ALL RESTAURANT STANDARDS ARE MET. ABLE TO PULL, PUSH, LIFT AND CARRY 50LBS WITHOUT ASSISTANCE. BE ABLE AND WILLING TO WORK FLEXIBLE
SHIFTS, DAYS, EVENINGS, NIGHTS, WEEKENDS AND HOLIDAYS.</t>
  </si>
  <si>
    <t>C-500-25259-310427</t>
  </si>
  <si>
    <t>Assurance Brokers Inc. (Saipan)</t>
  </si>
  <si>
    <t>AB Risk Solutions</t>
  </si>
  <si>
    <t>1st Floor TSL Plaza</t>
  </si>
  <si>
    <t>66-0526757</t>
  </si>
  <si>
    <t>Tadeo</t>
  </si>
  <si>
    <t>Christine</t>
  </si>
  <si>
    <t>Office Lead</t>
  </si>
  <si>
    <t>hr@abriskmicronesia.com</t>
  </si>
  <si>
    <t>P-500-25224-235399</t>
  </si>
  <si>
    <t>HIGHSCHOOL DIPLOMA WITH AT LEAST 12 MONTHS OF WORK RELATED EXPERIENCE IN FINANCIAL MANAGEMENT, PAYROLL AND GENERAL ACCOUNTING PROCEDURES WITH EMPHASIS ON RECEIVABLES AND PAYABLE MANAGEMENT. KNOWLEDGE AND EXPERIENCE IN ADOBE SYSTEMS: ADOBE ACROBAT/READER; MICROSOFT OFFICE: WORD, EXCEL, POWERPOINT; AND ACCOUNTING SOFTWARE SYSTEM APPLICATION OF PRODUCT IN DATA PROCESSING (SAP) AND APPLIED EPIC.</t>
  </si>
  <si>
    <t>C-500-25345-474495</t>
  </si>
  <si>
    <t>C-500-25351-489423</t>
  </si>
  <si>
    <t>NIRIC, LLC</t>
  </si>
  <si>
    <t>BARBER SHOP</t>
  </si>
  <si>
    <t>P.O. BOX 505360, KAGMAN ROAD</t>
  </si>
  <si>
    <t>KAGMAN</t>
  </si>
  <si>
    <t>66-1062451</t>
  </si>
  <si>
    <t>NIRIC</t>
  </si>
  <si>
    <t>EDGAR</t>
  </si>
  <si>
    <t>DUENAS</t>
  </si>
  <si>
    <t>niricllcsaipan@gmail.com</t>
  </si>
  <si>
    <t>P-500-25157-060985</t>
  </si>
  <si>
    <t>AT LEAST 12 MONTHS WORKING EXPERIENCE AS MAINTENANCE AND REPAIR WORKER. KNOW HOW TO REPAIR DOORS, LOCKS, WINDOWS. KNOWLEDGE IN PAINTING AND MASONRY WORKS.KNOWLEDGE IN REPAIRING SALON STYLING CHAIR. KNOW GARDENING AND LAWN MAINTENANCE. WILLING TO WORK FLEXIBLE SCHEDULE. DO OTHER RELATED DUTIES AS ASSIGNED.</t>
  </si>
  <si>
    <t>KAGMAN ROAD</t>
  </si>
  <si>
    <t>C-500-25307-357662</t>
  </si>
  <si>
    <t>C-500-25321-411849</t>
  </si>
  <si>
    <t>C-500-26015-560981</t>
  </si>
  <si>
    <t>C-500-25359-510887</t>
  </si>
  <si>
    <t>P-500-25323-420159</t>
  </si>
  <si>
    <t>Compute, classify, and record numerical data to keep financial records complete. Perform any combination of routine calculating, posting, and verifying duties to obtain primary financial data for use in maintaining accounting records. May also check the accuracy of figures, calculations, and postings pertaining to business transactions recorded by other workers. Knowledge in performing any combination of routine calculating, posting pertaining to business transactions. Familiar with either Peach Tree, QuickBooks, Sage or Excel for recording of data. Must have at least 12 month work related experience.</t>
  </si>
  <si>
    <t>CNMI TAX WITHHELD</t>
  </si>
  <si>
    <t>hr@eucon..edu</t>
  </si>
  <si>
    <t>C-500-25343-466713</t>
  </si>
  <si>
    <t>C-500-25323-420322</t>
  </si>
  <si>
    <t>C-500-25344-470495</t>
  </si>
  <si>
    <t>Alba Prime Pacific LLC</t>
  </si>
  <si>
    <t>Multiline Supplies &amp; Services</t>
  </si>
  <si>
    <t>Pedro Lane Chalan Kanoa Village</t>
  </si>
  <si>
    <t>PMB 138 P O Box 10000</t>
  </si>
  <si>
    <t>Leong</t>
  </si>
  <si>
    <t>Richard</t>
  </si>
  <si>
    <t>PMB 138 P.O. Box 10000</t>
  </si>
  <si>
    <t>P-500-25272-340061</t>
  </si>
  <si>
    <t>Heating and Air Conditioning Mechanic and Installers</t>
  </si>
  <si>
    <t>Work Certificate is required for both US Workers and CW1  workers.</t>
  </si>
  <si>
    <t>C-500-25348-481204</t>
  </si>
  <si>
    <t>KULALES    PLACE GUALO RAI</t>
  </si>
  <si>
    <t>P-500-25309-374591</t>
  </si>
  <si>
    <t>MATH TEACHER</t>
  </si>
  <si>
    <t>C-500-25311-386097</t>
  </si>
  <si>
    <t>Hwang Jae</t>
  </si>
  <si>
    <t>P-500-25268-333376</t>
  </si>
  <si>
    <t xml:space="preserve">2 years of work experience in a similar role. 
Knowledge of general maintenance techniques and equipment. 
Knowledge in using hand and power tools. 
Knowledge of electrical, plumbing, and HVAC systems.  
Attention to detail and ability to follow instructions accurately. 
Able to perform different tasks at the same time. </t>
  </si>
  <si>
    <t>Chalan Kiya Village</t>
  </si>
  <si>
    <t>CNMI, Federal Tax (FICA), Medicare tax</t>
  </si>
  <si>
    <t>C-500-25309-374420</t>
  </si>
  <si>
    <t>P-500-25254-301111</t>
  </si>
  <si>
    <t>12 months work related experience. Work Certificate is required for both US Worker and CW-1 Worker.</t>
  </si>
  <si>
    <t>C-500-26006-535893</t>
  </si>
  <si>
    <t>Social Security, CNMI Taxes, Medicare</t>
  </si>
  <si>
    <t>C-500-25344-470967</t>
  </si>
  <si>
    <t>M.</t>
  </si>
  <si>
    <t>C-500-25345-474482</t>
  </si>
  <si>
    <t>Electrical and Electronic Engineering Technologists and Technicians</t>
  </si>
  <si>
    <t>P-500-25204-194065</t>
  </si>
  <si>
    <t>Electrical Engineering Technician</t>
  </si>
  <si>
    <t>C-500-25345-473918</t>
  </si>
  <si>
    <t>C-500-25337-452481</t>
  </si>
  <si>
    <t>C-500-26040-627102</t>
  </si>
  <si>
    <t>All applicable CNMI and federal tax deductions</t>
  </si>
  <si>
    <t>C-500-25344-470666</t>
  </si>
  <si>
    <t>C-500-26008-543221</t>
  </si>
  <si>
    <t>C-500-26015-560956</t>
  </si>
  <si>
    <t>Saipan Handyman</t>
  </si>
  <si>
    <t>P-500-25307-357874</t>
  </si>
  <si>
    <t>Ability to understand repairing building equipment, plumbing, electrical systems and experience in power or hand tools and routine equipment and vehicle maintenance. Able to work in a fast-paced environment and multi-task effectively. Must be able to work on flexible hours including weekends, holiday and night shifts.</t>
  </si>
  <si>
    <t>C-500-25317-403185</t>
  </si>
  <si>
    <t>C-500-25351-489417</t>
  </si>
  <si>
    <t>C-500-26008-545722</t>
  </si>
  <si>
    <t>Calvo Enterprises, Incorporated</t>
  </si>
  <si>
    <t>Sasanhaya Service Station</t>
  </si>
  <si>
    <t>Carlos Songsong Calvo Highway</t>
  </si>
  <si>
    <t>P-500-25338-456400</t>
  </si>
  <si>
    <t xml:space="preserve">Must have knowledge with point-of-sale systems, such as QuickBooks. </t>
  </si>
  <si>
    <t>C-500-26005-532977</t>
  </si>
  <si>
    <t>Counter and Rental Clerks</t>
  </si>
  <si>
    <t>P-500-25328-431737</t>
  </si>
  <si>
    <t>Counter and Rental Clerk</t>
  </si>
  <si>
    <t>SPECIAL REQUIREMENTS AT LEAST 6 MONTHS WORK EXPERIENCE IN THE RELATED FIELD OF CUSTOMER SERVICE, OFFICE ADMINISTRATION OR SALES WORK IN THE TOURISM INDUSTRY. MUST BE COMPUTER LITERATE WITH KNOWLEDGE OF EXCEL, WORD AND POWERPOINT. APPLICANTS MUST PASS CASHIERS' SKILLED TEST (TOTAL PASSING SCORE OF 89%) DURING THE APPLICATION PROCESS. THE SKILL TESTING AND COMPREHENSION EXAM ARE REQUIRED EQUALLY TO BOTH US AND FOREIGN WORKERS.
APPLICANTS MUST HAVE A VALID DRIVERS LICENSE AND ARE REQUIRED EQUALLY TO BOTH US AND FOREIGN WORKERS. REQUIRED MINIMUM OF 3 MONTHS AUTOMATED RENT A CAR SYSTEM AND MANUAL RENT A CAR TRANSACTION EXPERIENCE.</t>
  </si>
  <si>
    <t>98-6024545</t>
  </si>
  <si>
    <t>C-500-26041-632464</t>
  </si>
  <si>
    <t>C-500-26042-632653</t>
  </si>
  <si>
    <t>C-500-25344-473772</t>
  </si>
  <si>
    <t>Must have minimum 12 months documented experience. Verbal and written communication skills. Must be able to identify issues on-site or in plans, troubleshoot problems, and help develop solutions under pressure.</t>
  </si>
  <si>
    <t>C-500-25364-515424</t>
  </si>
  <si>
    <t>Must have a High School diploma. With at least 12 months' work experience as a Restaurant Supervisor in a restaurant setting, must have knowledge with computer to do daily reports. Must be able to handle split and flexible schedules. Must be able to handle various customer complaints, control inventory of food, equipment, small ware and liquor and other items such as uniforms that needed monthly inventory report. Can do basic kitchen preparation and cooking during busy situations.</t>
  </si>
  <si>
    <t>2997 San Isidro Ave, Beach Road, Chalan Kanoa</t>
  </si>
  <si>
    <t>C-500-26004-532873</t>
  </si>
  <si>
    <t>C-500-26020-570604</t>
  </si>
  <si>
    <t>General Contractors/Construction; Custodial Services; General Maintenance; Portable Toilet; Laundry Services; Car Rental</t>
  </si>
  <si>
    <t>P-500-25345-474194</t>
  </si>
  <si>
    <t>800 Grand St Ste 100 San Jose Village</t>
  </si>
  <si>
    <t>C-500-26020-570530</t>
  </si>
  <si>
    <t>C-500-26022-579334</t>
  </si>
  <si>
    <t>JMSI Saipan, LLC</t>
  </si>
  <si>
    <t>Warehouse #5B Chalan Kiya Industrial Center</t>
  </si>
  <si>
    <t>PMB 1014 Box 10000</t>
  </si>
  <si>
    <t>Norita</t>
  </si>
  <si>
    <t>Wilbrent</t>
  </si>
  <si>
    <t>saadmin@jmsillc.com</t>
  </si>
  <si>
    <t>P-500-25345-473950</t>
  </si>
  <si>
    <t>C-500-26050-650212</t>
  </si>
  <si>
    <t>E&amp;T Quality Management, LLC</t>
  </si>
  <si>
    <t>The Place Eatery &amp; Bar</t>
  </si>
  <si>
    <t>Puntan Muchot, Garapan</t>
  </si>
  <si>
    <t>PUNTAN MUCHOT, GARAPAN</t>
  </si>
  <si>
    <t>P-500-25169-105053</t>
  </si>
  <si>
    <t>Food Preparation and Serving Related Workers, All other</t>
  </si>
  <si>
    <t>Preparation and Serving Foods and Drinks</t>
  </si>
  <si>
    <t>CNMI Taxes ( Chapter 2 &amp; Chapter 7)
FICA (Social Security &amp; Medicare)</t>
  </si>
  <si>
    <t>BI-MONTHLY</t>
  </si>
  <si>
    <t>C-500-26009-546472</t>
  </si>
  <si>
    <t>PHILIPPINE GOODS, INC.</t>
  </si>
  <si>
    <t>TRENDS BEAUTY SALON, RETAIL AND GENERAL MERCHANDISE, BARBEQUE STAND, PROPERTY RENTAL</t>
  </si>
  <si>
    <t>PHILIPPINE GOODS BLDG., 2480 SAN JOSE BEACH ROAD OLEAI</t>
  </si>
  <si>
    <t>98-6018588</t>
  </si>
  <si>
    <t>P.O.BOX 500165</t>
  </si>
  <si>
    <t>trendsbeautysalon@yahoo.com</t>
  </si>
  <si>
    <t>P-500-25311-386063</t>
  </si>
  <si>
    <t>HAIRDRESSERS, HAIRSTYLIST AND COSMETOLOGISTS</t>
  </si>
  <si>
    <t>IT CAN BE HELPFUL TO KNOW CURRENT FASHION TRENDS AND BE WILLING TO EXPERIMENT WITH NEW HAIRCUTS DESIGNS, COLOR STYLE AND DESIGNS. 
CUSTOMER SERVICE SKILLS PHYSICAL ENDURANCE AND DEXTERITY, TIDENESS, TIME MANAGEMENT SKILLS AND PROFESSIONAL SKILLS. 
MUST HAVE CERTIFICATES AS HAIRDRESSERS AND HAIRSTYLISTS.</t>
  </si>
  <si>
    <t>TRENDS BEAUTY SALON PHILGOODS BLDG., SAN JOSE BEACH RD.OLEAI</t>
  </si>
  <si>
    <t>ALL APPLICABLE CNMI &amp; FEDERAL TAXES (WTAX &amp; FICA )</t>
  </si>
  <si>
    <t>C-500-26015-561038</t>
  </si>
  <si>
    <t>Production, Planning, and Expediting Clerks</t>
  </si>
  <si>
    <t>P-500-25345-474000</t>
  </si>
  <si>
    <t>Maintenance Planner</t>
  </si>
  <si>
    <t>Must be able to demonstrate ability in operating Windows, Microsoft Office applications specifically Excel and the Internet.</t>
  </si>
  <si>
    <t>C-500-26015-561248</t>
  </si>
  <si>
    <t>C-500-25357-504856</t>
  </si>
  <si>
    <t>HARBOR HOME FURNITURE LLC</t>
  </si>
  <si>
    <t>HARBOR HOME FURNITURE</t>
  </si>
  <si>
    <t>9816 Alaihai Ave</t>
  </si>
  <si>
    <t>66-1111367</t>
  </si>
  <si>
    <t>Deng</t>
  </si>
  <si>
    <t>De</t>
  </si>
  <si>
    <t>9816 ALAIHAI AVE GARAPAN</t>
  </si>
  <si>
    <t>Harborhome2025@gmail.com</t>
  </si>
  <si>
    <t>P-500-25267-330370</t>
  </si>
  <si>
    <t>FURNITURE STORE SALES MANAGER</t>
  </si>
  <si>
    <t xml:space="preserve">Proven experience in retail sales management, preferably in the furniture or home goods industry.
At least 2 years of experience supervising retail staff, including scheduling and performance oversight.
Demonstrated customer service and communication skills as evidenced by prior retail management experience.
Ability to analyze sales data, financial reports, and market trends to make informed decisions.
At least 2 years of experience using inventory management systems, merchandising practices, and POS systems.
Knowledge of workplace safety regulations and labor laws.
</t>
  </si>
  <si>
    <t>9816 ALAIHAI AVE</t>
  </si>
  <si>
    <t>federal income tax, CNMI income tax,
Social Security tax (FICA),Medicare
tax,401k contribution</t>
  </si>
  <si>
    <t>670-233-1010</t>
  </si>
  <si>
    <t>https://jobs.labor.cnmi.gov/jobs</t>
  </si>
  <si>
    <t>P-500-26021-574534</t>
  </si>
  <si>
    <t>AC &amp; Refrigeration Mechanic</t>
  </si>
  <si>
    <t>Vocational course in refrigeration or HVAC technology</t>
  </si>
  <si>
    <t>C-500-26014-557518</t>
  </si>
  <si>
    <t>C-500-26043-635621</t>
  </si>
  <si>
    <t>Transamerica  (Saipan) Corporation</t>
  </si>
  <si>
    <t># 6400 TAC Bldg. Middle Road, Chalan Laulau</t>
  </si>
  <si>
    <t>P-500-25238-266494</t>
  </si>
  <si>
    <t>Bulk Delivery Driver</t>
  </si>
  <si>
    <t xml:space="preserve">1.  MUST BE HIGH SCHOOL/GED GRADUATE WITH 12 MONTHS DOCUMENTED WORK EXPERIENCE,  ALONG WITH THE SKILLS &amp; KNOWLEDGE REQUIRED FOR THE SAME POSITION.
2.  MUST POSSESS OR BE CAPABLE OF OBTAINING A VALID CNMI DRIVERS LICENSE.
3.  MUST POSSESS OR BE CAPABLE OF OBTAINING VALID MEDICAL EXAMINER'S CERTIFICATE   IN ACCORDANCE WITH THE FEDERAL MOTORS CARRIER SAFETY REGULATIONS (40CFR 391.41  THROUGH 391.49)  EQUALLY APPLICABLE TO BOTH U.S. &amp; FOREIGN APPLICANTS .
4.  MUST POSSESS A CLEAN DRIVING RECORDS &amp; POLICE CLEARANCE CERTIFICATE EQUALLY  APPLICABLE TO BOTH U.S. &amp; FOREIGN APPLICANTS.
5.  MUST BE PROFICIENT TO OPERATE VEHICLES AND EQUIPMENT SUCH AS DELIVERY/BOOM TRUCKS &amp; FORKLIFTS  TO TRANSPORT QUANTITIES OF LOADS OR SIZABLE  AMOUNT OF CONSTRUCTION MATERIALS UNDER THREE TONS FROM WAREHOUSE TO SPECIFIED DESTINATIONS AS REQUESTED BY T HE CUSTOMERS.
6.  MUST BE PHYSICALLY FIT TO HANDLE, MOVE, LIFT  OR CARRY MATERIALS OF AT LEAST 90 LBS.  IN WEIGHT WITHOUT ASSISTANCE.
7.  MUST HAVE A GOOD WORK ATTENDANCE TO MEET ASSIGNED DELIVERY SCHEDULE.
8.  MUST BE ABLE TO DELIVER WORK INDEPENDENTLY &amp; WITH URGENCY.
9.  MUST BE ABLE TO WORK ON FLEXIBLE TIME, EARLY SHIFT, WEEKENDS &amp; HOLIDAYS IF NEEDED.
10.  MUST HAVE A RELIABLE TRANSPORTATION TO &amp; FROM PLACE OF EMPLOYMENT APPLICABLE  TO BOTH U.S. &amp; FOREIGN APPLICANTS. 
11.  DETAILED RESUME, EMPLOYMENT CERTIFICATIONS, POLICE CLEARANCE &amp; PRE-SCREENING/TRADE TEST ARE REQUIRED TO FURTHER  ASSESS SKILLS &amp; QUALIFICATIONS EQUALLY  APPLICABLE TO U.S. &amp; FOREIGN APPLICANTS.
12.  WILL CONSIDER FOREIGN EQUIVALENT OF HIGH SCHOOL/GED DIPLOMA.
</t>
  </si>
  <si>
    <t>6400 TAC Bldg., Midlle Road, Chalan Laulau</t>
  </si>
  <si>
    <t>C-500-26060-671806</t>
  </si>
  <si>
    <t>Big Eye LLC</t>
  </si>
  <si>
    <t>PO BOX 500888</t>
  </si>
  <si>
    <t>66-0840465</t>
  </si>
  <si>
    <t>Yoshida</t>
  </si>
  <si>
    <t>Miyoko</t>
  </si>
  <si>
    <t>bigeyellc96950@gmail.com</t>
  </si>
  <si>
    <t>P-500-26022-579044</t>
  </si>
  <si>
    <t>MUST HAVE ONE YEAR OF WORKING EXPERIENCE AS SCUBA DIVING INSTRUCTOR. 
MUST HAVE A PADI CERTIFICATION AND SCUBA DIVING INSTRUCTOR LICENSE MUST POSSESS THE FOLLOWING QUALITIES AND KNOWLEDGE IN: CUSTOMER AND
PERSONAL SERVICE ENGLISH AND JAPANESE LANGUAGE KNOWLEDGE OF PRINCIPLES AND METHODS IN SCUBA DIVING COMMUNICATIONS AND MEDIA PROBLEM
SENSITIVITY /SPEECH CLARRITY/ORAL EXPRESSION AND HAND SIGNALS UNDER THE WATER/DEPENDABILITY/ATTENTION TO DETAIL/INNOVATION AND INTEGRITY.</t>
  </si>
  <si>
    <t>Lower Navy Hill</t>
  </si>
  <si>
    <t>Federal and Withholding Tax</t>
  </si>
  <si>
    <t>C-500-26082-721033</t>
  </si>
  <si>
    <t>MUST BE ABLE TO READ, WRITE AND COMMUNICATE IN ENGLISH. PREFERABLY, HAS A DRIVER'S LICENSE.</t>
  </si>
  <si>
    <t>C-500-26028-599418</t>
  </si>
  <si>
    <t>JAMES</t>
  </si>
  <si>
    <t>P-500-25354-499869</t>
  </si>
  <si>
    <t>ELECTRICAL ENGINEERING TECHNICIAN</t>
  </si>
  <si>
    <t>C-500-26041-629723</t>
  </si>
  <si>
    <t>HESHUN CORPORATION</t>
  </si>
  <si>
    <t>NEW SEASIDE RESTAURANT</t>
  </si>
  <si>
    <t>BEACH ROAD GARAPAN VILLAGE</t>
  </si>
  <si>
    <t>66-0756145</t>
  </si>
  <si>
    <t>ZHENG</t>
  </si>
  <si>
    <t>GUIMING</t>
  </si>
  <si>
    <t>HESHUNCORP@HOTMAIL.COM</t>
  </si>
  <si>
    <t>P-500-25360-511066</t>
  </si>
  <si>
    <t xml:space="preserve">(1). WORK SCHEDULES AS FOLLOWS
11:00AM TO 2:00PM,
5:00PM TO 9:00PM.
7 HOURS PER DAY, MONDAY THROUGH FRIDAY, 35 HOURS PER WEEK.
(2) APPLICANTS WHO MEET THE MINIMUM REQUIREMENTS WILL BE REQUIRED TO SUBMIT EVIDENCE OF ELIGIBILITY TO WORK IN THE UNITED STATES.
</t>
  </si>
  <si>
    <t>Per week exceeds 40 hours, overtime rate $8.93 x 1.5=13.395 per hour</t>
  </si>
  <si>
    <t>Deduct all local and federal taxes (e.g. FICA) from pay.</t>
  </si>
  <si>
    <t>heshuncorp@hotmail.com</t>
  </si>
  <si>
    <t>C-500-26069-690901</t>
  </si>
  <si>
    <t>Maven LLC</t>
  </si>
  <si>
    <t>Marianas Hairlines</t>
  </si>
  <si>
    <t>PMB 778 P.O. Box 10000</t>
  </si>
  <si>
    <t>#740 CPL Derence Jack Rd. Garapan</t>
  </si>
  <si>
    <t>66-1016725</t>
  </si>
  <si>
    <t>Wedel</t>
  </si>
  <si>
    <t>Nicholas</t>
  </si>
  <si>
    <t>Owner</t>
  </si>
  <si>
    <t>marianashairlines@gmail.com</t>
  </si>
  <si>
    <t>P-500-25197-177506</t>
  </si>
  <si>
    <t>Cosmetologist/hairstylist/barber</t>
  </si>
  <si>
    <t>At least 12 months of work experience as a cosmetologist/hairstylist/barber and have a valid health certificate.</t>
  </si>
  <si>
    <t>CNMI and FICA taxes</t>
  </si>
  <si>
    <t>C-500-26013-554150</t>
  </si>
  <si>
    <t>C-500-26083-723961</t>
  </si>
  <si>
    <t>C-500-26016-564500</t>
  </si>
  <si>
    <t>Applicable Federal &amp; CNMI tax deductions.</t>
  </si>
  <si>
    <t>C-500-26038-626627</t>
  </si>
  <si>
    <t>C-500-25314-391760</t>
  </si>
  <si>
    <t>C-500-25309-374421</t>
  </si>
  <si>
    <t>GERTRUDES U. RINON</t>
  </si>
  <si>
    <t>MDR SERVICES</t>
  </si>
  <si>
    <t>13006 RTE 314 LOWER BASE DRIVE</t>
  </si>
  <si>
    <t>66-0914699</t>
  </si>
  <si>
    <t>RINON</t>
  </si>
  <si>
    <t>GERTRUDES</t>
  </si>
  <si>
    <t>ULARTE</t>
  </si>
  <si>
    <t>rinongertrudes@gmail.com</t>
  </si>
  <si>
    <t>P-500-25246-282335</t>
  </si>
  <si>
    <t>CHAPTER 2, FICA SS AND FICA MEDICARE</t>
  </si>
  <si>
    <t>C-500-25246-282339</t>
  </si>
  <si>
    <t>hrcoordinator@picsaipan.com</t>
  </si>
  <si>
    <t>All CNMI and Federal Tax deduction, as required by law</t>
  </si>
  <si>
    <t>C-500-25206-199391</t>
  </si>
  <si>
    <t>C-500-25309-375184</t>
  </si>
  <si>
    <t>C-500-25231-250834</t>
  </si>
  <si>
    <t>FICA ( FEDERAL TAX)
CHAPTER 2 ( LOCAL TAX)</t>
  </si>
  <si>
    <t>C-500-25215-217611</t>
  </si>
  <si>
    <t>SUITE 12 GF 3290 BEACH ROAD PLAZA BLDG. ALAHAI AVE GARAPAN</t>
  </si>
  <si>
    <t>P-500-25087-809938</t>
  </si>
  <si>
    <t>*No specific educational requirements
*Must have a minimum of 12 months of experience 
 *Must KNOWLEDGE OF TECHNIQUES AND EQUIPMENT FOR STORING AND HANDLING FOOD PRODUCTS (BOTH PLANT AND ANIMAL) FOR CONSUMPTION.  KNOWLEDGE OF PRINCIPLES AND PROCESSES FOR PROVIDING CUSTOMER AND PERSONAL SERVICES. THIS INCLUDES CUSTOMER NEEDS ASSESSMENT, MEETING QUALITY STANDARDS FOR SERVICES, AND EVALUATION OF CUSTOMER SATISFACTION. KNOWLEDGE OF RAW MATERIALS, QUALITY CONTROL, COSTS, AND OTHER TECHNIQUES TO ENSURE FOOD SAFETY.</t>
  </si>
  <si>
    <t>Beach Road Susupe</t>
  </si>
  <si>
    <t>PO BOX 500066</t>
  </si>
  <si>
    <t>CNMI WITHHOLDING TAX, FEDERAL WITHHOLDING TAX, SOCIAL SECURITY AND MEDICARE
CONTRIBUTION.</t>
  </si>
  <si>
    <t>C-500-25238-269485</t>
  </si>
  <si>
    <t>C-500-25245-279755</t>
  </si>
  <si>
    <t>C-500-25269-336339</t>
  </si>
  <si>
    <t>MEDICAL SOLUTIONS, LLC.</t>
  </si>
  <si>
    <t>MEDIKUN FAMILIA</t>
  </si>
  <si>
    <t>SUITE 103</t>
  </si>
  <si>
    <t>66-0788916</t>
  </si>
  <si>
    <t>PO BOX 963</t>
  </si>
  <si>
    <t>P-500-25169-105189</t>
  </si>
  <si>
    <t>CPR
EXPERIENCE IN HEALTHCARE/MEDICAL FIELDS</t>
  </si>
  <si>
    <t>STE 103</t>
  </si>
  <si>
    <t>jovelyn.ms25@gmail.com</t>
  </si>
  <si>
    <t>C-500-25232-253608</t>
  </si>
  <si>
    <t>JAN'S FISH MART</t>
  </si>
  <si>
    <t>PO BOX 503688</t>
  </si>
  <si>
    <t>58-6575444</t>
  </si>
  <si>
    <t>Meat, Poultry, and Fish Cutters and Trimmers</t>
  </si>
  <si>
    <t>P-500-25193-170839</t>
  </si>
  <si>
    <t>SALES PERSON-FISH MART</t>
  </si>
  <si>
    <t>CHALAN LAULAU</t>
  </si>
  <si>
    <t>C-500-25218-223833</t>
  </si>
  <si>
    <t>Herman's Modern Bakery, Inc</t>
  </si>
  <si>
    <t>P-500-25107-873639</t>
  </si>
  <si>
    <t>Accounting Specialists</t>
  </si>
  <si>
    <t xml:space="preserve">Understanding of accounting principles and current Financial legislation. The ability to communicate information and ideas in writing and speaking so others will understand. The ability to add, subtract, multiply, or divide . Knowledge of accounting software such as Sage/Peachtree Accounting. Ability to use Microsoft Office Suite such as Excel and Excel formula system to solve problems, Microsoft Word to communicate or write Memo, and Microsoft Outlook for E-mail purposes. Must be able to work on flexible hours including weekends &amp; holidays.
</t>
  </si>
  <si>
    <t>C-500-25272-340220</t>
  </si>
  <si>
    <t>C-500-25239-272108</t>
  </si>
  <si>
    <t>P-500-25192-167781</t>
  </si>
  <si>
    <t>HOUSEKEEPING ATTENDANT</t>
  </si>
  <si>
    <t xml:space="preserve">ABLE TO PUSH, PULL, LIFT, AND CARRY 50 LBS OF HOUSEKEEPING/CLEANING SUPPLIES WITHOUT ASSISTANCE. BE ABLE AND WILLING TO WORK FLEXIBLE SHIFTS,
DAYS, EVENINGS, NIGHTS, WEEKENDS, AND HOLIDAYS.
</t>
  </si>
  <si>
    <t>uty meal, 15 days vacation leave after 1yr., 9 holiday pay; optional health insurance &amp; housing</t>
  </si>
  <si>
    <t>C-500-25309-374528</t>
  </si>
  <si>
    <t xml:space="preserve">Associates' degree
12 months documented experience as Civil Engineering Technician
Must be knowledgeable on different types of asphalt, concrete, aggregate, 
cement and sand used/required for specific construction projects.
Should have knowledge on how to use Excel, Word 
Should have a valid Driver's License
</t>
  </si>
  <si>
    <t>C-500-25314-391355</t>
  </si>
  <si>
    <t>NORTHERN MARIANA ISL</t>
  </si>
  <si>
    <t>6856 Chalan Pale Arnold Gualo Rai</t>
  </si>
  <si>
    <t>C-500-25232-254340</t>
  </si>
  <si>
    <t>PACIFIC COOPERATION LTD.</t>
  </si>
  <si>
    <t>RAYAO LOOP, CHALAN KIYA</t>
  </si>
  <si>
    <t>P.O.Box10001PMB906</t>
  </si>
  <si>
    <t>98-6021740</t>
  </si>
  <si>
    <t>QIN</t>
  </si>
  <si>
    <t>CHAOSHAN</t>
  </si>
  <si>
    <t>pacoop@itecnmi.com</t>
  </si>
  <si>
    <t>P-500-25191-164805</t>
  </si>
  <si>
    <t>MUST HAVE AT LEAST TWO (2) YEARS OF WORK EXPERIENCE AS ENGINEER RELATED IN GOVERNMENT OR COMMERCIAL PROJECTS. KNOWS HOW TO OPERATE AUTOCAD SOFTWARE AND MICROSOFT OFFICE EXCEL, WORD, OUTLOOK AND PROJECT. KNOWS HOW TO PLAN, SCHEDULE &amp; COORDINATE PROJECT ACTIVITIES TO MEET DEADLINES. KNOWS HOW TO READ SPECIFICATIONS, SUCH AS BLUE PRINTS, TO DETERMINE PROJECT REQUIREMENTS OR PLAN PROCEDURES.</t>
  </si>
  <si>
    <t>P.O.BOX10001PMB906</t>
  </si>
  <si>
    <t>Local and Federal Taxes</t>
  </si>
  <si>
    <t>C-500-25216-218801</t>
  </si>
  <si>
    <t>P.O. BOX 505093</t>
  </si>
  <si>
    <t>SUITE 201 LANGSE STREET  SUSUPE</t>
  </si>
  <si>
    <t>SOLE PROPRIETOR / PRESIDENT</t>
  </si>
  <si>
    <t>P-500-25155-050548</t>
  </si>
  <si>
    <t>COMBINED FOOD PREPARATION AND SERVING WORKER</t>
  </si>
  <si>
    <t>*MUST HAVE AT LEAST 3 MONTHS OF WORK-RELATED EXPERIENCE
*KNOWLEDGE OF SUPPLIES, EQUIPMENT, AND/OR SERVICES ORDERING AND INVENTORY CONTROL.
* ABILITY TO FOLLOW ROUTINE VERBAL AND WRITTEN INSTRUCTIONS.
* ABILITY TO READ AND WRITE.
* ABILITY TO UNDERSTAND AND FOLLOW SAFETY PROCEDURES.
* ABILITY TO SAFELY USE CLEANING EQUIPMENT AND SUPPLIES.
* ABILITY TO LIFT AND MANIPULATE HEAVY OBJECTS OF UP TO 50 LBS.
* KNOWLEDGE OF FOOD SERVICE LINES SET-UP AND TEMPERATURE REQUIREMENTS.
* SKILL IN COOKING AND PREPARING A VARIETY OF FOODS.
* KNOWLEDGE OF FOOD PREPARATION AND PRESENTATION METHODS, TECHNIQUES, AND QUALITY STANDARDS.
*MUST BE ABLE TO OBTAIN FOOD HANDLER CERTIFICATION (FOR RENEWAL ONLY, NEW EMPLOYMENT IS NOT REQUIRED)
*MUST AGREE TO A POST-OFFER, PRE-EMPLOYMENT DRUG SCREENING TEST. DRUG SCREENING TEST WHICH WILL APPLY EQUALLY TO U.S. WORKERS AND CW-1
WORKERS</t>
  </si>
  <si>
    <t>Chalan Pali Arnold Road, Gualo Rai</t>
  </si>
  <si>
    <t>CNMI Local Taxes (State Income Tax) , Social Security FICA &amp; Medicare Taxes</t>
  </si>
  <si>
    <t>C-500-25261-317124</t>
  </si>
  <si>
    <t>Advance Carrier, Inc.</t>
  </si>
  <si>
    <t>Marianas Carrier</t>
  </si>
  <si>
    <t>Gualo Rai Commercial Center,  P.O Box 500137</t>
  </si>
  <si>
    <t>66-8011846</t>
  </si>
  <si>
    <t>P-500-25195-171363</t>
  </si>
  <si>
    <t>HVAC Technician</t>
  </si>
  <si>
    <t>HIGH SCHOOL DIPLOMA, GED OR SUITABLE EQUIVALENT. AT LEAST 12 MONTHS EXPERIENCE AS AN HVAC TECHNICIAN. UNDERSTANDING OF ADVANCED PRINCIPLES OF AIR CONDITIONING, REFRIGERATION AND HEATING. WORKING KNOWLEDGE OF BOILER SYSTEMS. ABILITY TO WORK AFTER HOURS, OVER WEEKENDS AND ON PUBLIC HOLIDAYS WITH SHORT OR NO NOTICE. ABILITY TO WORK IN CONFINED SPACES. ENSURING COMPLIANCE WITH APPLIANCE STANDARDS AND WITH OCCUPATIONAL HEALTH AND SAFETY ACT. READ AND UNDERSTAND IN BALANCING AIR AND WATER TREATMENT SYSTEMS IN LINE WITH HVAC PROTOCOLS. READ AND
UNDERSTAND SCHEMATICS AND WORK PLANS.</t>
  </si>
  <si>
    <t>Gualo Rai, Commercial Center, Gualo Rai P.O Box 500137</t>
  </si>
  <si>
    <t>(Opt) Med, dental, vision, holiday pay, personal time, employee discounts subject to the terms &amp; condi</t>
  </si>
  <si>
    <t>The employer will make all deductions from the worker’s paycheck as required by law, as well as other deductions for selected employee benefits, including health, vision, and dental subject to each company’s conditions.</t>
  </si>
  <si>
    <t>C-500-25307-357646</t>
  </si>
  <si>
    <t>C-500-25310-380145</t>
  </si>
  <si>
    <t>C-500-25218-223787</t>
  </si>
  <si>
    <t>P-500-25170-110507</t>
  </si>
  <si>
    <t>REPAIR &amp; MAINTENANCE WORKERS, GENERAL</t>
  </si>
  <si>
    <t>12 MONTHS PREVIOUS WORK EXPERIENCE OF REPAIR &amp; MAINTENANCE WORKER.  EDUCATION BACKGROUND REQUIRED: NONE.</t>
  </si>
  <si>
    <t>C-500-25310-380403</t>
  </si>
  <si>
    <t>JNJ Corporation</t>
  </si>
  <si>
    <t>P-500-25252-295481</t>
  </si>
  <si>
    <t>At least 12 months of work experience as a cook. Familiar in cooking Filipino dishes that is on
 the menu of the restaurant.</t>
  </si>
  <si>
    <t>C-500-25259-311064</t>
  </si>
  <si>
    <t>MANIBUSANA</t>
  </si>
  <si>
    <t>C-500-25255-307177</t>
  </si>
  <si>
    <t>6873 CHALAN PALI, ARNOLD GARAPAN</t>
  </si>
  <si>
    <t>P-500-25220-232126</t>
  </si>
  <si>
    <t>BOOKKEEPING, ACCOUNTING and AUDITING CLERKS</t>
  </si>
  <si>
    <t xml:space="preserve">- Preferably High School graduate or equivalent. 
- AT LEAST 24 MONTHS OF EXPERIENCE AS AN ACCOUNTING CLERK/ASSOCIATE (With at least 24-months of work experience as an accounting clerk. Must have knowledge and
understanding of bookkeeping practices and procedures).
- KNOWLEDGE IN SAGE 300 (Must be able to use the SAGE 300 Premium accounting system or any other Accounting system application.
- Verbal and/or written tests may be provided to substantiate sufficiency of understanding of general accounting principles and practices, coding, debits/credits, and understanding of basic
tax forms. Applicants must be willing to work in flexible hours, even weekends and holidays if necessary especially to meet deadlines.
</t>
  </si>
  <si>
    <t>C-500-25218-223840</t>
  </si>
  <si>
    <t>P-500-25107-873672</t>
  </si>
  <si>
    <t xml:space="preserve">Applicants must have at least 6-months of training in a basic baking course and twelve (12) months of experience as a baker helper, baker, or other similar occupations. Skills and knowledge in routine bakery machinery operations. Able to work in a fast-paced environment. Must be able to work on holidays and weekends with a flexible schedule. Must be able to lift 50 lbs of ingredients.
</t>
  </si>
  <si>
    <t>C-500-25309-374412</t>
  </si>
  <si>
    <t>MJ ENTERPRISES</t>
  </si>
  <si>
    <t>AS LITO TIKA LN.</t>
  </si>
  <si>
    <t>P.O. BOX 500302</t>
  </si>
  <si>
    <t>P-500-25246-282358</t>
  </si>
  <si>
    <t xml:space="preserve">ALL APPLICANTS ARE REQUIRED TO HAVE ATLEAST 36 MONTHS OF VERIFIABLE EXPERIENCE IN ACCOUNTING INCLUDING FINANCIAL STATEMENT PREPARATION, ANALYSIS, BUDGETING, AUDITING, COST ACCOUNTING, AND TAX PREPARATION, ALONG WITH A CERTIFICATE OF EMPLOYMENT INDICATING THEIR POSITION AS ACCOUNTANT. </t>
  </si>
  <si>
    <t>C-500-26007-539477</t>
  </si>
  <si>
    <t>CNMI GLOBAL LOGISTICS</t>
  </si>
  <si>
    <t>P-500-25328-431628</t>
  </si>
  <si>
    <t xml:space="preserve">PREFERRED APPLICANTS WITH TRAINING CERTIFICATES, BUT NOT REQUIRED.
REQUIRED CERTIFICATE OF EMPLOYMENT FROM PREVIOUS EMPLOYER AS GENERAL MAINTENANCE WITH AT LEAST 24 MONTHS EXPERIENCE.
ALL SPECIAL REQUIREMENTS WILL BE APPLIED EQUALLY AND CONSISTENTLY TO BOTH U. S. AND FOREIGN WORKERS.
</t>
  </si>
  <si>
    <t>C-500-26016-564392</t>
  </si>
  <si>
    <t>Master's</t>
  </si>
  <si>
    <t>C-500-25306-357550</t>
  </si>
  <si>
    <t>Coin, Vending, and Amusement Machine Servicers and Repairers</t>
  </si>
  <si>
    <t>P-500-25183-146391</t>
  </si>
  <si>
    <t>AMUSEMENT MACHINE SERVICER &amp; REPAIRER</t>
  </si>
  <si>
    <t>C-500-25316-399361</t>
  </si>
  <si>
    <t>C-500-25352-492417</t>
  </si>
  <si>
    <t>C-500-25309-374201</t>
  </si>
  <si>
    <t>Marianas Trekking LLC</t>
  </si>
  <si>
    <t>PMB 616 Box 10000</t>
  </si>
  <si>
    <t>66-0647044</t>
  </si>
  <si>
    <t>Nelson</t>
  </si>
  <si>
    <t>Christopher</t>
  </si>
  <si>
    <t>Jon</t>
  </si>
  <si>
    <t>chris@marianastrekking.com</t>
  </si>
  <si>
    <t>P-500-25259-310760</t>
  </si>
  <si>
    <t>High School/ GED, at least 24 months work experience required. Must have the ability to diagnose and repair vehicles and follow safety instructions and directions. Ability to use common hand tools (wrench, pliers, screwdrivers) small lubrication devices, and safety equipment such as gloves and goggles. Must have the ability for record keeping and maintaining inventory. Must be able to work on weekends and holidays on short notice. A valid CNMI-Drivers License is required.</t>
  </si>
  <si>
    <t>Chalan Pale Arnold</t>
  </si>
  <si>
    <t xml:space="preserve">local and federal taxes
</t>
  </si>
  <si>
    <t>marianastrekking.hr@gmail.com</t>
  </si>
  <si>
    <t>C-500-25345-474474</t>
  </si>
  <si>
    <t>C-500-25320-411738</t>
  </si>
  <si>
    <t xml:space="preserve">Associates' degree
12 months documented experience as Civil Engineering Technician
Must be knowledgeable on different types of asphalt, concrete, aggregate, cement and sand used/required for specific construction projects.
Should have knowledge on how to use Excel, Word 
Should have a valid drivers license
</t>
  </si>
  <si>
    <t xml:space="preserve">FICA TAXES, FEDERAL &amp; LOCAL TAXES. INSURANCEPREMIUMS and 401K DEFERRALS are optional. </t>
  </si>
  <si>
    <t>C-500-25233-257504</t>
  </si>
  <si>
    <t>REQ Day and Night Child Care Center</t>
  </si>
  <si>
    <t>C-500-25254-301172</t>
  </si>
  <si>
    <t>P-500-25205-196447</t>
  </si>
  <si>
    <t>Can work flexible hours during weekends and holidays.
Required for both U.S. workers and CW1 workers.
All applicants must provide recent employment certificate(s).</t>
  </si>
  <si>
    <t>Palm St. Corner Rte 30 road Garapan</t>
  </si>
  <si>
    <t>C-500-25309-374583</t>
  </si>
  <si>
    <t>P-500-25269-336412</t>
  </si>
  <si>
    <t>STE 101</t>
  </si>
  <si>
    <t>C-500-25248-288491</t>
  </si>
  <si>
    <t>CNMI Manpower, LLC</t>
  </si>
  <si>
    <t>P.O. Box 501856</t>
  </si>
  <si>
    <t>66-0974863</t>
  </si>
  <si>
    <t>Vincent</t>
  </si>
  <si>
    <t>DLG.</t>
  </si>
  <si>
    <t>cnmi.manpower670@gmail.com</t>
  </si>
  <si>
    <t>P-500-25205-196473</t>
  </si>
  <si>
    <t>MAID AND HOUSEKEEPING CLEANER</t>
  </si>
  <si>
    <t>MUST HAVE 3 MONTHS OF WORKING EXPERIENCE IN HOUSEKEEPING. ABILITY TO PERFORM PHYSICAL ACTIVITIES THAT REQUIRES CLIMBING, LIFTING, BALANCING AND HANDLING MATERIALS WITHOUT GETTING WINDED OR OUT OF BREATH. MUST HAVE THE ABILITY TO COMMUNICATE INFORMATION AND IDEAS IN SPEAKING SO OTHERS WILL UNDERSTAND.</t>
  </si>
  <si>
    <t>Rosa Street</t>
  </si>
  <si>
    <t>CNMI Withholding Tax (State Income Tax) , Social Security (FICA) and Medicare Tax</t>
  </si>
  <si>
    <t>C-500-25345-474549</t>
  </si>
  <si>
    <t>C-500-26030-604713</t>
  </si>
  <si>
    <t>4JC CORPORATION</t>
  </si>
  <si>
    <t>1242 Chalan Monsignor Martinez As Lito P.O. Box 506681</t>
  </si>
  <si>
    <t>Saipan MP</t>
  </si>
  <si>
    <t>66-0675387</t>
  </si>
  <si>
    <t>Deang</t>
  </si>
  <si>
    <t>Irine</t>
  </si>
  <si>
    <t>Prudente</t>
  </si>
  <si>
    <t>Office Manager</t>
  </si>
  <si>
    <t>1242 Chalan Monsignor Martinez As Lito  P.O. Box 506681</t>
  </si>
  <si>
    <t>immanuel.saipan@gmail.com</t>
  </si>
  <si>
    <t>P-500-25346-477327</t>
  </si>
  <si>
    <t>PRINTING PRESS OPERATOR</t>
  </si>
  <si>
    <t>Skilled or knowledgeable on the operation of printing equipment such as Solna, Minerva, Multi-lithographic</t>
  </si>
  <si>
    <t>1242 Chalan Monsignor Martinez As Lito</t>
  </si>
  <si>
    <t>Withholding tax, FICA tax</t>
  </si>
  <si>
    <t>C-500-25316-402710</t>
  </si>
  <si>
    <t>C-500-25352-492778</t>
  </si>
  <si>
    <t>66-0673663</t>
  </si>
  <si>
    <t>C-500-25311-386018</t>
  </si>
  <si>
    <t>C-500-25316-399280</t>
  </si>
  <si>
    <t>P-500-25177-129829</t>
  </si>
  <si>
    <t xml:space="preserve">Can cook instant dishes requested by the customers. Can operate cooking equipment. Must have at least 6 months working experience as a Cook with Employment Certificate.
Note: This pre-requisite applies to BOTH U.S. Workers applicant and CW-1 Workers applicant
</t>
  </si>
  <si>
    <t>C-500-25255-304520</t>
  </si>
  <si>
    <t>ABILITY TO FOLLOW INSTRUCTIONS FROM SUPERVISORS OR SENIOR MAINTENANCE WORKERS. KNOWLEDGE OF CARPENTRY AND REPAIR. ABILITY TO USE HAND TOOLS AND POWER TOOLS.</t>
  </si>
  <si>
    <t>C-500-25310-385534</t>
  </si>
  <si>
    <t>V-kool Marianas USA, LLC</t>
  </si>
  <si>
    <t>Beach Road, Tun Segundo St. Chalan Kanoa</t>
  </si>
  <si>
    <t>66-0833044</t>
  </si>
  <si>
    <t>Sikayun</t>
  </si>
  <si>
    <t>Edward</t>
  </si>
  <si>
    <t>polyshinevkool@gmail.com</t>
  </si>
  <si>
    <t>Automotive Glass Installers and Repairers</t>
  </si>
  <si>
    <t>P-500-25195-171351</t>
  </si>
  <si>
    <t>Window Tint Specialist</t>
  </si>
  <si>
    <t>HIGH SCHOOL GRADUATE WITH AT LEAST 12 MONTHS OF WORK EXPERIENCE AS WINDOW TINT SPECIALIST. KNOWLEDGE AND EXPERIENCE IN THE INSTALLATION AND
REMOVAL OF WINDOW TINTS FOR MOTOR VEHICLES INCLUDING RESIDENTIAL AND OFFICE WINDOWS. KNOWLEDGE AND EXPERIENCE IN OPERATING TOOLS,
EQUIPMENT AND MATERIALS FOR WINDOW TINT INSTALLATION AND REMOVAL INCLUDING PROPER SAFETY PROCEDURES IN DOING THE TASKS. MUST BE ABLE TO
LIFT, PUSH, PULL OR CARRY OBJECTS MINIMUM IF 30 LBS. AND BEND, STRETCH, TWIST OR REACH WITH BODY, ARMS AND/OR LEGS. TRADE TEST AND EMPLOYMENT
EXAMINATION ARE REQUIRED.</t>
  </si>
  <si>
    <t>Beach Road, Tun Segundo St., Chalan Kanoa</t>
  </si>
  <si>
    <t>Applicable CNMI &amp; Federal Tax</t>
  </si>
  <si>
    <t>C-500-25317-403450</t>
  </si>
  <si>
    <t>MIC Building Second Floor</t>
  </si>
  <si>
    <t>P-500-25238-266622</t>
  </si>
  <si>
    <t>BACHELOR'S DEGREE IN ACCOUNTING WITH AT LEAST 4 YEARS OF EXPERIENCE IN STATUTORY ACCOUNTING PRACTICES (SAP) AND GENERALLY ACCEPTED ACCOUNTING PRACTICES (GAAP). MUST HAVE KNOWLEDGE AND EXPERIENCE IN ACCOUNTING SOFTWARE.</t>
  </si>
  <si>
    <t>Standard state and federal withholding taxes and SSI deductions.</t>
  </si>
  <si>
    <t>C-500-25307-357631</t>
  </si>
  <si>
    <t>C-500-25329-435035</t>
  </si>
  <si>
    <t>ALJRIC GENERAL SERVICES, LLC</t>
  </si>
  <si>
    <t>P.O. BOX 505765 CK</t>
  </si>
  <si>
    <t>DANDAN</t>
  </si>
  <si>
    <t>66-0866293</t>
  </si>
  <si>
    <t>ANTONIO</t>
  </si>
  <si>
    <t>ALMA</t>
  </si>
  <si>
    <t>HABOS</t>
  </si>
  <si>
    <t>aljricmanpower2017@gmail.com</t>
  </si>
  <si>
    <t>P-500-25243-278635</t>
  </si>
  <si>
    <t>JANITOR AND CLEANERS</t>
  </si>
  <si>
    <t>AT LEAST 3 MONTHS WORK EXPERIENCES FOR THE JOB IS REQUIRED;
JOB SAFETY AND PROPER HANDLING AND USE OF SPECIAL TOOLS, EQUIPMENTS AND CLEANING SUPPLIES AND MATERIALS</t>
  </si>
  <si>
    <t>FICA (SOCIAL SECURITY AND MEDICARE) TAXES
CNMI (CHAP 2 AND 7) TAXES</t>
  </si>
  <si>
    <t>C-500-26005-532922</t>
  </si>
  <si>
    <t>In excess of 40 hours per week the rate will be multiply by 1.5</t>
  </si>
  <si>
    <t>1. CNMI Withholding Tax (Chapter 2, Chapter 7)
2. FICA - (Social Security, Medicare)</t>
  </si>
  <si>
    <t>C-500-25321-415157</t>
  </si>
  <si>
    <t>Must demonstrate ability to operate a variety of tools and equipment, including hand tools, power tools, and measuring instruments.
Must be able to lift and carry up to 50lbs.</t>
  </si>
  <si>
    <t>C-500-25322-415609</t>
  </si>
  <si>
    <t>Saipan, P.O. Box 500009 Saipan, MP 96950</t>
  </si>
  <si>
    <t>Stationary Engineers and Boiler Operators</t>
  </si>
  <si>
    <t>P-500-25272-340198</t>
  </si>
  <si>
    <t>Assistant Chief Engineer</t>
  </si>
  <si>
    <t>Water treatment plant certification, VGI training certified, Must have experience as an Asst. Chief Engineer or other managerial role in the maintenance and engineering department, preferable in a hotel setting.</t>
  </si>
  <si>
    <t>Bi-Weekly</t>
  </si>
  <si>
    <t>Paid leave, duty meals, and optional health insurance.</t>
  </si>
  <si>
    <t>C-500-25308-367925</t>
  </si>
  <si>
    <t>Knowledge in multi- crafting skills in carpentry, plumbing, electrical,mechanical and painting.</t>
  </si>
  <si>
    <t xml:space="preserve">FEDERAL TAX ( SS and Med Tax) and Chapter 2 </t>
  </si>
  <si>
    <t>C-500-26006-536195</t>
  </si>
  <si>
    <t>C-500-25310-385419</t>
  </si>
  <si>
    <t>C-500-26036-621313</t>
  </si>
  <si>
    <t>PO Box 505728</t>
  </si>
  <si>
    <t>P-500-25346-477633</t>
  </si>
  <si>
    <t>At least 12 months experience in Operating Pressing Machine.</t>
  </si>
  <si>
    <t>C-500-25345-474150</t>
  </si>
  <si>
    <t xml:space="preserve">Must have minimum 12 months of work experience as a heavy and tractor trailer truck, cement truck or dump truck driver. </t>
  </si>
  <si>
    <t>C-500-25349-481209</t>
  </si>
  <si>
    <t>6679 CHALAN PALE ARNOLD  VILLAGE I LIYANG</t>
  </si>
  <si>
    <t>NORTHERN MAARIANA ISLANDS</t>
  </si>
  <si>
    <t>hr@eucon.com</t>
  </si>
  <si>
    <t>Library Assistants, Clerical</t>
  </si>
  <si>
    <t>P-500-25311-386159</t>
  </si>
  <si>
    <t>LIBRARY ASSISTANTS</t>
  </si>
  <si>
    <t>Must have strong communication, interpersonal, and computer skills are essential for this position, and must possess excellent attention to detail.  Must be capable of carrying and lifting heavy boxes of books weighing approximately 35 pounds, bending low and reaching high to shelve materials, and pushing a library cart as needed. Must have at least 24 month experience as Library assistant in a Christian school.</t>
  </si>
  <si>
    <t>CHINESE BIBLE CHURCH INTERNATIONAL INC</t>
  </si>
  <si>
    <t>C-500-25256-307333</t>
  </si>
  <si>
    <t>P-500-25221-232297</t>
  </si>
  <si>
    <t xml:space="preserve">MUST HAVE 12 MONTHS OF EXPERIENCE AS A COOK. MUST BE ABLE TO LIFT AT LEAST 50 LBS.  CAN WORK ON A FLEXIBLE TIME OR EARLY MORNING SHIFT.  WEEKENDS AND HOLIDAYS.  MUST BE ABLE TO WORK INDEPENDENTLY AND WITH URGENCY.  MUST HAVE A RELIABLE TRANSPORTATION TO AND FROM THE WORKPLACE, EQUALLY APPLICABLE TO BOTH U.S. AND FOREIGN APPLICANTS.
DETAILED RESUME, EMPLOYMENT CERTIFICATIONS, AND OTHER CREDENTIALS ARE REQUIRED TO FURTHER ASSESS QUALIFICATIONS  EQUALLY APPLICABLE TO BOTH US AND FOREIGN WORKERS.
</t>
  </si>
  <si>
    <t>C-500-25330-438938</t>
  </si>
  <si>
    <t>C-500-25352-492760</t>
  </si>
  <si>
    <t>C-500-25326-430990</t>
  </si>
  <si>
    <t>MUST HAVE 12 MONTHS OF EXPERIENCE AS A COOK. MUST BE ABLE TO LIFT OR CARRY, PUSH OR PULL AT LEAST 50 LBS WITHOUT ASSISTANCE. MUST BE WILLING TO WORK ON FLEXIBLE TIME, EARLY MORNING SHIFT, WEEKENDS, AND HOLIDAYS. MUST HAVE A RELIABLE TRANSPORTATION TO AND FROM WORK PLACE. A DETAILED RESUME AND EMPLOYMENT CERTIFICATIONS ARE REQUIRED EQUALLY APPLICABLE TO BOTH U.S. AND FOREIGN APPLICANTS. QUALIFIED APPLICANTS MUST BE AVAILABLE FOR SCHEDULED INTERVIEW AND PRE-SCREENING TEST, EQUALLY APPLICABLE TO BOTH U.S. AND FOREIGN APPLICANTS, TO FURTHER ASSESS THEIR
QUALIFICATIONS</t>
  </si>
  <si>
    <t>C-500-26015-561000</t>
  </si>
  <si>
    <t>Employees’ Income Taxes as required by Federal and CNMI laws</t>
  </si>
  <si>
    <t>C-500-25321-411926</t>
  </si>
  <si>
    <t>C-500-26015-560962</t>
  </si>
  <si>
    <t>C-500-25359-510881</t>
  </si>
  <si>
    <t>EUCON MEDICAL   HEALTH SERVICES</t>
  </si>
  <si>
    <t>6856 CHALAN PALE ARNOLD  GUALO RAI</t>
  </si>
  <si>
    <t>P-500-25323-419977</t>
  </si>
  <si>
    <t xml:space="preserve">Works that requires the use of two or more maintenance mechanical equipment or the repair of an establishments structure. Pipe fitting, insulating, welding, machining, carpentry, fixing electrical or mechanical equipment, installing, aligning and balancing new equipment, and repairing building, floors or staircases are all possible duties.
</t>
  </si>
  <si>
    <t>6856 CHALAN PALE ARNOLD   GUALO RAI</t>
  </si>
  <si>
    <t>C-500-26020-570643</t>
  </si>
  <si>
    <t>MUST HAVE 24-MONTHS OF WORK RELATED EXPERIENCE.  HAVE KNOWLEDGE EITHER IN MECHANICAL, OR ELECTRICAL AS A GENERAL MAINTENANCE.</t>
  </si>
  <si>
    <t>C-500-25343-466881</t>
  </si>
  <si>
    <t>-Specify All Payroll Deductions: The employer will make all deductions from the worker’s paycheck as required by law, as well as other deductions for selected employee benefits, including health, vision, dental, life insurance and 401 (K) subject to each company’s conditions.</t>
  </si>
  <si>
    <t>C-500-25364-515311</t>
  </si>
  <si>
    <t xml:space="preserve">Tracy </t>
  </si>
  <si>
    <t>1-670-234-5911</t>
  </si>
  <si>
    <t xml:space="preserve">PREFERRED A VALID CNMI-ISSUED DRIVER'S LICENSE </t>
  </si>
  <si>
    <t>Mailman</t>
  </si>
  <si>
    <t>Bruce</t>
  </si>
  <si>
    <t>C-500-25315-395908</t>
  </si>
  <si>
    <t>Broadway Ave., Canal St. , San Jose</t>
  </si>
  <si>
    <t>C-500-25317-403580</t>
  </si>
  <si>
    <t>WORK EXPERIENCE REQUIRED IS 12 MONTHS CURRENT AND PROGRESSIVE IN CHILD CARE SETTING. INFANT TODDLER CERTIFICATION IS BIG PLUS FACTOR. EXPERIENCE WITH SPECIAL NEEDS CHILD IS BIG PLUS FACTOR. FAMILIARITY IN CREATIVE CURRICULUM IS A BIG PLUS FACTOR. GOOD ORAL AND WRITTEN COMMUNICATION SKILLS  NECESSARY TO PREPARE LICENSING REQUIREMENTS ON DAILY REPORTS AND OBSERVATIONS WHICH ARE EVELUATED AND VERIFIED BY USING THE TWO TOOLS: "ORAL COMMUNICATION RATING SCALE" AND THE "CHILD CARE WORKER - WRITTEN SKILLS FORM." ENGLISH IS THE OFFICIAL LANGUAGE IN THE CNMI.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TO BE COUNTED IN ADULT:CHILD RATIO IMMEDIATELY BEFORE START OF WORK: COMPLETE AND PASS THE 12 TOPICS OF PRE-SERVICE TRAININGS. 
WE ARE AN EQUAL OPPORTUNITY EMPLOYER AND THE ABOVE-MENTIONED REQUIREMENTS SHALL BE APPLIED EQUALLY TO ALL SUCCESSFUL APPLICANTS WHETHER U.S. WORKERS OR CW-1 WORKERS.</t>
  </si>
  <si>
    <t>C-500-25319-411155</t>
  </si>
  <si>
    <t>P-500-25221-232328</t>
  </si>
  <si>
    <t xml:space="preserve">MUST HAVE 12 MONTHS OF EXPERIENCE AS A BAKER. MUST BE ABLE TO LIFT AT LEAST 50 LBS WITHOUT ASSISTANCE.  CAN WORK ON A FLEXIBLE TIME OR EARLY MORNING SHIFT.  WEEKENDS AND HOLIDAYS.  MUST HAVE A RELIABLE TRANSPORTATION TO AND FROM THE WORKPLACE, EQUALLY APPLICABLE TO BOTH U.S. AND FOREIGN APPLICANTS. A DETAILED RESUME &amp; EMPLOYMENT CERTIFICATIONS ARE REQUIRED TO ASSESS FURTHER QUALIFICATIONS, EQUALLY APPLICABLE TO BOTH US AND FOREIGN WORKERS. QUALIFIED APPLICANTS MUST BE AVAILABLE FOR A JOB INTERVIEW AND A PRE-SCREENING TEST EQUALLY APPLICABLE TO BOTH U.S. AND FOREIGN APPLICANTS.
</t>
  </si>
  <si>
    <t xml:space="preserve">CH.2 AND CH. 7 TAXES (FEDERAL &amp; STATE TAX) SOCIAL SECURITY AND MEDICARE TAXES.
</t>
  </si>
  <si>
    <t>C-500-26072-703389</t>
  </si>
  <si>
    <t>Golden Harvest International School &amp; Daycare</t>
  </si>
  <si>
    <t>P.O. Box 505704</t>
  </si>
  <si>
    <t>66-0620472</t>
  </si>
  <si>
    <t>AQUINO</t>
  </si>
  <si>
    <t>KRISPY MARIE</t>
  </si>
  <si>
    <t>CUBILLAN</t>
  </si>
  <si>
    <t>BOARD OF DIRECTOR</t>
  </si>
  <si>
    <t>P.O. BOX 505704</t>
  </si>
  <si>
    <t>ghisanddc@gmail.com</t>
  </si>
  <si>
    <t>P-500-26033-612517</t>
  </si>
  <si>
    <t>GOLDEN HARVEST INTERNATIONAL SCHOOL &amp; DAYCARE IS A NON-PROFIT ORGANIZATION AND A RECEPIENT OF A FEDERAL FINANCIAL ASSISTANCE FOR CHILDCARE. THIS MADE THE DAYCARE UNDER CLOSE AND STRICT REGULATION OF CNMI DCCA LICENSING AND CHILD CARE DEVELOPMENT FUND. ALL CAREGIVERS, US OR NON-IMMIGRANT, SHOULD HAVE 30 HOURS OF COMPULSORY ANNUAL TRAINING HOURS AND TECHNICAL ASSISTANCE, TRAINING ON HEALTH AND SAFETY, EMERGENCY PREPAREDNESS, CPR CERTIFICATION, AND THEY MUST SUCCESSFULLY COMPLETE A CRIMINAL BACKGROUND CHECK BEFORE BEING PERMITTED TO WORK WITH CHILDREN.</t>
  </si>
  <si>
    <t>GHIYEGHI STREET</t>
  </si>
  <si>
    <t>State &amp; Federal Tax Withholding</t>
  </si>
  <si>
    <t>C-500-26022-579301</t>
  </si>
  <si>
    <t>GMT Corporation</t>
  </si>
  <si>
    <t>GMT Property Management</t>
  </si>
  <si>
    <t>Katupat Drive San Vicente</t>
  </si>
  <si>
    <t>P.O. Box 506649</t>
  </si>
  <si>
    <t>66-0869528</t>
  </si>
  <si>
    <t>Tamayo</t>
  </si>
  <si>
    <t>Melecio</t>
  </si>
  <si>
    <t>Garcia</t>
  </si>
  <si>
    <t>Katupat Drive, San Vicente</t>
  </si>
  <si>
    <t>eddietamayo27@yahoo.com</t>
  </si>
  <si>
    <t>P-500-25342-463747</t>
  </si>
  <si>
    <t>Must have at least 24-month of work related experience as General maintenance and repair workers, General. The ability to move hand, and hand together with arm, or two hands to grasp, manipulate, or assemble objects. Know how to use both hand and power tools.</t>
  </si>
  <si>
    <t>C-500-26035-618176</t>
  </si>
  <si>
    <t>General Contractors/Construction; General Maint; Custodial Services; Portable Toilet; Waste Disposal; Maid Services</t>
  </si>
  <si>
    <t>P-500-25339-459639</t>
  </si>
  <si>
    <t>HR Assistant</t>
  </si>
  <si>
    <t>Previous work-related skills, knowledge in monitoring HR policies and procedures, communication skills, and holds HR certifications. Knowledgeable in processing immigrant and non-immigrant documents, including CW-1 petitions, Green Cards, and related employment authorization paperwork.</t>
  </si>
  <si>
    <t>C-500-26038-626555</t>
  </si>
  <si>
    <t>KUANG QING CORPORATION</t>
  </si>
  <si>
    <t>CK INTERNET</t>
  </si>
  <si>
    <t>66-0677344</t>
  </si>
  <si>
    <t>TAIHONG</t>
  </si>
  <si>
    <t>kuangqingcorporation@gmail.com</t>
  </si>
  <si>
    <t>P-500-25347-480461</t>
  </si>
  <si>
    <t>NO SPECIAL REQUIREMENTS REQUIRED</t>
  </si>
  <si>
    <t>C-500-26009-546644</t>
  </si>
  <si>
    <t>C-500-26024-587999</t>
  </si>
  <si>
    <t>MUST HAVE KNOWLEDGE IN PIPE FITTING, ELECTRICAL WORKS, CARPENTRY, AND WELDING. 
CAN OPERATE AND MAINTAIN HAND TOOLS AND POWER TOOLS.
MUST HAVE AT LEAST 24 MONTHS OF WORKING EXPERIENCE AS A MAINTENANCE REPAIRER. 
PRE-SCREENING TEST IS REQUIRED
(LIKE TRADE TEST AND / OR EMPLOYMENT EXAM)</t>
  </si>
  <si>
    <t>Daily</t>
  </si>
  <si>
    <t>C-500-26006-535837</t>
  </si>
  <si>
    <t>P-500-25231-250544</t>
  </si>
  <si>
    <t xml:space="preserve">Applicant must have a high school Diploma. Applicant must have at least 12 months experience as Accounting Specialist or any related field. </t>
  </si>
  <si>
    <t>C-500-26016-564493</t>
  </si>
  <si>
    <t>C-500-25343-467076</t>
  </si>
  <si>
    <t>Previous experience as a cashier or in customer service is an advantage.</t>
  </si>
  <si>
    <t>C-500-26003-531576</t>
  </si>
  <si>
    <t xml:space="preserve">Must have at least one (1) year working experience. 
Able to follow safety rules &amp; regulations, and must possess a valid CNMI Driver's License.
</t>
  </si>
  <si>
    <t>ALL APPLICABLE CNMI &amp; FEDERAL TAXES .</t>
  </si>
  <si>
    <t>C-500-26068-687729</t>
  </si>
  <si>
    <t>P-500-25315-398810</t>
  </si>
  <si>
    <t>EQUIPMENT MAINTENANCE &amp; REPAIR WORKS</t>
  </si>
  <si>
    <t>IDEALLY WITH KNOWLEDGE OF COMMERCIAL LAUNDRY EQUIPMENT AND BUILDING MAINTENANCE WORKS. MUST BE KNOWLEDGEABLE IN BASIC ELECTRICAL, CARPENTRY, AND HAND TOOLS. MUST HAVE AT LEAST 2 YEARS OF WORK EXPERIENCE IN A RELATED POSITION. A HIGH SCHOOL DIPLOMA, GED, OR EQUIVALENT IS REQUIRED. A CERTIFICATE OF EMPLOYMENT IS REQUIRED FOR BOTH FOREIGN AND US APPLICANTS. WILLING TO WORK ON POSSIBLE SPLIT SHIFTS AND WEEKEND SHIFTS INCLUDING HOLIDAYS.</t>
  </si>
  <si>
    <t>3741 WINNERS RESIDENCE, AFETNA RD</t>
  </si>
  <si>
    <t>C-500-25316-402883</t>
  </si>
  <si>
    <t>C-500-25360-511018</t>
  </si>
  <si>
    <t>PACIFIC SUBSEA SAIPAN, INC.</t>
  </si>
  <si>
    <t>LOWER BASE DRIVE MANGROVE PL</t>
  </si>
  <si>
    <t>66-0491712</t>
  </si>
  <si>
    <t>NUTTING</t>
  </si>
  <si>
    <t>STEPHEN</t>
  </si>
  <si>
    <t>JOSEPH</t>
  </si>
  <si>
    <t>PMB 672 PPP BOX 10000</t>
  </si>
  <si>
    <t>camillesubmarine@yahoo.com</t>
  </si>
  <si>
    <t>P-500-25319-411236</t>
  </si>
  <si>
    <t>APPLICANT IS ABLE TO USE LOGIC AND REASONING TO IDENTIFY STRENGTHS AND WEAKNESSES OF ALTERNATE SOLUTIONS TO APPROACH THE PROBLEM.
APPLICANT IS ABLE TO WORK ON A FLEXIBLE WORKING SCHEDULE: DAY AND NIGHT SHIFT, WEEKENDS, AND HOLIDAYS. APPLICANTS WILL BE REQUIRED TO SUBMIT TO
PRE-EMPLOYMENT DRUG TESTING, AND ENTER INTO AN ONGOING DRUG TESTING PROGRAM WHICH WILL BE PAID BY THE EMPLOYER. THIS PROGRAM WILL BE
EQUALLY APPLIED TO U.S., AND CW-1 WORKERS. COMPANY IS AN EQUAL EMPLOYMENT OPPORTUNITY EMPLOYER. APPLICANT MUST BE PHYSICALLY ABLE TO
PERFORM EFFICIENTLY THE DUTIES OF THE POSITION AT SEA AND ASHORE. APPLICANT MUST HAVE AT LEAST 12MONTHS OF WORKING EXPERIENCE AS GENERAL
MAINTENANCE &amp; REPAIR WORKER. PASSING OF PRE-SCREENING TEST IS REQUIRED (LIKE TRADE TEST AND/OR EMPLOYMENT EXAM)</t>
  </si>
  <si>
    <t>LOWER BASE FRIVE MANGROVE PL</t>
  </si>
  <si>
    <t xml:space="preserve">Payroll related taxes as required by law.
</t>
  </si>
  <si>
    <t>scott@saipansubmarine.com</t>
  </si>
  <si>
    <t>C-500-26008-543206</t>
  </si>
  <si>
    <t>Green Meadow School</t>
  </si>
  <si>
    <t>Pure Love Daycare I</t>
  </si>
  <si>
    <t>P.O. Box 502862</t>
  </si>
  <si>
    <t>66-0696631</t>
  </si>
  <si>
    <t>Songcuan</t>
  </si>
  <si>
    <t>Saturnino</t>
  </si>
  <si>
    <t>Dulay</t>
  </si>
  <si>
    <t>Controller &amp; Director</t>
  </si>
  <si>
    <t>spn2005corp@gmail.com</t>
  </si>
  <si>
    <t>P-500-25329-435019</t>
  </si>
  <si>
    <t>Childcare Attendant</t>
  </si>
  <si>
    <t xml:space="preserve">1 year of experience. Has a minimum of 32 hours of training on health and safety required and provided by the CNMI Childcare Development Fund. Knowledge in written and Oral English Language. Employment certificate from previous employer required, which will be applied equally to both U.S. and Foreign workers.
</t>
  </si>
  <si>
    <t>C-500-26007-539561</t>
  </si>
  <si>
    <t>P-500-25200-186925</t>
  </si>
  <si>
    <t>U-SAVE MARKET, LOT #014 T 22</t>
  </si>
  <si>
    <t>C-500-26015-561008</t>
  </si>
  <si>
    <t>Bachelors Degree in Civil Engineering/any related fields with 24 months of work related experience in a Construction Company</t>
  </si>
  <si>
    <t>C-500-26043-635399</t>
  </si>
  <si>
    <t>P-500-25364-515554</t>
  </si>
  <si>
    <t>Certified Public Accountant preferred</t>
  </si>
  <si>
    <t>C-500-26041-632422</t>
  </si>
  <si>
    <t>C-500-26016-564616</t>
  </si>
  <si>
    <t>Konstruct Corporation</t>
  </si>
  <si>
    <t>66-0862203</t>
  </si>
  <si>
    <t>Alinas</t>
  </si>
  <si>
    <t>Eleanor</t>
  </si>
  <si>
    <t>Balansag</t>
  </si>
  <si>
    <t>providencehomes.kc@gmail.com</t>
  </si>
  <si>
    <t>P-500-25342-463639</t>
  </si>
  <si>
    <t>Bachelor's Degree in Accounting.  Must have four(4) years of prior related knowledge and experience.  Must have reliable transportation to and from the workplace. A detailed resume and  Employment Certifications must be provided by all applicants, equally applicable to  U.S. and foreign applicants. Selected qualified applicants must be available on the scheduled interview and pre-testing for further assessment of qualifications, equally applicable to both U.S. and foreign applicants.</t>
  </si>
  <si>
    <t>San Jose Village, Tinian</t>
  </si>
  <si>
    <t>Ch.2 and Ch.7 Taxes, Social Security and Medicare Taxes.</t>
  </si>
  <si>
    <t>C-500-26023-583424</t>
  </si>
  <si>
    <t>Saipan Globe International Group Ltd.</t>
  </si>
  <si>
    <t>P.O. Box 168 GRB</t>
  </si>
  <si>
    <t>P-500-25350-484948</t>
  </si>
  <si>
    <t>Modular and Manufactured Building Installer</t>
  </si>
  <si>
    <t>No formal education required. At least one year of work experience in modular unit installation, manufactured building installation, mobile home installation, or related hands-on work is preferred.</t>
  </si>
  <si>
    <t>P.O.Box 168 GRB</t>
  </si>
  <si>
    <t>C-500-26015-561080</t>
  </si>
  <si>
    <t>P-500-25344-470716</t>
  </si>
  <si>
    <t>C-500-26030-604859</t>
  </si>
  <si>
    <t>CHAPTER 2, FICA SSS AND FICA MEDICAL</t>
  </si>
  <si>
    <t>C-500-26026-589024</t>
  </si>
  <si>
    <t>C-500-26027-592414</t>
  </si>
  <si>
    <t>P-500-25338-456468</t>
  </si>
  <si>
    <t>Equipment maintenance, repairing, troubleshooting and detail-oriented.</t>
  </si>
  <si>
    <t>C-500-26029-599599</t>
  </si>
  <si>
    <t>AT LEAST 12 MONTHS OF WORKING EXPERIENCE. SKILLED IN THE USE OF POWER TOOLS AND HAND TOOLS. WILLING TO WORK FLEXIBLE HOURS INCLUDING WEEKENDS AND HOLIDAYS.</t>
  </si>
  <si>
    <t>C-500-26020-570629</t>
  </si>
  <si>
    <t xml:space="preserve">The Video Surveillance Certification requirement is applied equally to both U.S. workers and foreign workers
Attention to details
Ability to multitask and work independently
Familiar with surveillance equipment and communication equipment, such as handheld two-way radio cellphones
The work schedule is a 24/7 split shift with 4 personnel working 35 hours per week each.
Total Hours per Week:  35 hours
Daily Schedule Breakdown:
 Sunday:  6:00 A.M.  12:00 Noon (6 hours)
 Monday:  6:00 A.M.  12:00 Noon (6 hours)
 Tuesday:  6:00 A.M.  12:00 Noon (6 hours)
 Wednesday:  6:00 A.M.-12:00 Noon (6 hours)
 Thursday:  Day Off
 Friday:  6:00 A.M.  11:00 A.M. (5 hours)
 Saturday:  6:00 A.M.  12:00 Noon (6 hours)  
</t>
  </si>
  <si>
    <t>CNMI Taxes and FICA</t>
  </si>
  <si>
    <t>C-500-26068-688101</t>
  </si>
  <si>
    <t>C &amp; F CORPORATION</t>
  </si>
  <si>
    <t>AQUA WATER</t>
  </si>
  <si>
    <t>BUNINAS LOOP</t>
  </si>
  <si>
    <t>66-0776291</t>
  </si>
  <si>
    <t>CUI</t>
  </si>
  <si>
    <t>XIANGDE</t>
  </si>
  <si>
    <t>P.O. BOX 500809, BUNINAS LOOP</t>
  </si>
  <si>
    <t>cfcorporation0@gmail.com</t>
  </si>
  <si>
    <t>P-500-26027-592606</t>
  </si>
  <si>
    <t>ROUTE SALES DRIVER</t>
  </si>
  <si>
    <t>Must have 6 mos experience as Route Sales Driver. Must have a valid CNMI Driver's License. Willing to work flexible hours.  Do other related duties as assigned.</t>
  </si>
  <si>
    <t>C-500-26037-623889</t>
  </si>
  <si>
    <t>C-500-26031-611379</t>
  </si>
  <si>
    <t>980 CHALAN TUN THOMAS P. SABLAN RD.</t>
  </si>
  <si>
    <t>C-500-26021-574157</t>
  </si>
  <si>
    <t>SPECIAL REQUIREMENTS AT LEAST 6 MONTHS WORK EXPERIENCE IN THE RELATED FIELD OF CUSTOMER SERVICE, OFFICE ADMINISTRATION OR SALES WORK IN THE TOURISM INDUSTRY. MUST BE COMPUTER LITERATE WITH KNOWLEDGE OF EXCEL, WORD AND POWERPOINT. APPLICANTS MUST PASS CASHIERS' SKILLED TEST (TOTAL PASSING SCORE OF 89%) DURING THE APPLICATION PROCESS. THE SKILL TESTING AND COMPREHENSION EXAM ARE REQUIRED EQUALLY TO BOTH US AND FOREIGN WORKERS. APPLICANTS MUST HAVE A VALID DRIVERS LICENSE AND ARE REQUIRED EQUALLY TO BOTH US AND FOREIGN WORKERS. REQUIRED MINIMUM OF 3 MONTHS AUTOMATED RENT A CAR SYSTEM AND MANUAL RENT A CAR TRANSACTION EXPERIENCE.</t>
  </si>
  <si>
    <t>Joeten Motor Company, Inc</t>
  </si>
  <si>
    <t>C-500-26028-595929</t>
  </si>
  <si>
    <t>HARVEST MART/3KINGS MARKET/ELITE BAKERY</t>
  </si>
  <si>
    <t>P-500-25356-500705</t>
  </si>
  <si>
    <t>KNOWLEDGEABLE IN BAKING AND PASTRY-MAKING; ABLE TO OPERATE BAKING AND FOOD PREPARATION EQUIPMENT E.G. OVEN, MIXERS, BREAD CUTTERS, KNEADING MACHINES.</t>
  </si>
  <si>
    <t>SINAPALO 2 VILLAGE</t>
  </si>
  <si>
    <t>P.O.  BOX 966</t>
  </si>
  <si>
    <t>Deductions will include local and state taxes, which is consistent and pertinent to U.S. Federal and CNMI Laws (e.g. Chapter 2, Chapter 7, SS, and Medicare).</t>
  </si>
  <si>
    <t>C-500-26016-564579</t>
  </si>
  <si>
    <t>C-500-26045-641808</t>
  </si>
  <si>
    <t>C-500-26043-635620</t>
  </si>
  <si>
    <t>C-500-26035-617957</t>
  </si>
  <si>
    <t>C-500-26008-543268</t>
  </si>
  <si>
    <t>C-500-26015-561246</t>
  </si>
  <si>
    <t>P. O box 503053</t>
  </si>
  <si>
    <t>P-500-25344-470570</t>
  </si>
  <si>
    <t>APPLICANT MUST HAVE 12 MONTHS WORK EXPERIENCE IN OPERATING HEAVY EQUIPMENT LIKE DUMPTRUCK, EXCAVATORS, BACKHOE, LOWBOY, CRANE, GRADER,TELEHANDLER, MANLIFT, SKYTRUCK , FORKLIFT, BOOMTRUCK, SKID STEER LOADER, CRANE.
VALID CNMI DRIVERS LICENSE IS REQUIRED TO PERFORM THE TASK.
KNOWLEDGEABLE IN MAINTAINING THE HEAVY EQUIPMENT. MAY BE RQUIRED TO WORK ON A FLEXIBLE TIME SCHEDULE</t>
  </si>
  <si>
    <t>C-500-26061-672012</t>
  </si>
  <si>
    <t>C-500-26070-694385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</si>
</sst>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lt;=9999999]###\-####;\(###\)\ ###\-####"/>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14" fontId="0" fillId="0" borderId="0" xfId="0" applyNumberFormat="1"/>
    <xf numFmtId="0" fontId="0" fillId="0" borderId="0" xfId="0" applyAlignment="1">
      <alignment wrapText="1"/>
    </xf>
    <xf numFmtId="164" fontId="0" fillId="0" borderId="0" xfId="0" applyNumberFormat="1"/>
    <xf numFmtId="0" fontId="16" fillId="0" borderId="0" xfId="0" applyFont="1"/>
    <xf numFmtId="14" fontId="16" fillId="0" borderId="0" xfId="0" applyNumberFormat="1" applyFont="1"/>
    <xf numFmtId="164" fontId="16" fillId="0" borderId="0" xfId="0" applyNumberFormat="1" applyFont="1"/>
    <xf numFmtId="165" fontId="16" fillId="0" borderId="0" xfId="0" applyNumberFormat="1" applyFont="1"/>
    <xf numFmtId="165" fontId="0" fillId="0" borderId="0" xfId="0" applyNumberFormat="1"/>
    <xf numFmtId="166" fontId="16" fillId="0" borderId="0" xfId="0" applyNumberFormat="1" applyFont="1"/>
    <xf numFmtId="16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C1CC-ABF2-4779-A30D-5CCEC847475D}">
  <dimension ref="A1:DJ845"/>
  <sheetViews>
    <sheetView tabSelected="1" workbookViewId="0">
      <pane ySplit="1" topLeftCell="A2" activePane="bottomLeft" state="frozen"/>
      <selection pane="bottomLeft"/>
    </sheetView>
  </sheetViews>
  <sheetFormatPr defaultRowHeight="15" x14ac:dyDescent="0.25"/>
  <cols>
    <col min="1" max="1" width="18.5703125" bestFit="1" customWidth="1"/>
    <col min="2" max="2" width="39.42578125" bestFit="1" customWidth="1"/>
    <col min="3" max="3" width="18.28515625" style="1" bestFit="1" customWidth="1"/>
    <col min="4" max="4" width="18.140625" style="1" bestFit="1" customWidth="1"/>
    <col min="5" max="5" width="31.28515625" bestFit="1" customWidth="1"/>
    <col min="6" max="6" width="32" style="1" bestFit="1" customWidth="1"/>
    <col min="7" max="7" width="23.85546875" bestFit="1" customWidth="1"/>
    <col min="8" max="8" width="24.42578125" bestFit="1" customWidth="1"/>
    <col min="9" max="9" width="25.85546875" bestFit="1" customWidth="1"/>
    <col min="10" max="10" width="92.85546875" bestFit="1" customWidth="1"/>
    <col min="11" max="11" width="111.140625" bestFit="1" customWidth="1"/>
    <col min="12" max="12" width="62.5703125" bestFit="1" customWidth="1"/>
    <col min="13" max="13" width="54.85546875" bestFit="1" customWidth="1"/>
    <col min="14" max="14" width="18.28515625" bestFit="1" customWidth="1"/>
    <col min="15" max="15" width="19.7109375" bestFit="1" customWidth="1"/>
    <col min="16" max="16" width="27.5703125" style="8" bestFit="1" customWidth="1"/>
    <col min="17" max="17" width="25.7109375" bestFit="1" customWidth="1"/>
    <col min="18" max="18" width="27.7109375" bestFit="1" customWidth="1"/>
    <col min="19" max="19" width="20.85546875" style="10" bestFit="1" customWidth="1"/>
    <col min="20" max="20" width="25.140625" bestFit="1" customWidth="1"/>
    <col min="21" max="21" width="18.28515625" bestFit="1" customWidth="1"/>
    <col min="22" max="22" width="15.42578125" bestFit="1" customWidth="1"/>
    <col min="23" max="23" width="28.5703125" bestFit="1" customWidth="1"/>
    <col min="24" max="24" width="25.42578125" bestFit="1" customWidth="1"/>
    <col min="25" max="25" width="29.85546875" bestFit="1" customWidth="1"/>
    <col min="26" max="26" width="30.5703125" bestFit="1" customWidth="1"/>
    <col min="27" max="27" width="32.85546875" bestFit="1" customWidth="1"/>
    <col min="28" max="28" width="48.7109375" bestFit="1" customWidth="1"/>
    <col min="29" max="29" width="62" bestFit="1" customWidth="1"/>
    <col min="30" max="30" width="54.85546875" bestFit="1" customWidth="1"/>
    <col min="31" max="31" width="23.28515625" bestFit="1" customWidth="1"/>
    <col min="32" max="32" width="24.7109375" bestFit="1" customWidth="1"/>
    <col min="33" max="33" width="32.7109375" style="8" bestFit="1" customWidth="1"/>
    <col min="34" max="34" width="28.42578125" bestFit="1" customWidth="1"/>
    <col min="35" max="35" width="29" bestFit="1" customWidth="1"/>
    <col min="36" max="36" width="25.85546875" style="10" bestFit="1" customWidth="1"/>
    <col min="37" max="37" width="30.140625" bestFit="1" customWidth="1"/>
    <col min="38" max="38" width="39.28515625" bestFit="1" customWidth="1"/>
    <col min="39" max="39" width="28.7109375" bestFit="1" customWidth="1"/>
    <col min="40" max="40" width="31.7109375" bestFit="1" customWidth="1"/>
    <col min="41" max="41" width="32.5703125" bestFit="1" customWidth="1"/>
    <col min="42" max="42" width="34.7109375" bestFit="1" customWidth="1"/>
    <col min="43" max="43" width="53.5703125" bestFit="1" customWidth="1"/>
    <col min="44" max="44" width="49.5703125" bestFit="1" customWidth="1"/>
    <col min="45" max="45" width="25.28515625" bestFit="1" customWidth="1"/>
    <col min="46" max="46" width="26.5703125" bestFit="1" customWidth="1"/>
    <col min="47" max="47" width="34.5703125" style="8" bestFit="1" customWidth="1"/>
    <col min="48" max="48" width="30.28515625" bestFit="1" customWidth="1"/>
    <col min="49" max="49" width="30.85546875" bestFit="1" customWidth="1"/>
    <col min="50" max="50" width="27.85546875" style="10" bestFit="1" customWidth="1"/>
    <col min="51" max="51" width="32.140625" bestFit="1" customWidth="1"/>
    <col min="52" max="52" width="28.42578125" bestFit="1" customWidth="1"/>
    <col min="53" max="53" width="39.42578125" bestFit="1" customWidth="1"/>
    <col min="54" max="54" width="27" bestFit="1" customWidth="1"/>
    <col min="55" max="55" width="28.85546875" bestFit="1" customWidth="1"/>
    <col min="56" max="56" width="35.140625" bestFit="1" customWidth="1"/>
    <col min="57" max="57" width="13.5703125" bestFit="1" customWidth="1"/>
    <col min="58" max="58" width="86.140625" bestFit="1" customWidth="1"/>
    <col min="59" max="59" width="22.42578125" bestFit="1" customWidth="1"/>
    <col min="60" max="60" width="60.85546875" bestFit="1" customWidth="1"/>
    <col min="61" max="61" width="31.42578125" bestFit="1" customWidth="1"/>
    <col min="62" max="62" width="30" bestFit="1" customWidth="1"/>
    <col min="63" max="63" width="26.85546875" style="1" bestFit="1" customWidth="1"/>
    <col min="64" max="64" width="25.140625" style="1" bestFit="1" customWidth="1"/>
    <col min="65" max="65" width="28.5703125" style="1" bestFit="1" customWidth="1"/>
    <col min="66" max="66" width="26.7109375" style="1" bestFit="1" customWidth="1"/>
    <col min="67" max="67" width="35.42578125" bestFit="1" customWidth="1"/>
    <col min="68" max="68" width="18.42578125" bestFit="1" customWidth="1"/>
    <col min="69" max="69" width="19" bestFit="1" customWidth="1"/>
    <col min="70" max="70" width="19.140625" bestFit="1" customWidth="1"/>
    <col min="71" max="71" width="22.85546875" bestFit="1" customWidth="1"/>
    <col min="72" max="72" width="20.85546875" bestFit="1" customWidth="1"/>
    <col min="73" max="73" width="17.42578125" bestFit="1" customWidth="1"/>
    <col min="74" max="74" width="20.5703125" bestFit="1" customWidth="1"/>
    <col min="75" max="75" width="28.85546875" bestFit="1" customWidth="1"/>
    <col min="76" max="76" width="27" bestFit="1" customWidth="1"/>
    <col min="77" max="77" width="24.42578125" bestFit="1" customWidth="1"/>
    <col min="78" max="78" width="21.28515625" bestFit="1" customWidth="1"/>
    <col min="79" max="79" width="21.7109375" bestFit="1" customWidth="1"/>
    <col min="80" max="80" width="25.5703125" bestFit="1" customWidth="1"/>
    <col min="81" max="81" width="25.42578125" bestFit="1" customWidth="1"/>
    <col min="82" max="82" width="255.7109375" bestFit="1" customWidth="1"/>
    <col min="83" max="83" width="63" bestFit="1" customWidth="1"/>
    <col min="84" max="84" width="58.42578125" bestFit="1" customWidth="1"/>
    <col min="85" max="85" width="18" bestFit="1" customWidth="1"/>
    <col min="86" max="86" width="19.28515625" bestFit="1" customWidth="1"/>
    <col min="87" max="87" width="27.28515625" style="8" bestFit="1" customWidth="1"/>
    <col min="88" max="88" width="27.140625" style="3" bestFit="1" customWidth="1"/>
    <col min="89" max="89" width="25.42578125" style="3" bestFit="1" customWidth="1"/>
    <col min="90" max="90" width="24.5703125" style="3" bestFit="1" customWidth="1"/>
    <col min="91" max="91" width="21.5703125" style="3" bestFit="1" customWidth="1"/>
    <col min="92" max="92" width="10" bestFit="1" customWidth="1"/>
    <col min="93" max="93" width="111.140625" bestFit="1" customWidth="1"/>
    <col min="94" max="94" width="22.42578125" bestFit="1" customWidth="1"/>
    <col min="95" max="95" width="29.85546875" bestFit="1" customWidth="1"/>
    <col min="96" max="96" width="30.85546875" bestFit="1" customWidth="1"/>
    <col min="97" max="97" width="39.5703125" bestFit="1" customWidth="1"/>
    <col min="98" max="98" width="26.28515625" bestFit="1" customWidth="1"/>
    <col min="99" max="99" width="23.140625" bestFit="1" customWidth="1"/>
    <col min="100" max="100" width="35.42578125" bestFit="1" customWidth="1"/>
    <col min="101" max="101" width="36.7109375" bestFit="1" customWidth="1"/>
    <col min="102" max="102" width="37.7109375" bestFit="1" customWidth="1"/>
    <col min="103" max="103" width="248.7109375" bestFit="1" customWidth="1"/>
    <col min="104" max="104" width="19.85546875" style="10" bestFit="1" customWidth="1"/>
    <col min="105" max="105" width="38.42578125" bestFit="1" customWidth="1"/>
    <col min="106" max="106" width="43.85546875" bestFit="1" customWidth="1"/>
    <col min="107" max="107" width="32.5703125" bestFit="1" customWidth="1"/>
    <col min="108" max="108" width="34" bestFit="1" customWidth="1"/>
    <col min="109" max="109" width="24.5703125" bestFit="1" customWidth="1"/>
    <col min="110" max="110" width="25.28515625" bestFit="1" customWidth="1"/>
    <col min="111" max="111" width="27.42578125" bestFit="1" customWidth="1"/>
    <col min="112" max="112" width="18" bestFit="1" customWidth="1"/>
    <col min="113" max="113" width="88.85546875" bestFit="1" customWidth="1"/>
    <col min="114" max="114" width="38.42578125" bestFit="1" customWidth="1"/>
  </cols>
  <sheetData>
    <row r="1" spans="1:114" s="4" customFormat="1" x14ac:dyDescent="0.25">
      <c r="A1" s="4" t="s">
        <v>0</v>
      </c>
      <c r="B1" s="4" t="s">
        <v>1</v>
      </c>
      <c r="C1" s="5" t="s">
        <v>2</v>
      </c>
      <c r="D1" s="5" t="s">
        <v>3</v>
      </c>
      <c r="E1" s="4" t="s">
        <v>4</v>
      </c>
      <c r="F1" s="5" t="s">
        <v>5</v>
      </c>
      <c r="G1" s="4" t="s">
        <v>6</v>
      </c>
      <c r="H1" s="4" t="s">
        <v>7</v>
      </c>
      <c r="I1" s="4" t="s">
        <v>8</v>
      </c>
      <c r="J1" s="4" t="s">
        <v>9</v>
      </c>
      <c r="K1" s="4" t="s">
        <v>10</v>
      </c>
      <c r="L1" s="4" t="s">
        <v>11</v>
      </c>
      <c r="M1" s="4" t="s">
        <v>12</v>
      </c>
      <c r="N1" s="4" t="s">
        <v>13</v>
      </c>
      <c r="O1" s="4" t="s">
        <v>14</v>
      </c>
      <c r="P1" s="7" t="s">
        <v>15</v>
      </c>
      <c r="Q1" s="4" t="s">
        <v>16</v>
      </c>
      <c r="R1" s="4" t="s">
        <v>17</v>
      </c>
      <c r="S1" s="9" t="s">
        <v>18</v>
      </c>
      <c r="T1" s="4" t="s">
        <v>19</v>
      </c>
      <c r="U1" s="4" t="s">
        <v>20</v>
      </c>
      <c r="V1" s="4" t="s">
        <v>21</v>
      </c>
      <c r="W1" s="4" t="s">
        <v>22</v>
      </c>
      <c r="X1" s="4" t="s">
        <v>23</v>
      </c>
      <c r="Y1" s="4" t="s">
        <v>24</v>
      </c>
      <c r="Z1" s="4" t="s">
        <v>25</v>
      </c>
      <c r="AA1" s="4" t="s">
        <v>26</v>
      </c>
      <c r="AB1" s="4" t="s">
        <v>27</v>
      </c>
      <c r="AC1" s="4" t="s">
        <v>28</v>
      </c>
      <c r="AD1" s="4" t="s">
        <v>29</v>
      </c>
      <c r="AE1" s="4" t="s">
        <v>30</v>
      </c>
      <c r="AF1" s="4" t="s">
        <v>31</v>
      </c>
      <c r="AG1" s="7" t="s">
        <v>32</v>
      </c>
      <c r="AH1" s="4" t="s">
        <v>33</v>
      </c>
      <c r="AI1" s="4" t="s">
        <v>34</v>
      </c>
      <c r="AJ1" s="9" t="s">
        <v>35</v>
      </c>
      <c r="AK1" s="4" t="s">
        <v>36</v>
      </c>
      <c r="AL1" s="4" t="s">
        <v>37</v>
      </c>
      <c r="AM1" s="4" t="s">
        <v>38</v>
      </c>
      <c r="AN1" s="4" t="s">
        <v>39</v>
      </c>
      <c r="AO1" s="4" t="s">
        <v>40</v>
      </c>
      <c r="AP1" s="4" t="s">
        <v>41</v>
      </c>
      <c r="AQ1" s="4" t="s">
        <v>42</v>
      </c>
      <c r="AR1" s="4" t="s">
        <v>43</v>
      </c>
      <c r="AS1" s="4" t="s">
        <v>44</v>
      </c>
      <c r="AT1" s="4" t="s">
        <v>45</v>
      </c>
      <c r="AU1" s="7" t="s">
        <v>46</v>
      </c>
      <c r="AV1" s="4" t="s">
        <v>47</v>
      </c>
      <c r="AW1" s="4" t="s">
        <v>48</v>
      </c>
      <c r="AX1" s="9" t="s">
        <v>49</v>
      </c>
      <c r="AY1" s="4" t="s">
        <v>50</v>
      </c>
      <c r="AZ1" s="4" t="s">
        <v>51</v>
      </c>
      <c r="BA1" s="4" t="s">
        <v>52</v>
      </c>
      <c r="BB1" s="4" t="s">
        <v>53</v>
      </c>
      <c r="BC1" s="4" t="s">
        <v>54</v>
      </c>
      <c r="BD1" s="4" t="s">
        <v>55</v>
      </c>
      <c r="BE1" s="4" t="s">
        <v>56</v>
      </c>
      <c r="BF1" s="4" t="s">
        <v>57</v>
      </c>
      <c r="BG1" s="4" t="s">
        <v>58</v>
      </c>
      <c r="BH1" s="4" t="s">
        <v>59</v>
      </c>
      <c r="BI1" s="4" t="s">
        <v>60</v>
      </c>
      <c r="BJ1" s="4" t="s">
        <v>61</v>
      </c>
      <c r="BK1" s="5" t="s">
        <v>62</v>
      </c>
      <c r="BL1" s="5" t="s">
        <v>63</v>
      </c>
      <c r="BM1" s="5" t="s">
        <v>64</v>
      </c>
      <c r="BN1" s="5" t="s">
        <v>65</v>
      </c>
      <c r="BO1" s="4" t="s">
        <v>66</v>
      </c>
      <c r="BP1" s="4" t="s">
        <v>67</v>
      </c>
      <c r="BQ1" s="4" t="s">
        <v>68</v>
      </c>
      <c r="BR1" s="4" t="s">
        <v>69</v>
      </c>
      <c r="BS1" s="4" t="s">
        <v>70</v>
      </c>
      <c r="BT1" s="4" t="s">
        <v>71</v>
      </c>
      <c r="BU1" s="4" t="s">
        <v>72</v>
      </c>
      <c r="BV1" s="4" t="s">
        <v>73</v>
      </c>
      <c r="BW1" s="4" t="s">
        <v>74</v>
      </c>
      <c r="BX1" s="4" t="s">
        <v>75</v>
      </c>
      <c r="BY1" s="4" t="s">
        <v>76</v>
      </c>
      <c r="BZ1" s="4" t="s">
        <v>77</v>
      </c>
      <c r="CA1" s="4" t="s">
        <v>78</v>
      </c>
      <c r="CB1" s="4" t="s">
        <v>79</v>
      </c>
      <c r="CC1" s="4" t="s">
        <v>80</v>
      </c>
      <c r="CD1" s="4" t="s">
        <v>81</v>
      </c>
      <c r="CE1" s="4" t="s">
        <v>82</v>
      </c>
      <c r="CF1" s="4" t="s">
        <v>83</v>
      </c>
      <c r="CG1" s="4" t="s">
        <v>84</v>
      </c>
      <c r="CH1" s="4" t="s">
        <v>85</v>
      </c>
      <c r="CI1" s="7" t="s">
        <v>86</v>
      </c>
      <c r="CJ1" s="6" t="s">
        <v>87</v>
      </c>
      <c r="CK1" s="6" t="s">
        <v>88</v>
      </c>
      <c r="CL1" s="6" t="s">
        <v>89</v>
      </c>
      <c r="CM1" s="6" t="s">
        <v>90</v>
      </c>
      <c r="CN1" s="4" t="s">
        <v>91</v>
      </c>
      <c r="CO1" s="4" t="s">
        <v>92</v>
      </c>
      <c r="CP1" s="4" t="s">
        <v>93</v>
      </c>
      <c r="CQ1" s="4" t="s">
        <v>94</v>
      </c>
      <c r="CR1" s="4" t="s">
        <v>95</v>
      </c>
      <c r="CS1" s="4" t="s">
        <v>96</v>
      </c>
      <c r="CT1" s="4" t="s">
        <v>97</v>
      </c>
      <c r="CU1" s="4" t="s">
        <v>98</v>
      </c>
      <c r="CV1" s="4" t="s">
        <v>99</v>
      </c>
      <c r="CW1" s="4" t="s">
        <v>100</v>
      </c>
      <c r="CX1" s="4" t="s">
        <v>101</v>
      </c>
      <c r="CY1" s="4" t="s">
        <v>102</v>
      </c>
      <c r="CZ1" s="9" t="s">
        <v>103</v>
      </c>
      <c r="DA1" s="4" t="s">
        <v>104</v>
      </c>
      <c r="DB1" s="4" t="s">
        <v>105</v>
      </c>
      <c r="DC1" s="4" t="s">
        <v>106</v>
      </c>
      <c r="DD1" s="4" t="s">
        <v>107</v>
      </c>
      <c r="DE1" s="4" t="s">
        <v>108</v>
      </c>
      <c r="DF1" s="4" t="s">
        <v>109</v>
      </c>
      <c r="DG1" s="4" t="s">
        <v>110</v>
      </c>
      <c r="DH1" s="4" t="s">
        <v>111</v>
      </c>
      <c r="DI1" s="4" t="s">
        <v>112</v>
      </c>
      <c r="DJ1" s="4" t="s">
        <v>113</v>
      </c>
    </row>
    <row r="2" spans="1:114" ht="14.45" customHeight="1" x14ac:dyDescent="0.25">
      <c r="A2" t="s">
        <v>1647</v>
      </c>
      <c r="B2" t="s">
        <v>234</v>
      </c>
      <c r="C2" s="1">
        <v>45922</v>
      </c>
      <c r="D2" s="1">
        <v>45963</v>
      </c>
      <c r="E2" t="s">
        <v>116</v>
      </c>
      <c r="G2" t="s">
        <v>117</v>
      </c>
      <c r="H2" t="s">
        <v>117</v>
      </c>
      <c r="I2" t="s">
        <v>117</v>
      </c>
      <c r="J2" t="s">
        <v>1648</v>
      </c>
      <c r="L2" t="s">
        <v>1649</v>
      </c>
      <c r="N2" t="s">
        <v>121</v>
      </c>
      <c r="O2" t="s">
        <v>122</v>
      </c>
      <c r="P2" s="8">
        <v>96950</v>
      </c>
      <c r="Q2" t="s">
        <v>123</v>
      </c>
      <c r="S2" s="10">
        <v>16702351980</v>
      </c>
      <c r="U2" t="s">
        <v>1059</v>
      </c>
      <c r="V2">
        <v>561320</v>
      </c>
      <c r="W2" t="s">
        <v>222</v>
      </c>
      <c r="X2" t="s">
        <v>139</v>
      </c>
      <c r="Y2" t="s">
        <v>1060</v>
      </c>
      <c r="Z2" t="s">
        <v>1061</v>
      </c>
      <c r="AA2" t="s">
        <v>1062</v>
      </c>
      <c r="AB2" t="s">
        <v>193</v>
      </c>
      <c r="AC2" t="s">
        <v>1057</v>
      </c>
      <c r="AD2" t="s">
        <v>1058</v>
      </c>
      <c r="AE2" t="s">
        <v>121</v>
      </c>
      <c r="AF2" t="s">
        <v>122</v>
      </c>
      <c r="AG2" s="8">
        <v>96950</v>
      </c>
      <c r="AH2" t="s">
        <v>123</v>
      </c>
      <c r="AJ2" s="10">
        <v>16702351980</v>
      </c>
      <c r="AL2" t="s">
        <v>1063</v>
      </c>
      <c r="BE2" t="str">
        <f>"43-6014.00"</f>
        <v>43-6014.00</v>
      </c>
      <c r="BF2" t="s">
        <v>1650</v>
      </c>
      <c r="BG2" t="s">
        <v>1651</v>
      </c>
      <c r="BH2" t="s">
        <v>1652</v>
      </c>
      <c r="BI2">
        <v>7</v>
      </c>
      <c r="BK2" s="1">
        <v>45931</v>
      </c>
      <c r="BL2" s="1">
        <v>46295</v>
      </c>
      <c r="BO2">
        <v>35</v>
      </c>
      <c r="BP2">
        <v>0</v>
      </c>
      <c r="BQ2">
        <v>7</v>
      </c>
      <c r="BR2">
        <v>7</v>
      </c>
      <c r="BS2">
        <v>7</v>
      </c>
      <c r="BT2">
        <v>7</v>
      </c>
      <c r="BU2">
        <v>7</v>
      </c>
      <c r="BV2">
        <v>0</v>
      </c>
      <c r="BW2" t="str">
        <f>"8:00 AM"</f>
        <v>8:00 AM</v>
      </c>
      <c r="BX2" t="str">
        <f>"4:00 PM"</f>
        <v>4:00 PM</v>
      </c>
      <c r="BY2" t="s">
        <v>165</v>
      </c>
      <c r="BZ2">
        <v>0</v>
      </c>
      <c r="CA2">
        <v>12</v>
      </c>
      <c r="CB2" t="s">
        <v>117</v>
      </c>
      <c r="CD2" t="s">
        <v>1653</v>
      </c>
      <c r="CE2" t="s">
        <v>1654</v>
      </c>
      <c r="CF2" t="s">
        <v>1058</v>
      </c>
      <c r="CG2" t="s">
        <v>121</v>
      </c>
      <c r="CH2" t="s">
        <v>122</v>
      </c>
      <c r="CI2" s="8">
        <v>96950</v>
      </c>
      <c r="CJ2" s="3">
        <v>13.47</v>
      </c>
      <c r="CK2" s="3">
        <v>13.47</v>
      </c>
      <c r="CL2" s="3">
        <v>20.21</v>
      </c>
      <c r="CM2" s="3">
        <v>20.21</v>
      </c>
      <c r="CN2" t="s">
        <v>137</v>
      </c>
      <c r="CO2" t="s">
        <v>1067</v>
      </c>
      <c r="CP2" t="s">
        <v>138</v>
      </c>
      <c r="CR2" t="s">
        <v>117</v>
      </c>
      <c r="CS2" t="s">
        <v>139</v>
      </c>
      <c r="CT2" t="s">
        <v>140</v>
      </c>
      <c r="CU2" t="s">
        <v>139</v>
      </c>
      <c r="CV2" t="s">
        <v>140</v>
      </c>
      <c r="CW2" t="s">
        <v>139</v>
      </c>
      <c r="CX2" t="s">
        <v>140</v>
      </c>
      <c r="CY2" s="2" t="s">
        <v>1068</v>
      </c>
      <c r="CZ2" s="10">
        <v>16702351980</v>
      </c>
      <c r="DA2" t="s">
        <v>1063</v>
      </c>
      <c r="DB2" t="s">
        <v>140</v>
      </c>
      <c r="DC2" t="s">
        <v>139</v>
      </c>
      <c r="DD2" t="s">
        <v>139</v>
      </c>
    </row>
    <row r="3" spans="1:114" ht="14.45" customHeight="1" x14ac:dyDescent="0.25">
      <c r="A3" t="s">
        <v>445</v>
      </c>
      <c r="B3" t="s">
        <v>234</v>
      </c>
      <c r="C3" s="1">
        <v>45913</v>
      </c>
      <c r="D3" s="1">
        <v>45964</v>
      </c>
      <c r="E3" t="s">
        <v>168</v>
      </c>
      <c r="F3" s="1">
        <v>45960</v>
      </c>
      <c r="G3" t="s">
        <v>117</v>
      </c>
      <c r="H3" t="s">
        <v>117</v>
      </c>
      <c r="I3" t="s">
        <v>117</v>
      </c>
      <c r="J3" t="s">
        <v>446</v>
      </c>
      <c r="K3" t="s">
        <v>447</v>
      </c>
      <c r="L3" t="s">
        <v>448</v>
      </c>
      <c r="M3" t="s">
        <v>449</v>
      </c>
      <c r="N3" t="s">
        <v>156</v>
      </c>
      <c r="O3" t="s">
        <v>122</v>
      </c>
      <c r="P3" s="8">
        <v>96950</v>
      </c>
      <c r="Q3" t="s">
        <v>123</v>
      </c>
      <c r="S3" s="10">
        <v>16702353027</v>
      </c>
      <c r="U3" t="s">
        <v>450</v>
      </c>
      <c r="V3">
        <v>722310</v>
      </c>
      <c r="W3" t="s">
        <v>125</v>
      </c>
      <c r="Y3" t="s">
        <v>451</v>
      </c>
      <c r="Z3" t="s">
        <v>452</v>
      </c>
      <c r="AA3" t="s">
        <v>453</v>
      </c>
      <c r="AB3" t="s">
        <v>454</v>
      </c>
      <c r="AC3" t="s">
        <v>448</v>
      </c>
      <c r="AD3" t="s">
        <v>449</v>
      </c>
      <c r="AE3" t="s">
        <v>156</v>
      </c>
      <c r="AF3" t="s">
        <v>122</v>
      </c>
      <c r="AG3" s="8">
        <v>96950</v>
      </c>
      <c r="AH3" t="s">
        <v>123</v>
      </c>
      <c r="AJ3" s="10">
        <v>16702353027</v>
      </c>
      <c r="AL3" t="s">
        <v>455</v>
      </c>
      <c r="BE3" t="str">
        <f>"49-9071.00"</f>
        <v>49-9071.00</v>
      </c>
      <c r="BF3" t="s">
        <v>132</v>
      </c>
      <c r="BG3" t="s">
        <v>456</v>
      </c>
      <c r="BH3" t="s">
        <v>457</v>
      </c>
      <c r="BI3">
        <v>3</v>
      </c>
      <c r="BK3" s="1">
        <v>45962</v>
      </c>
      <c r="BL3" s="1">
        <v>46326</v>
      </c>
      <c r="BO3">
        <v>35</v>
      </c>
      <c r="BP3">
        <v>0</v>
      </c>
      <c r="BQ3">
        <v>7</v>
      </c>
      <c r="BR3">
        <v>7</v>
      </c>
      <c r="BS3">
        <v>7</v>
      </c>
      <c r="BT3">
        <v>7</v>
      </c>
      <c r="BU3">
        <v>7</v>
      </c>
      <c r="BV3">
        <v>0</v>
      </c>
      <c r="BW3" t="str">
        <f>"8:00 AM"</f>
        <v>8:00 AM</v>
      </c>
      <c r="BX3" t="str">
        <f>"5:00 PM"</f>
        <v>5:00 PM</v>
      </c>
      <c r="BY3" t="s">
        <v>165</v>
      </c>
      <c r="BZ3">
        <v>0</v>
      </c>
      <c r="CA3">
        <v>12</v>
      </c>
      <c r="CB3" t="s">
        <v>117</v>
      </c>
      <c r="CD3" s="2" t="s">
        <v>458</v>
      </c>
      <c r="CE3" t="s">
        <v>459</v>
      </c>
      <c r="CF3" t="s">
        <v>459</v>
      </c>
      <c r="CG3" t="s">
        <v>146</v>
      </c>
      <c r="CH3" t="s">
        <v>122</v>
      </c>
      <c r="CI3" s="8">
        <v>96951</v>
      </c>
      <c r="CJ3" s="3">
        <v>9.98</v>
      </c>
      <c r="CK3" s="3">
        <v>9.98</v>
      </c>
      <c r="CL3" s="3">
        <v>14.97</v>
      </c>
      <c r="CM3" s="3">
        <v>14.97</v>
      </c>
      <c r="CN3" t="s">
        <v>137</v>
      </c>
      <c r="CO3">
        <v>0</v>
      </c>
      <c r="CP3" t="s">
        <v>138</v>
      </c>
      <c r="CR3" t="s">
        <v>117</v>
      </c>
      <c r="CS3" t="s">
        <v>139</v>
      </c>
      <c r="CT3" t="s">
        <v>140</v>
      </c>
      <c r="CU3" t="s">
        <v>139</v>
      </c>
      <c r="CV3" t="s">
        <v>140</v>
      </c>
      <c r="CW3" t="s">
        <v>139</v>
      </c>
      <c r="CX3" t="s">
        <v>139</v>
      </c>
      <c r="CY3" t="s">
        <v>460</v>
      </c>
      <c r="CZ3" s="10">
        <v>16702353027</v>
      </c>
      <c r="DA3" t="s">
        <v>455</v>
      </c>
      <c r="DB3" t="s">
        <v>140</v>
      </c>
      <c r="DC3" t="s">
        <v>139</v>
      </c>
      <c r="DD3" t="s">
        <v>117</v>
      </c>
    </row>
    <row r="4" spans="1:114" ht="14.45" customHeight="1" x14ac:dyDescent="0.25">
      <c r="A4" t="s">
        <v>2867</v>
      </c>
      <c r="B4" t="s">
        <v>234</v>
      </c>
      <c r="C4" s="1">
        <v>45913</v>
      </c>
      <c r="D4" s="1">
        <v>45964</v>
      </c>
      <c r="E4" t="s">
        <v>168</v>
      </c>
      <c r="F4" s="1">
        <v>45960</v>
      </c>
      <c r="G4" t="s">
        <v>117</v>
      </c>
      <c r="H4" t="s">
        <v>117</v>
      </c>
      <c r="I4" t="s">
        <v>117</v>
      </c>
      <c r="J4" t="s">
        <v>446</v>
      </c>
      <c r="K4" t="s">
        <v>447</v>
      </c>
      <c r="L4" t="s">
        <v>448</v>
      </c>
      <c r="M4" t="s">
        <v>449</v>
      </c>
      <c r="N4" t="s">
        <v>156</v>
      </c>
      <c r="O4" t="s">
        <v>122</v>
      </c>
      <c r="P4" s="8">
        <v>96950</v>
      </c>
      <c r="Q4" t="s">
        <v>123</v>
      </c>
      <c r="S4" s="10">
        <v>16702353027</v>
      </c>
      <c r="U4" t="s">
        <v>450</v>
      </c>
      <c r="V4">
        <v>722310</v>
      </c>
      <c r="W4" t="s">
        <v>125</v>
      </c>
      <c r="Y4" t="s">
        <v>451</v>
      </c>
      <c r="Z4" t="s">
        <v>452</v>
      </c>
      <c r="AA4" t="s">
        <v>453</v>
      </c>
      <c r="AB4" t="s">
        <v>454</v>
      </c>
      <c r="AC4" t="s">
        <v>448</v>
      </c>
      <c r="AD4" t="s">
        <v>449</v>
      </c>
      <c r="AE4" t="s">
        <v>156</v>
      </c>
      <c r="AF4" t="s">
        <v>122</v>
      </c>
      <c r="AG4" s="8">
        <v>96950</v>
      </c>
      <c r="AH4" t="s">
        <v>123</v>
      </c>
      <c r="AJ4" s="10">
        <v>16702353027</v>
      </c>
      <c r="AL4" t="s">
        <v>455</v>
      </c>
      <c r="BE4" t="str">
        <f>"49-9071.00"</f>
        <v>49-9071.00</v>
      </c>
      <c r="BF4" t="s">
        <v>132</v>
      </c>
      <c r="BG4" t="s">
        <v>2868</v>
      </c>
      <c r="BH4" t="s">
        <v>457</v>
      </c>
      <c r="BI4">
        <v>3</v>
      </c>
      <c r="BK4" s="1">
        <v>45962</v>
      </c>
      <c r="BL4" s="1">
        <v>46326</v>
      </c>
      <c r="BO4">
        <v>35</v>
      </c>
      <c r="BP4">
        <v>0</v>
      </c>
      <c r="BQ4">
        <v>7</v>
      </c>
      <c r="BR4">
        <v>7</v>
      </c>
      <c r="BS4">
        <v>7</v>
      </c>
      <c r="BT4">
        <v>7</v>
      </c>
      <c r="BU4">
        <v>7</v>
      </c>
      <c r="BV4">
        <v>0</v>
      </c>
      <c r="BW4" t="str">
        <f>"8:00 AM"</f>
        <v>8:00 AM</v>
      </c>
      <c r="BX4" t="str">
        <f>"5:00 PM"</f>
        <v>5:00 PM</v>
      </c>
      <c r="BY4" t="s">
        <v>165</v>
      </c>
      <c r="BZ4">
        <v>0</v>
      </c>
      <c r="CA4">
        <v>12</v>
      </c>
      <c r="CB4" t="s">
        <v>117</v>
      </c>
      <c r="CD4" s="2" t="s">
        <v>458</v>
      </c>
      <c r="CE4" t="s">
        <v>574</v>
      </c>
      <c r="CF4" t="s">
        <v>574</v>
      </c>
      <c r="CG4" t="s">
        <v>564</v>
      </c>
      <c r="CH4" t="s">
        <v>122</v>
      </c>
      <c r="CI4" s="8">
        <v>96952</v>
      </c>
      <c r="CJ4" s="3">
        <v>9.98</v>
      </c>
      <c r="CK4" s="3">
        <v>9.98</v>
      </c>
      <c r="CL4" s="3">
        <v>14.97</v>
      </c>
      <c r="CM4" s="3">
        <v>14.97</v>
      </c>
      <c r="CN4" t="s">
        <v>137</v>
      </c>
      <c r="CO4">
        <v>0</v>
      </c>
      <c r="CP4" t="s">
        <v>138</v>
      </c>
      <c r="CR4" t="s">
        <v>117</v>
      </c>
      <c r="CS4" t="s">
        <v>139</v>
      </c>
      <c r="CT4" t="s">
        <v>140</v>
      </c>
      <c r="CU4" t="s">
        <v>139</v>
      </c>
      <c r="CV4" t="s">
        <v>140</v>
      </c>
      <c r="CW4" t="s">
        <v>139</v>
      </c>
      <c r="CX4" t="s">
        <v>140</v>
      </c>
      <c r="CY4" t="s">
        <v>460</v>
      </c>
      <c r="CZ4" s="10">
        <v>16702353027</v>
      </c>
      <c r="DA4" t="s">
        <v>455</v>
      </c>
      <c r="DB4" t="s">
        <v>140</v>
      </c>
      <c r="DC4" t="s">
        <v>139</v>
      </c>
      <c r="DD4" t="s">
        <v>117</v>
      </c>
    </row>
    <row r="5" spans="1:114" ht="14.45" customHeight="1" x14ac:dyDescent="0.25">
      <c r="A5" t="s">
        <v>4039</v>
      </c>
      <c r="B5" t="s">
        <v>115</v>
      </c>
      <c r="C5" s="1">
        <v>45890</v>
      </c>
      <c r="D5" s="1">
        <v>45964</v>
      </c>
      <c r="E5" t="s">
        <v>116</v>
      </c>
      <c r="G5" t="s">
        <v>117</v>
      </c>
      <c r="H5" t="s">
        <v>117</v>
      </c>
      <c r="I5" t="s">
        <v>117</v>
      </c>
      <c r="J5" t="s">
        <v>3457</v>
      </c>
      <c r="L5" t="s">
        <v>712</v>
      </c>
      <c r="M5" t="s">
        <v>3458</v>
      </c>
      <c r="N5" t="s">
        <v>121</v>
      </c>
      <c r="O5" t="s">
        <v>122</v>
      </c>
      <c r="P5" s="8">
        <v>96950</v>
      </c>
      <c r="Q5" t="s">
        <v>123</v>
      </c>
      <c r="R5" t="s">
        <v>140</v>
      </c>
      <c r="S5" s="10">
        <v>16702348895</v>
      </c>
      <c r="U5" t="s">
        <v>3459</v>
      </c>
      <c r="V5">
        <v>81121</v>
      </c>
      <c r="W5" t="s">
        <v>125</v>
      </c>
      <c r="Y5" t="s">
        <v>714</v>
      </c>
      <c r="Z5" t="s">
        <v>3460</v>
      </c>
      <c r="AA5" t="s">
        <v>1408</v>
      </c>
      <c r="AB5" t="s">
        <v>193</v>
      </c>
      <c r="AC5" t="s">
        <v>712</v>
      </c>
      <c r="AD5" t="s">
        <v>3458</v>
      </c>
      <c r="AE5" t="s">
        <v>121</v>
      </c>
      <c r="AF5" t="s">
        <v>122</v>
      </c>
      <c r="AG5" s="8">
        <v>96950</v>
      </c>
      <c r="AH5" t="s">
        <v>123</v>
      </c>
      <c r="AJ5" s="10">
        <v>16702348895</v>
      </c>
      <c r="AL5" t="s">
        <v>3461</v>
      </c>
      <c r="BE5" t="str">
        <f>"49-9071.00"</f>
        <v>49-9071.00</v>
      </c>
      <c r="BF5" t="s">
        <v>132</v>
      </c>
      <c r="BG5" t="s">
        <v>3926</v>
      </c>
      <c r="BH5" t="s">
        <v>543</v>
      </c>
      <c r="BI5">
        <v>2</v>
      </c>
      <c r="BJ5">
        <v>2</v>
      </c>
      <c r="BK5" s="1">
        <v>45925</v>
      </c>
      <c r="BL5" s="1">
        <v>46289</v>
      </c>
      <c r="BM5" s="1">
        <v>45964</v>
      </c>
      <c r="BN5" s="1">
        <v>46289</v>
      </c>
      <c r="BO5">
        <v>35</v>
      </c>
      <c r="BP5">
        <v>0</v>
      </c>
      <c r="BQ5">
        <v>7</v>
      </c>
      <c r="BR5">
        <v>7</v>
      </c>
      <c r="BS5">
        <v>7</v>
      </c>
      <c r="BT5">
        <v>7</v>
      </c>
      <c r="BU5">
        <v>7</v>
      </c>
      <c r="BV5">
        <v>0</v>
      </c>
      <c r="BW5" t="str">
        <f>"9:00 AM"</f>
        <v>9:00 AM</v>
      </c>
      <c r="BX5" t="str">
        <f>"5:00 PM"</f>
        <v>5:00 PM</v>
      </c>
      <c r="BY5" t="s">
        <v>135</v>
      </c>
      <c r="BZ5">
        <v>0</v>
      </c>
      <c r="CA5">
        <v>24</v>
      </c>
      <c r="CB5" t="s">
        <v>117</v>
      </c>
      <c r="CD5" t="s">
        <v>325</v>
      </c>
      <c r="CE5" t="s">
        <v>3458</v>
      </c>
      <c r="CG5" t="s">
        <v>121</v>
      </c>
      <c r="CH5" t="s">
        <v>122</v>
      </c>
      <c r="CI5" s="8">
        <v>96950</v>
      </c>
      <c r="CJ5" s="3">
        <v>9.75</v>
      </c>
      <c r="CK5" s="3">
        <v>9.75</v>
      </c>
      <c r="CL5" s="3">
        <v>14.63</v>
      </c>
      <c r="CM5" s="3">
        <v>14.63</v>
      </c>
      <c r="CN5" t="s">
        <v>137</v>
      </c>
      <c r="CO5" t="s">
        <v>140</v>
      </c>
      <c r="CP5" t="s">
        <v>138</v>
      </c>
      <c r="CR5" t="s">
        <v>117</v>
      </c>
      <c r="CS5" t="s">
        <v>139</v>
      </c>
      <c r="CT5" t="s">
        <v>140</v>
      </c>
      <c r="CU5" t="s">
        <v>139</v>
      </c>
      <c r="CV5" t="s">
        <v>140</v>
      </c>
      <c r="CW5" t="s">
        <v>139</v>
      </c>
      <c r="CX5" t="s">
        <v>140</v>
      </c>
      <c r="CY5" t="s">
        <v>140</v>
      </c>
      <c r="CZ5" s="10">
        <v>16702348895</v>
      </c>
      <c r="DA5" t="s">
        <v>3463</v>
      </c>
      <c r="DB5" t="s">
        <v>140</v>
      </c>
      <c r="DC5" t="s">
        <v>139</v>
      </c>
      <c r="DD5" t="s">
        <v>117</v>
      </c>
    </row>
    <row r="6" spans="1:114" ht="14.45" customHeight="1" x14ac:dyDescent="0.25">
      <c r="A6" t="s">
        <v>4927</v>
      </c>
      <c r="B6" t="s">
        <v>115</v>
      </c>
      <c r="C6" s="1">
        <v>45925</v>
      </c>
      <c r="D6" s="1">
        <v>45964</v>
      </c>
      <c r="E6" t="s">
        <v>116</v>
      </c>
      <c r="G6" t="s">
        <v>117</v>
      </c>
      <c r="H6" t="s">
        <v>117</v>
      </c>
      <c r="I6" t="s">
        <v>117</v>
      </c>
      <c r="J6" t="s">
        <v>4182</v>
      </c>
      <c r="L6" t="s">
        <v>4183</v>
      </c>
      <c r="N6" t="s">
        <v>156</v>
      </c>
      <c r="O6" t="s">
        <v>122</v>
      </c>
      <c r="P6" s="8">
        <v>96950</v>
      </c>
      <c r="Q6" t="s">
        <v>123</v>
      </c>
      <c r="S6" s="10">
        <v>16702351231</v>
      </c>
      <c r="U6" t="s">
        <v>4184</v>
      </c>
      <c r="V6">
        <v>4451</v>
      </c>
      <c r="W6" t="s">
        <v>125</v>
      </c>
      <c r="Y6" t="s">
        <v>1784</v>
      </c>
      <c r="Z6" t="s">
        <v>4185</v>
      </c>
      <c r="AB6" t="s">
        <v>277</v>
      </c>
      <c r="AC6" t="s">
        <v>4183</v>
      </c>
      <c r="AE6" t="s">
        <v>156</v>
      </c>
      <c r="AF6" t="s">
        <v>122</v>
      </c>
      <c r="AG6" s="8">
        <v>96950</v>
      </c>
      <c r="AH6" t="s">
        <v>123</v>
      </c>
      <c r="AJ6" s="10">
        <v>16709894175</v>
      </c>
      <c r="AL6" t="s">
        <v>4186</v>
      </c>
      <c r="BE6" t="str">
        <f>"13-2011.00"</f>
        <v>13-2011.00</v>
      </c>
      <c r="BF6" t="s">
        <v>160</v>
      </c>
      <c r="BG6" t="s">
        <v>4928</v>
      </c>
      <c r="BH6" t="s">
        <v>162</v>
      </c>
      <c r="BI6">
        <v>1</v>
      </c>
      <c r="BJ6">
        <v>1</v>
      </c>
      <c r="BK6" s="1">
        <v>46027</v>
      </c>
      <c r="BL6" s="1">
        <v>46391</v>
      </c>
      <c r="BM6" s="1">
        <v>46027</v>
      </c>
      <c r="BN6" s="1">
        <v>46391</v>
      </c>
      <c r="BO6">
        <v>35</v>
      </c>
      <c r="BP6">
        <v>0</v>
      </c>
      <c r="BQ6">
        <v>6</v>
      </c>
      <c r="BR6">
        <v>6</v>
      </c>
      <c r="BS6">
        <v>6</v>
      </c>
      <c r="BT6">
        <v>6</v>
      </c>
      <c r="BU6">
        <v>6</v>
      </c>
      <c r="BV6">
        <v>5</v>
      </c>
      <c r="BW6" t="str">
        <f>"9:00 AM"</f>
        <v>9:00 AM</v>
      </c>
      <c r="BX6" t="str">
        <f>"4:00 PM"</f>
        <v>4:00 PM</v>
      </c>
      <c r="BY6" t="s">
        <v>212</v>
      </c>
      <c r="BZ6">
        <v>0</v>
      </c>
      <c r="CA6">
        <v>24</v>
      </c>
      <c r="CB6" t="s">
        <v>117</v>
      </c>
      <c r="CD6" t="s">
        <v>4929</v>
      </c>
      <c r="CE6" t="s">
        <v>4183</v>
      </c>
      <c r="CF6" t="s">
        <v>4189</v>
      </c>
      <c r="CG6" t="s">
        <v>156</v>
      </c>
      <c r="CH6" t="s">
        <v>122</v>
      </c>
      <c r="CI6" s="8">
        <v>96950</v>
      </c>
      <c r="CJ6" s="3">
        <v>17.91</v>
      </c>
      <c r="CK6" s="3">
        <v>17.91</v>
      </c>
      <c r="CL6" s="3">
        <v>26.87</v>
      </c>
      <c r="CM6" s="3">
        <v>26.87</v>
      </c>
      <c r="CN6" t="s">
        <v>137</v>
      </c>
      <c r="CO6" t="s">
        <v>140</v>
      </c>
      <c r="CP6" t="s">
        <v>138</v>
      </c>
      <c r="CR6" t="s">
        <v>117</v>
      </c>
      <c r="CS6" t="s">
        <v>139</v>
      </c>
      <c r="CT6" t="s">
        <v>140</v>
      </c>
      <c r="CU6" t="s">
        <v>139</v>
      </c>
      <c r="CV6" t="s">
        <v>139</v>
      </c>
      <c r="CW6" t="s">
        <v>139</v>
      </c>
      <c r="CX6" t="s">
        <v>140</v>
      </c>
      <c r="CY6" t="s">
        <v>4930</v>
      </c>
      <c r="CZ6" s="10">
        <v>16702351231</v>
      </c>
      <c r="DA6" t="s">
        <v>4186</v>
      </c>
      <c r="DB6" t="s">
        <v>140</v>
      </c>
      <c r="DC6" t="s">
        <v>139</v>
      </c>
      <c r="DD6" t="s">
        <v>117</v>
      </c>
    </row>
    <row r="7" spans="1:114" ht="14.45" customHeight="1" x14ac:dyDescent="0.25">
      <c r="A7" t="s">
        <v>468</v>
      </c>
      <c r="B7" t="s">
        <v>115</v>
      </c>
      <c r="C7" s="1">
        <v>45887</v>
      </c>
      <c r="D7" s="1">
        <v>45965</v>
      </c>
      <c r="E7" t="s">
        <v>116</v>
      </c>
      <c r="G7" t="s">
        <v>117</v>
      </c>
      <c r="H7" t="s">
        <v>117</v>
      </c>
      <c r="I7" t="s">
        <v>117</v>
      </c>
      <c r="J7" t="s">
        <v>469</v>
      </c>
      <c r="K7" t="s">
        <v>470</v>
      </c>
      <c r="L7" t="s">
        <v>471</v>
      </c>
      <c r="M7" t="s">
        <v>472</v>
      </c>
      <c r="N7" t="s">
        <v>121</v>
      </c>
      <c r="O7" t="s">
        <v>122</v>
      </c>
      <c r="P7" s="8">
        <v>96950</v>
      </c>
      <c r="Q7" t="s">
        <v>123</v>
      </c>
      <c r="S7" s="10">
        <v>16702338883</v>
      </c>
      <c r="U7" t="s">
        <v>256</v>
      </c>
      <c r="V7">
        <v>23622</v>
      </c>
      <c r="W7" t="s">
        <v>125</v>
      </c>
      <c r="Y7" t="s">
        <v>473</v>
      </c>
      <c r="Z7" t="s">
        <v>474</v>
      </c>
      <c r="AA7" t="s">
        <v>475</v>
      </c>
      <c r="AB7" t="s">
        <v>193</v>
      </c>
      <c r="AC7" t="s">
        <v>471</v>
      </c>
      <c r="AD7" t="s">
        <v>472</v>
      </c>
      <c r="AE7" t="s">
        <v>121</v>
      </c>
      <c r="AF7" t="s">
        <v>122</v>
      </c>
      <c r="AG7" s="8">
        <v>96950</v>
      </c>
      <c r="AH7" t="s">
        <v>123</v>
      </c>
      <c r="AJ7" s="10">
        <v>16702338883</v>
      </c>
      <c r="AL7" t="s">
        <v>476</v>
      </c>
      <c r="BE7" t="str">
        <f>"49-9071.00"</f>
        <v>49-9071.00</v>
      </c>
      <c r="BF7" t="s">
        <v>132</v>
      </c>
      <c r="BG7" t="s">
        <v>477</v>
      </c>
      <c r="BH7" t="s">
        <v>478</v>
      </c>
      <c r="BI7">
        <v>20</v>
      </c>
      <c r="BJ7">
        <v>20</v>
      </c>
      <c r="BK7" s="1">
        <v>46006</v>
      </c>
      <c r="BL7" s="1">
        <v>46370</v>
      </c>
      <c r="BM7" s="1">
        <v>46006</v>
      </c>
      <c r="BN7" s="1">
        <v>46370</v>
      </c>
      <c r="BO7">
        <v>40</v>
      </c>
      <c r="BP7">
        <v>0</v>
      </c>
      <c r="BQ7">
        <v>8</v>
      </c>
      <c r="BR7">
        <v>8</v>
      </c>
      <c r="BS7">
        <v>8</v>
      </c>
      <c r="BT7">
        <v>8</v>
      </c>
      <c r="BU7">
        <v>8</v>
      </c>
      <c r="BV7">
        <v>0</v>
      </c>
      <c r="BW7" t="str">
        <f>"7:30 AM"</f>
        <v>7:30 AM</v>
      </c>
      <c r="BX7" t="str">
        <f>"4:30 PM"</f>
        <v>4:30 PM</v>
      </c>
      <c r="BY7" t="s">
        <v>135</v>
      </c>
      <c r="BZ7">
        <v>0</v>
      </c>
      <c r="CA7">
        <v>12</v>
      </c>
      <c r="CB7" t="s">
        <v>117</v>
      </c>
      <c r="CD7" t="s">
        <v>479</v>
      </c>
      <c r="CE7" t="s">
        <v>480</v>
      </c>
      <c r="CG7" t="s">
        <v>121</v>
      </c>
      <c r="CH7" t="s">
        <v>122</v>
      </c>
      <c r="CI7" s="8">
        <v>96950</v>
      </c>
      <c r="CJ7" s="3">
        <v>9.98</v>
      </c>
      <c r="CK7" s="3">
        <v>9.98</v>
      </c>
      <c r="CL7" s="3">
        <v>14.97</v>
      </c>
      <c r="CM7" s="3">
        <v>14.97</v>
      </c>
      <c r="CN7" t="s">
        <v>137</v>
      </c>
      <c r="CO7" t="s">
        <v>140</v>
      </c>
      <c r="CP7" t="s">
        <v>266</v>
      </c>
      <c r="CR7" t="s">
        <v>117</v>
      </c>
      <c r="CS7" t="s">
        <v>139</v>
      </c>
      <c r="CT7" t="s">
        <v>139</v>
      </c>
      <c r="CU7" t="s">
        <v>139</v>
      </c>
      <c r="CV7" t="s">
        <v>140</v>
      </c>
      <c r="CW7" t="s">
        <v>139</v>
      </c>
      <c r="CX7" t="s">
        <v>139</v>
      </c>
      <c r="CY7" t="s">
        <v>481</v>
      </c>
      <c r="CZ7" s="10">
        <v>16702338883</v>
      </c>
      <c r="DA7" t="s">
        <v>476</v>
      </c>
      <c r="DB7" t="s">
        <v>140</v>
      </c>
      <c r="DC7" t="s">
        <v>139</v>
      </c>
      <c r="DD7" t="s">
        <v>117</v>
      </c>
    </row>
    <row r="8" spans="1:114" ht="14.45" customHeight="1" x14ac:dyDescent="0.25">
      <c r="A8" t="s">
        <v>3456</v>
      </c>
      <c r="B8" t="s">
        <v>115</v>
      </c>
      <c r="C8" s="1">
        <v>45905</v>
      </c>
      <c r="D8" s="1">
        <v>45965</v>
      </c>
      <c r="E8" t="s">
        <v>168</v>
      </c>
      <c r="F8" s="1">
        <v>45960</v>
      </c>
      <c r="G8" t="s">
        <v>117</v>
      </c>
      <c r="H8" t="s">
        <v>117</v>
      </c>
      <c r="I8" t="s">
        <v>117</v>
      </c>
      <c r="J8" t="s">
        <v>3457</v>
      </c>
      <c r="L8" t="s">
        <v>712</v>
      </c>
      <c r="M8" t="s">
        <v>3458</v>
      </c>
      <c r="N8" t="s">
        <v>121</v>
      </c>
      <c r="O8" t="s">
        <v>122</v>
      </c>
      <c r="P8" s="8">
        <v>96950</v>
      </c>
      <c r="Q8" t="s">
        <v>123</v>
      </c>
      <c r="R8" t="s">
        <v>140</v>
      </c>
      <c r="S8" s="10">
        <v>16702348895</v>
      </c>
      <c r="U8" t="s">
        <v>3459</v>
      </c>
      <c r="V8">
        <v>81121</v>
      </c>
      <c r="W8" t="s">
        <v>125</v>
      </c>
      <c r="Y8" t="s">
        <v>714</v>
      </c>
      <c r="Z8" t="s">
        <v>3460</v>
      </c>
      <c r="AA8" t="s">
        <v>1408</v>
      </c>
      <c r="AB8" t="s">
        <v>193</v>
      </c>
      <c r="AC8" t="s">
        <v>712</v>
      </c>
      <c r="AD8" t="s">
        <v>3458</v>
      </c>
      <c r="AE8" t="s">
        <v>121</v>
      </c>
      <c r="AF8" t="s">
        <v>122</v>
      </c>
      <c r="AG8" s="8">
        <v>96950</v>
      </c>
      <c r="AH8" t="s">
        <v>123</v>
      </c>
      <c r="AJ8" s="10">
        <v>16702348895</v>
      </c>
      <c r="AL8" t="s">
        <v>3461</v>
      </c>
      <c r="BE8" t="str">
        <f>"51-9198.00"</f>
        <v>51-9198.00</v>
      </c>
      <c r="BF8" t="s">
        <v>374</v>
      </c>
      <c r="BG8" t="s">
        <v>3462</v>
      </c>
      <c r="BH8" t="s">
        <v>3087</v>
      </c>
      <c r="BI8">
        <v>1</v>
      </c>
      <c r="BJ8">
        <v>1</v>
      </c>
      <c r="BK8" s="1">
        <v>45962</v>
      </c>
      <c r="BL8" s="1">
        <v>46326</v>
      </c>
      <c r="BM8" s="1">
        <v>45965</v>
      </c>
      <c r="BN8" s="1">
        <v>46326</v>
      </c>
      <c r="BO8">
        <v>35</v>
      </c>
      <c r="BP8">
        <v>0</v>
      </c>
      <c r="BQ8">
        <v>7</v>
      </c>
      <c r="BR8">
        <v>7</v>
      </c>
      <c r="BS8">
        <v>7</v>
      </c>
      <c r="BT8">
        <v>7</v>
      </c>
      <c r="BU8">
        <v>7</v>
      </c>
      <c r="BV8">
        <v>0</v>
      </c>
      <c r="BW8" t="str">
        <f>"9:00 AM"</f>
        <v>9:00 AM</v>
      </c>
      <c r="BX8" t="str">
        <f>"5:00 PM"</f>
        <v>5:00 PM</v>
      </c>
      <c r="BY8" t="s">
        <v>135</v>
      </c>
      <c r="BZ8">
        <v>0</v>
      </c>
      <c r="CA8">
        <v>12</v>
      </c>
      <c r="CB8" t="s">
        <v>117</v>
      </c>
      <c r="CD8" t="s">
        <v>325</v>
      </c>
      <c r="CE8" t="s">
        <v>3458</v>
      </c>
      <c r="CG8" t="s">
        <v>121</v>
      </c>
      <c r="CH8" t="s">
        <v>122</v>
      </c>
      <c r="CI8" s="8">
        <v>96950</v>
      </c>
      <c r="CJ8" s="3">
        <v>8.23</v>
      </c>
      <c r="CK8" s="3">
        <v>8.23</v>
      </c>
      <c r="CL8" s="3">
        <v>12.35</v>
      </c>
      <c r="CM8" s="3">
        <v>12.35</v>
      </c>
      <c r="CN8" t="s">
        <v>137</v>
      </c>
      <c r="CO8" t="s">
        <v>140</v>
      </c>
      <c r="CP8" t="s">
        <v>138</v>
      </c>
      <c r="CR8" t="s">
        <v>117</v>
      </c>
      <c r="CS8" t="s">
        <v>139</v>
      </c>
      <c r="CT8" t="s">
        <v>140</v>
      </c>
      <c r="CU8" t="s">
        <v>139</v>
      </c>
      <c r="CV8" t="s">
        <v>140</v>
      </c>
      <c r="CW8" t="s">
        <v>139</v>
      </c>
      <c r="CX8" t="s">
        <v>140</v>
      </c>
      <c r="CY8" t="s">
        <v>140</v>
      </c>
      <c r="CZ8" s="10">
        <v>16702348895</v>
      </c>
      <c r="DA8" t="s">
        <v>3463</v>
      </c>
      <c r="DB8" t="s">
        <v>140</v>
      </c>
      <c r="DC8" t="s">
        <v>139</v>
      </c>
      <c r="DD8" t="s">
        <v>117</v>
      </c>
    </row>
    <row r="9" spans="1:114" ht="14.45" customHeight="1" x14ac:dyDescent="0.25">
      <c r="A9" t="s">
        <v>3483</v>
      </c>
      <c r="B9" t="s">
        <v>499</v>
      </c>
      <c r="C9" s="1">
        <v>45963</v>
      </c>
      <c r="D9" s="1">
        <v>45965</v>
      </c>
      <c r="E9" t="s">
        <v>168</v>
      </c>
      <c r="F9" s="1">
        <v>46295</v>
      </c>
      <c r="G9" t="s">
        <v>117</v>
      </c>
      <c r="H9" t="s">
        <v>117</v>
      </c>
      <c r="I9" t="s">
        <v>117</v>
      </c>
      <c r="J9" t="s">
        <v>546</v>
      </c>
      <c r="L9" t="s">
        <v>547</v>
      </c>
      <c r="M9" t="s">
        <v>548</v>
      </c>
      <c r="N9" t="s">
        <v>121</v>
      </c>
      <c r="O9" t="s">
        <v>122</v>
      </c>
      <c r="P9" s="8">
        <v>96950</v>
      </c>
      <c r="Q9" t="s">
        <v>123</v>
      </c>
      <c r="S9" s="10">
        <v>16707885235</v>
      </c>
      <c r="U9" t="s">
        <v>549</v>
      </c>
      <c r="V9">
        <v>236116</v>
      </c>
      <c r="W9" t="s">
        <v>125</v>
      </c>
      <c r="Y9" t="s">
        <v>550</v>
      </c>
      <c r="Z9" t="s">
        <v>551</v>
      </c>
      <c r="AB9" t="s">
        <v>260</v>
      </c>
      <c r="AC9" t="s">
        <v>547</v>
      </c>
      <c r="AD9" t="s">
        <v>548</v>
      </c>
      <c r="AE9" t="s">
        <v>121</v>
      </c>
      <c r="AF9" t="s">
        <v>122</v>
      </c>
      <c r="AG9" s="8">
        <v>96950</v>
      </c>
      <c r="AH9" t="s">
        <v>123</v>
      </c>
      <c r="AJ9" s="10">
        <v>16707885235</v>
      </c>
      <c r="AL9" t="s">
        <v>553</v>
      </c>
      <c r="BE9" t="str">
        <f>"49-9071.00"</f>
        <v>49-9071.00</v>
      </c>
      <c r="BF9" t="s">
        <v>132</v>
      </c>
      <c r="BG9" t="s">
        <v>3484</v>
      </c>
      <c r="BH9" t="s">
        <v>3485</v>
      </c>
      <c r="BI9">
        <v>20</v>
      </c>
      <c r="BK9" s="1">
        <v>46296</v>
      </c>
      <c r="BL9" s="1">
        <v>46660</v>
      </c>
      <c r="BO9">
        <v>35</v>
      </c>
      <c r="BP9">
        <v>0</v>
      </c>
      <c r="BQ9">
        <v>7</v>
      </c>
      <c r="BR9">
        <v>7</v>
      </c>
      <c r="BS9">
        <v>7</v>
      </c>
      <c r="BT9">
        <v>7</v>
      </c>
      <c r="BU9">
        <v>7</v>
      </c>
      <c r="BV9">
        <v>0</v>
      </c>
      <c r="BW9" t="str">
        <f>"8:00 AM"</f>
        <v>8:00 AM</v>
      </c>
      <c r="BX9" t="str">
        <f>"4:00 PM"</f>
        <v>4:00 PM</v>
      </c>
      <c r="BY9" t="s">
        <v>135</v>
      </c>
      <c r="BZ9">
        <v>0</v>
      </c>
      <c r="CA9">
        <v>24</v>
      </c>
      <c r="CB9" t="s">
        <v>117</v>
      </c>
      <c r="CD9" t="s">
        <v>3486</v>
      </c>
      <c r="CE9" t="s">
        <v>557</v>
      </c>
      <c r="CF9" t="s">
        <v>558</v>
      </c>
      <c r="CG9" t="s">
        <v>121</v>
      </c>
      <c r="CH9" t="s">
        <v>122</v>
      </c>
      <c r="CI9" s="8">
        <v>96950</v>
      </c>
      <c r="CJ9" s="3">
        <v>9.98</v>
      </c>
      <c r="CK9" s="3">
        <v>9.98</v>
      </c>
      <c r="CL9" s="3">
        <v>14.97</v>
      </c>
      <c r="CM9" s="3">
        <v>14.97</v>
      </c>
      <c r="CN9" t="s">
        <v>137</v>
      </c>
      <c r="CP9" t="s">
        <v>138</v>
      </c>
      <c r="CR9" t="s">
        <v>117</v>
      </c>
      <c r="CS9" t="s">
        <v>139</v>
      </c>
      <c r="CT9" t="s">
        <v>139</v>
      </c>
      <c r="CU9" t="s">
        <v>139</v>
      </c>
      <c r="CV9" t="s">
        <v>140</v>
      </c>
      <c r="CW9" t="s">
        <v>139</v>
      </c>
      <c r="CX9" t="s">
        <v>139</v>
      </c>
      <c r="CY9" t="s">
        <v>3487</v>
      </c>
      <c r="CZ9" s="10">
        <v>16707885235</v>
      </c>
      <c r="DA9" t="s">
        <v>553</v>
      </c>
      <c r="DB9" t="s">
        <v>560</v>
      </c>
      <c r="DC9" t="s">
        <v>139</v>
      </c>
      <c r="DD9" t="s">
        <v>117</v>
      </c>
    </row>
    <row r="10" spans="1:114" ht="14.45" customHeight="1" x14ac:dyDescent="0.25">
      <c r="A10" t="s">
        <v>4933</v>
      </c>
      <c r="B10" t="s">
        <v>499</v>
      </c>
      <c r="C10" s="1">
        <v>45964</v>
      </c>
      <c r="D10" s="1">
        <v>45965</v>
      </c>
      <c r="E10" t="s">
        <v>168</v>
      </c>
      <c r="F10" s="1">
        <v>46052</v>
      </c>
      <c r="G10" t="s">
        <v>117</v>
      </c>
      <c r="H10" t="s">
        <v>117</v>
      </c>
      <c r="I10" t="s">
        <v>117</v>
      </c>
      <c r="J10" t="s">
        <v>4434</v>
      </c>
      <c r="K10" t="s">
        <v>4435</v>
      </c>
      <c r="L10" t="s">
        <v>4436</v>
      </c>
      <c r="N10" t="s">
        <v>121</v>
      </c>
      <c r="O10" t="s">
        <v>122</v>
      </c>
      <c r="P10" s="8">
        <v>96950</v>
      </c>
      <c r="Q10" t="s">
        <v>123</v>
      </c>
      <c r="S10" s="10">
        <v>16702368888</v>
      </c>
      <c r="U10" t="s">
        <v>4437</v>
      </c>
      <c r="V10">
        <v>71391</v>
      </c>
      <c r="W10" t="s">
        <v>125</v>
      </c>
      <c r="Y10" t="s">
        <v>1016</v>
      </c>
      <c r="Z10" t="s">
        <v>4438</v>
      </c>
      <c r="AA10" t="s">
        <v>4439</v>
      </c>
      <c r="AB10" t="s">
        <v>4440</v>
      </c>
      <c r="AC10" t="s">
        <v>4436</v>
      </c>
      <c r="AD10" t="s">
        <v>121</v>
      </c>
      <c r="AE10" t="s">
        <v>121</v>
      </c>
      <c r="AF10" t="s">
        <v>122</v>
      </c>
      <c r="AG10" s="8">
        <v>96950</v>
      </c>
      <c r="AH10" t="s">
        <v>123</v>
      </c>
      <c r="AJ10" s="10">
        <v>16702368888</v>
      </c>
      <c r="AL10" t="s">
        <v>4934</v>
      </c>
      <c r="BE10" t="str">
        <f>"13-2011.00"</f>
        <v>13-2011.00</v>
      </c>
      <c r="BF10" t="s">
        <v>160</v>
      </c>
      <c r="BG10" t="s">
        <v>4935</v>
      </c>
      <c r="BH10" t="s">
        <v>1207</v>
      </c>
      <c r="BI10">
        <v>2</v>
      </c>
      <c r="BK10" s="1">
        <v>46054</v>
      </c>
      <c r="BL10" s="1">
        <v>46418</v>
      </c>
      <c r="BO10">
        <v>35</v>
      </c>
      <c r="BP10">
        <v>0</v>
      </c>
      <c r="BQ10">
        <v>7</v>
      </c>
      <c r="BR10">
        <v>7</v>
      </c>
      <c r="BS10">
        <v>7</v>
      </c>
      <c r="BT10">
        <v>7</v>
      </c>
      <c r="BU10">
        <v>7</v>
      </c>
      <c r="BV10">
        <v>0</v>
      </c>
      <c r="BW10" t="str">
        <f>"8:00 AM"</f>
        <v>8:00 AM</v>
      </c>
      <c r="BX10" t="str">
        <f>"4:00 PM"</f>
        <v>4:00 PM</v>
      </c>
      <c r="BY10" t="s">
        <v>212</v>
      </c>
      <c r="BZ10">
        <v>0</v>
      </c>
      <c r="CA10">
        <v>36</v>
      </c>
      <c r="CB10" t="s">
        <v>139</v>
      </c>
      <c r="CC10">
        <v>2</v>
      </c>
      <c r="CD10" s="2" t="s">
        <v>4545</v>
      </c>
      <c r="CE10" t="s">
        <v>4441</v>
      </c>
      <c r="CG10" t="s">
        <v>121</v>
      </c>
      <c r="CH10" t="s">
        <v>122</v>
      </c>
      <c r="CI10" s="8">
        <v>96950</v>
      </c>
      <c r="CJ10" s="3">
        <v>17.48</v>
      </c>
      <c r="CK10" s="3">
        <v>17.48</v>
      </c>
      <c r="CN10" t="s">
        <v>137</v>
      </c>
      <c r="CO10" t="s">
        <v>165</v>
      </c>
      <c r="CP10" t="s">
        <v>138</v>
      </c>
      <c r="CR10" t="s">
        <v>117</v>
      </c>
      <c r="CS10" t="s">
        <v>139</v>
      </c>
      <c r="CT10" t="s">
        <v>140</v>
      </c>
      <c r="CU10" t="s">
        <v>140</v>
      </c>
      <c r="CV10" t="s">
        <v>140</v>
      </c>
      <c r="CW10" t="s">
        <v>139</v>
      </c>
      <c r="CX10" t="s">
        <v>139</v>
      </c>
      <c r="CY10" s="2" t="s">
        <v>4936</v>
      </c>
      <c r="CZ10" s="10">
        <v>16702368888</v>
      </c>
      <c r="DA10" t="s">
        <v>4442</v>
      </c>
      <c r="DB10" t="s">
        <v>140</v>
      </c>
      <c r="DC10" t="s">
        <v>139</v>
      </c>
      <c r="DD10" t="s">
        <v>117</v>
      </c>
    </row>
    <row r="11" spans="1:114" ht="14.45" customHeight="1" x14ac:dyDescent="0.25">
      <c r="A11" t="s">
        <v>656</v>
      </c>
      <c r="B11" t="s">
        <v>234</v>
      </c>
      <c r="C11" s="1">
        <v>45966</v>
      </c>
      <c r="D11" s="1">
        <v>45966</v>
      </c>
      <c r="E11" t="s">
        <v>168</v>
      </c>
      <c r="F11" s="1">
        <v>46113</v>
      </c>
      <c r="G11" t="s">
        <v>139</v>
      </c>
      <c r="H11" t="s">
        <v>117</v>
      </c>
      <c r="I11" t="s">
        <v>117</v>
      </c>
      <c r="J11" t="s">
        <v>202</v>
      </c>
      <c r="K11" t="s">
        <v>203</v>
      </c>
      <c r="L11" t="s">
        <v>204</v>
      </c>
      <c r="N11" t="s">
        <v>156</v>
      </c>
      <c r="O11" t="s">
        <v>122</v>
      </c>
      <c r="P11" s="8">
        <v>96950</v>
      </c>
      <c r="Q11" t="s">
        <v>123</v>
      </c>
      <c r="S11" s="10">
        <v>16702880407</v>
      </c>
      <c r="T11">
        <v>301</v>
      </c>
      <c r="U11" t="s">
        <v>205</v>
      </c>
      <c r="V11">
        <v>21231</v>
      </c>
      <c r="W11" t="s">
        <v>125</v>
      </c>
      <c r="Y11" t="s">
        <v>206</v>
      </c>
      <c r="Z11" t="s">
        <v>207</v>
      </c>
      <c r="AA11" t="s">
        <v>208</v>
      </c>
      <c r="AB11" t="s">
        <v>209</v>
      </c>
      <c r="AC11" t="s">
        <v>204</v>
      </c>
      <c r="AE11" t="s">
        <v>156</v>
      </c>
      <c r="AF11" t="s">
        <v>122</v>
      </c>
      <c r="AG11" s="8">
        <v>96950</v>
      </c>
      <c r="AH11" t="s">
        <v>123</v>
      </c>
      <c r="AJ11" s="10">
        <v>16702880407</v>
      </c>
      <c r="AK11">
        <v>301</v>
      </c>
      <c r="AL11" t="s">
        <v>210</v>
      </c>
      <c r="BE11" t="str">
        <f>"49-3042.00"</f>
        <v>49-3042.00</v>
      </c>
      <c r="BF11" t="s">
        <v>657</v>
      </c>
      <c r="BG11" t="s">
        <v>658</v>
      </c>
      <c r="BH11" t="s">
        <v>659</v>
      </c>
      <c r="BI11">
        <v>2</v>
      </c>
      <c r="BK11" s="1">
        <v>46115</v>
      </c>
      <c r="BL11" s="1">
        <v>47210</v>
      </c>
      <c r="BO11">
        <v>40</v>
      </c>
      <c r="BP11">
        <v>0</v>
      </c>
      <c r="BQ11">
        <v>8</v>
      </c>
      <c r="BR11">
        <v>8</v>
      </c>
      <c r="BS11">
        <v>8</v>
      </c>
      <c r="BT11">
        <v>8</v>
      </c>
      <c r="BU11">
        <v>8</v>
      </c>
      <c r="BV11">
        <v>0</v>
      </c>
      <c r="BW11" t="str">
        <f>"7:00 AM"</f>
        <v>7:00 AM</v>
      </c>
      <c r="BX11" t="str">
        <f>"3:30 PM"</f>
        <v>3:30 PM</v>
      </c>
      <c r="BY11" t="s">
        <v>165</v>
      </c>
      <c r="BZ11">
        <v>0</v>
      </c>
      <c r="CA11">
        <v>12</v>
      </c>
      <c r="CB11" t="s">
        <v>117</v>
      </c>
      <c r="CD11" s="2" t="s">
        <v>660</v>
      </c>
      <c r="CE11" t="s">
        <v>661</v>
      </c>
      <c r="CG11" t="s">
        <v>156</v>
      </c>
      <c r="CH11" t="s">
        <v>122</v>
      </c>
      <c r="CI11" s="8">
        <v>96950</v>
      </c>
      <c r="CJ11" s="3">
        <v>12.76</v>
      </c>
      <c r="CK11" s="3">
        <v>18</v>
      </c>
      <c r="CL11" s="3">
        <v>19.14</v>
      </c>
      <c r="CM11" s="3">
        <v>27</v>
      </c>
      <c r="CN11" t="s">
        <v>137</v>
      </c>
      <c r="CP11" t="s">
        <v>266</v>
      </c>
      <c r="CR11" t="s">
        <v>117</v>
      </c>
      <c r="CS11" t="s">
        <v>139</v>
      </c>
      <c r="CT11" t="s">
        <v>140</v>
      </c>
      <c r="CU11" t="s">
        <v>139</v>
      </c>
      <c r="CV11" t="s">
        <v>140</v>
      </c>
      <c r="CW11" t="s">
        <v>139</v>
      </c>
      <c r="CX11" t="s">
        <v>140</v>
      </c>
      <c r="CY11" t="s">
        <v>215</v>
      </c>
      <c r="CZ11" s="10">
        <v>16702880407</v>
      </c>
      <c r="DA11" t="s">
        <v>210</v>
      </c>
      <c r="DB11" t="s">
        <v>140</v>
      </c>
      <c r="DC11" t="s">
        <v>139</v>
      </c>
      <c r="DD11" t="s">
        <v>117</v>
      </c>
    </row>
    <row r="12" spans="1:114" ht="14.45" customHeight="1" x14ac:dyDescent="0.25">
      <c r="A12" t="s">
        <v>1911</v>
      </c>
      <c r="B12" t="s">
        <v>234</v>
      </c>
      <c r="C12" s="1">
        <v>45923</v>
      </c>
      <c r="D12" s="1">
        <v>45966</v>
      </c>
      <c r="E12" t="s">
        <v>116</v>
      </c>
      <c r="G12" t="s">
        <v>117</v>
      </c>
      <c r="H12" t="s">
        <v>117</v>
      </c>
      <c r="I12" t="s">
        <v>117</v>
      </c>
      <c r="J12" t="s">
        <v>1912</v>
      </c>
      <c r="K12" t="s">
        <v>1913</v>
      </c>
      <c r="L12" t="s">
        <v>1914</v>
      </c>
      <c r="M12" t="s">
        <v>1915</v>
      </c>
      <c r="N12" t="s">
        <v>156</v>
      </c>
      <c r="O12" t="s">
        <v>122</v>
      </c>
      <c r="P12" s="8">
        <v>96950</v>
      </c>
      <c r="Q12" t="s">
        <v>123</v>
      </c>
      <c r="S12" s="10">
        <v>16702339531</v>
      </c>
      <c r="U12" t="s">
        <v>1916</v>
      </c>
      <c r="V12">
        <v>4413</v>
      </c>
      <c r="W12" t="s">
        <v>125</v>
      </c>
      <c r="Y12" t="s">
        <v>1148</v>
      </c>
      <c r="Z12" t="s">
        <v>1917</v>
      </c>
      <c r="AA12" t="s">
        <v>1918</v>
      </c>
      <c r="AB12" t="s">
        <v>277</v>
      </c>
      <c r="AC12" t="s">
        <v>1914</v>
      </c>
      <c r="AD12" t="s">
        <v>1915</v>
      </c>
      <c r="AE12" t="s">
        <v>156</v>
      </c>
      <c r="AF12" t="s">
        <v>122</v>
      </c>
      <c r="AG12" s="8">
        <v>96950</v>
      </c>
      <c r="AH12" t="s">
        <v>123</v>
      </c>
      <c r="AJ12" s="10">
        <v>16702339531</v>
      </c>
      <c r="AL12" t="s">
        <v>1919</v>
      </c>
      <c r="BE12" t="str">
        <f>"43-3031.00"</f>
        <v>43-3031.00</v>
      </c>
      <c r="BF12" t="s">
        <v>1205</v>
      </c>
      <c r="BG12" t="s">
        <v>1920</v>
      </c>
      <c r="BH12" t="s">
        <v>1264</v>
      </c>
      <c r="BI12">
        <v>2</v>
      </c>
      <c r="BK12" s="1">
        <v>45990</v>
      </c>
      <c r="BL12" s="1">
        <v>46354</v>
      </c>
      <c r="BO12">
        <v>35</v>
      </c>
      <c r="BP12">
        <v>6</v>
      </c>
      <c r="BQ12">
        <v>0</v>
      </c>
      <c r="BR12">
        <v>6</v>
      </c>
      <c r="BS12">
        <v>6</v>
      </c>
      <c r="BT12">
        <v>6</v>
      </c>
      <c r="BU12">
        <v>6</v>
      </c>
      <c r="BV12">
        <v>5</v>
      </c>
      <c r="BW12" t="str">
        <f>"8:00 AM"</f>
        <v>8:00 AM</v>
      </c>
      <c r="BX12" t="str">
        <f>"3:00 PM"</f>
        <v>3:00 PM</v>
      </c>
      <c r="BY12" t="s">
        <v>135</v>
      </c>
      <c r="BZ12">
        <v>0</v>
      </c>
      <c r="CA12">
        <v>24</v>
      </c>
      <c r="CB12" t="s">
        <v>117</v>
      </c>
      <c r="CD12" s="2" t="s">
        <v>1921</v>
      </c>
      <c r="CE12" t="s">
        <v>1915</v>
      </c>
      <c r="CG12" t="s">
        <v>156</v>
      </c>
      <c r="CH12" t="s">
        <v>122</v>
      </c>
      <c r="CI12" s="8">
        <v>96950</v>
      </c>
      <c r="CJ12" s="3">
        <v>12.33</v>
      </c>
      <c r="CK12" s="3">
        <v>12.33</v>
      </c>
      <c r="CL12" s="3">
        <v>18.5</v>
      </c>
      <c r="CM12" s="3">
        <v>18.5</v>
      </c>
      <c r="CN12" t="s">
        <v>137</v>
      </c>
      <c r="CO12" t="s">
        <v>1922</v>
      </c>
      <c r="CP12" t="s">
        <v>138</v>
      </c>
      <c r="CR12" t="s">
        <v>117</v>
      </c>
      <c r="CS12" t="s">
        <v>139</v>
      </c>
      <c r="CT12" t="s">
        <v>140</v>
      </c>
      <c r="CU12" t="s">
        <v>139</v>
      </c>
      <c r="CV12" t="s">
        <v>140</v>
      </c>
      <c r="CW12" t="s">
        <v>139</v>
      </c>
      <c r="CX12" t="s">
        <v>140</v>
      </c>
      <c r="CY12" t="s">
        <v>1923</v>
      </c>
      <c r="CZ12" s="10">
        <v>16702339531</v>
      </c>
      <c r="DA12" t="s">
        <v>1924</v>
      </c>
      <c r="DB12" t="s">
        <v>824</v>
      </c>
      <c r="DC12" t="s">
        <v>139</v>
      </c>
      <c r="DD12" t="s">
        <v>117</v>
      </c>
    </row>
    <row r="13" spans="1:114" ht="14.45" customHeight="1" x14ac:dyDescent="0.25">
      <c r="A13" t="s">
        <v>2065</v>
      </c>
      <c r="B13" t="s">
        <v>234</v>
      </c>
      <c r="C13" s="1">
        <v>45966</v>
      </c>
      <c r="D13" s="1">
        <v>45966</v>
      </c>
      <c r="E13" t="s">
        <v>168</v>
      </c>
      <c r="F13" s="1">
        <v>46113</v>
      </c>
      <c r="G13" t="s">
        <v>139</v>
      </c>
      <c r="H13" t="s">
        <v>117</v>
      </c>
      <c r="I13" t="s">
        <v>117</v>
      </c>
      <c r="J13" t="s">
        <v>202</v>
      </c>
      <c r="K13" t="s">
        <v>203</v>
      </c>
      <c r="L13" t="s">
        <v>204</v>
      </c>
      <c r="N13" t="s">
        <v>156</v>
      </c>
      <c r="O13" t="s">
        <v>122</v>
      </c>
      <c r="P13" s="8">
        <v>96950</v>
      </c>
      <c r="Q13" t="s">
        <v>123</v>
      </c>
      <c r="S13" s="10">
        <v>16702881047</v>
      </c>
      <c r="T13">
        <v>301</v>
      </c>
      <c r="U13" t="s">
        <v>205</v>
      </c>
      <c r="V13">
        <v>21231</v>
      </c>
      <c r="W13" t="s">
        <v>125</v>
      </c>
      <c r="Y13" t="s">
        <v>206</v>
      </c>
      <c r="Z13" t="s">
        <v>207</v>
      </c>
      <c r="AA13" t="s">
        <v>208</v>
      </c>
      <c r="AB13" t="s">
        <v>209</v>
      </c>
      <c r="AC13" t="s">
        <v>204</v>
      </c>
      <c r="AE13" t="s">
        <v>156</v>
      </c>
      <c r="AF13" t="s">
        <v>122</v>
      </c>
      <c r="AG13" s="8">
        <v>96950</v>
      </c>
      <c r="AH13" t="s">
        <v>123</v>
      </c>
      <c r="AJ13" s="10">
        <v>16702881047</v>
      </c>
      <c r="AK13">
        <v>301</v>
      </c>
      <c r="AL13" t="s">
        <v>210</v>
      </c>
      <c r="BE13" t="str">
        <f>"17-3022.00"</f>
        <v>17-3022.00</v>
      </c>
      <c r="BF13" t="s">
        <v>1399</v>
      </c>
      <c r="BG13" t="s">
        <v>2066</v>
      </c>
      <c r="BH13" t="s">
        <v>2067</v>
      </c>
      <c r="BI13">
        <v>2</v>
      </c>
      <c r="BK13" s="1">
        <v>46114</v>
      </c>
      <c r="BL13" s="1">
        <v>46113</v>
      </c>
      <c r="BO13">
        <v>40</v>
      </c>
      <c r="BP13">
        <v>0</v>
      </c>
      <c r="BQ13">
        <v>8</v>
      </c>
      <c r="BR13">
        <v>8</v>
      </c>
      <c r="BS13">
        <v>8</v>
      </c>
      <c r="BT13">
        <v>8</v>
      </c>
      <c r="BU13">
        <v>8</v>
      </c>
      <c r="BV13">
        <v>0</v>
      </c>
      <c r="BW13" t="str">
        <f>"7:00 AM"</f>
        <v>7:00 AM</v>
      </c>
      <c r="BX13" t="str">
        <f>"3:30 PM"</f>
        <v>3:30 PM</v>
      </c>
      <c r="BY13" t="s">
        <v>384</v>
      </c>
      <c r="BZ13">
        <v>0</v>
      </c>
      <c r="CA13">
        <v>12</v>
      </c>
      <c r="CB13" t="s">
        <v>117</v>
      </c>
      <c r="CD13" s="2" t="s">
        <v>2068</v>
      </c>
      <c r="CE13" t="s">
        <v>2069</v>
      </c>
      <c r="CG13" t="s">
        <v>156</v>
      </c>
      <c r="CH13" t="s">
        <v>122</v>
      </c>
      <c r="CI13" s="8">
        <v>96950</v>
      </c>
      <c r="CJ13" s="3">
        <v>17.57</v>
      </c>
      <c r="CK13" s="3">
        <v>19</v>
      </c>
      <c r="CL13" s="3">
        <v>26.36</v>
      </c>
      <c r="CM13" s="3">
        <v>28.5</v>
      </c>
      <c r="CN13" t="s">
        <v>137</v>
      </c>
      <c r="CO13" t="s">
        <v>854</v>
      </c>
      <c r="CP13" t="s">
        <v>266</v>
      </c>
      <c r="CR13" t="s">
        <v>117</v>
      </c>
      <c r="CS13" t="s">
        <v>139</v>
      </c>
      <c r="CT13" t="s">
        <v>140</v>
      </c>
      <c r="CU13" t="s">
        <v>139</v>
      </c>
      <c r="CV13" t="s">
        <v>140</v>
      </c>
      <c r="CW13" t="s">
        <v>139</v>
      </c>
      <c r="CX13" t="s">
        <v>140</v>
      </c>
      <c r="CY13" t="s">
        <v>215</v>
      </c>
      <c r="CZ13" s="10">
        <v>16702880407</v>
      </c>
      <c r="DA13" t="s">
        <v>210</v>
      </c>
      <c r="DB13" t="s">
        <v>140</v>
      </c>
      <c r="DC13" t="s">
        <v>139</v>
      </c>
      <c r="DD13" t="s">
        <v>117</v>
      </c>
    </row>
    <row r="14" spans="1:114" ht="14.45" customHeight="1" x14ac:dyDescent="0.25">
      <c r="A14" t="s">
        <v>3977</v>
      </c>
      <c r="B14" t="s">
        <v>234</v>
      </c>
      <c r="C14" s="1">
        <v>45966</v>
      </c>
      <c r="D14" s="1">
        <v>45966</v>
      </c>
      <c r="E14" t="s">
        <v>116</v>
      </c>
      <c r="G14" t="s">
        <v>117</v>
      </c>
      <c r="H14" t="s">
        <v>117</v>
      </c>
      <c r="I14" t="s">
        <v>117</v>
      </c>
      <c r="J14" t="s">
        <v>2934</v>
      </c>
      <c r="K14" t="s">
        <v>2935</v>
      </c>
      <c r="L14" t="s">
        <v>2936</v>
      </c>
      <c r="N14" t="s">
        <v>156</v>
      </c>
      <c r="O14" t="s">
        <v>122</v>
      </c>
      <c r="P14" s="8">
        <v>96950</v>
      </c>
      <c r="Q14" t="s">
        <v>123</v>
      </c>
      <c r="R14" t="s">
        <v>140</v>
      </c>
      <c r="S14" s="10">
        <v>16702876046</v>
      </c>
      <c r="U14" t="s">
        <v>2937</v>
      </c>
      <c r="V14">
        <v>812112</v>
      </c>
      <c r="W14" t="s">
        <v>125</v>
      </c>
      <c r="Y14" t="s">
        <v>2938</v>
      </c>
      <c r="Z14" t="s">
        <v>2939</v>
      </c>
      <c r="AA14" t="s">
        <v>2940</v>
      </c>
      <c r="AB14" t="s">
        <v>2120</v>
      </c>
      <c r="AC14" t="s">
        <v>2936</v>
      </c>
      <c r="AE14" t="s">
        <v>156</v>
      </c>
      <c r="AF14" t="s">
        <v>122</v>
      </c>
      <c r="AG14" s="8">
        <v>96950</v>
      </c>
      <c r="AH14" t="s">
        <v>123</v>
      </c>
      <c r="AJ14" s="10">
        <v>16702876046</v>
      </c>
      <c r="AL14" t="s">
        <v>2883</v>
      </c>
      <c r="BE14" t="str">
        <f>"39-5012.00"</f>
        <v>39-5012.00</v>
      </c>
      <c r="BF14" t="s">
        <v>742</v>
      </c>
      <c r="BG14" t="s">
        <v>2941</v>
      </c>
      <c r="BH14" t="s">
        <v>2885</v>
      </c>
      <c r="BI14">
        <v>5</v>
      </c>
      <c r="BK14" s="1">
        <v>46054</v>
      </c>
      <c r="BL14" s="1">
        <v>46418</v>
      </c>
      <c r="BO14">
        <v>35</v>
      </c>
      <c r="BP14">
        <v>5</v>
      </c>
      <c r="BQ14">
        <v>5</v>
      </c>
      <c r="BR14">
        <v>5</v>
      </c>
      <c r="BS14">
        <v>5</v>
      </c>
      <c r="BT14">
        <v>5</v>
      </c>
      <c r="BU14">
        <v>5</v>
      </c>
      <c r="BV14">
        <v>5</v>
      </c>
      <c r="BW14" t="str">
        <f>"1:00 PM"</f>
        <v>1:00 PM</v>
      </c>
      <c r="BX14" t="str">
        <f>"6:00 PM"</f>
        <v>6:00 PM</v>
      </c>
      <c r="BY14" t="s">
        <v>165</v>
      </c>
      <c r="BZ14">
        <v>0</v>
      </c>
      <c r="CA14">
        <v>12</v>
      </c>
      <c r="CB14" t="s">
        <v>117</v>
      </c>
      <c r="CD14" t="s">
        <v>2942</v>
      </c>
      <c r="CE14" t="s">
        <v>2943</v>
      </c>
      <c r="CF14" t="s">
        <v>2944</v>
      </c>
      <c r="CG14" t="s">
        <v>156</v>
      </c>
      <c r="CH14" t="s">
        <v>122</v>
      </c>
      <c r="CI14" s="8">
        <v>96950</v>
      </c>
      <c r="CJ14" s="3">
        <v>8.8800000000000008</v>
      </c>
      <c r="CK14" s="3">
        <v>8.8800000000000008</v>
      </c>
      <c r="CL14" s="3">
        <v>13.32</v>
      </c>
      <c r="CM14" s="3">
        <v>13.32</v>
      </c>
      <c r="CN14" t="s">
        <v>137</v>
      </c>
      <c r="CO14" t="s">
        <v>142</v>
      </c>
      <c r="CP14" t="s">
        <v>138</v>
      </c>
      <c r="CR14" t="s">
        <v>117</v>
      </c>
      <c r="CS14" t="s">
        <v>139</v>
      </c>
      <c r="CT14" t="s">
        <v>140</v>
      </c>
      <c r="CU14" t="s">
        <v>139</v>
      </c>
      <c r="CV14" t="s">
        <v>140</v>
      </c>
      <c r="CW14" t="s">
        <v>139</v>
      </c>
      <c r="CX14" t="s">
        <v>140</v>
      </c>
      <c r="CY14" t="s">
        <v>142</v>
      </c>
      <c r="CZ14" s="10">
        <v>16702876046</v>
      </c>
      <c r="DA14" t="s">
        <v>2883</v>
      </c>
      <c r="DB14" t="s">
        <v>142</v>
      </c>
      <c r="DC14" t="s">
        <v>139</v>
      </c>
      <c r="DD14" t="s">
        <v>117</v>
      </c>
    </row>
    <row r="15" spans="1:114" ht="14.45" customHeight="1" x14ac:dyDescent="0.25">
      <c r="A15" t="s">
        <v>4141</v>
      </c>
      <c r="B15" t="s">
        <v>234</v>
      </c>
      <c r="C15" s="1">
        <v>45966</v>
      </c>
      <c r="D15" s="1">
        <v>45966</v>
      </c>
      <c r="E15" t="s">
        <v>116</v>
      </c>
      <c r="G15" t="s">
        <v>117</v>
      </c>
      <c r="H15" t="s">
        <v>117</v>
      </c>
      <c r="I15" t="s">
        <v>117</v>
      </c>
      <c r="J15" t="s">
        <v>2934</v>
      </c>
      <c r="K15" t="s">
        <v>4142</v>
      </c>
      <c r="L15" t="s">
        <v>2936</v>
      </c>
      <c r="N15" t="s">
        <v>156</v>
      </c>
      <c r="O15" t="s">
        <v>122</v>
      </c>
      <c r="P15" s="8">
        <v>96950</v>
      </c>
      <c r="Q15" t="s">
        <v>123</v>
      </c>
      <c r="R15" t="s">
        <v>140</v>
      </c>
      <c r="S15" s="10">
        <v>16702876046</v>
      </c>
      <c r="U15" t="s">
        <v>2937</v>
      </c>
      <c r="V15">
        <v>812112</v>
      </c>
      <c r="W15" t="s">
        <v>125</v>
      </c>
      <c r="Y15" t="s">
        <v>2938</v>
      </c>
      <c r="Z15" t="s">
        <v>2939</v>
      </c>
      <c r="AA15" t="s">
        <v>2940</v>
      </c>
      <c r="AB15" t="s">
        <v>2120</v>
      </c>
      <c r="AC15" t="s">
        <v>2936</v>
      </c>
      <c r="AE15" t="s">
        <v>156</v>
      </c>
      <c r="AF15" t="s">
        <v>122</v>
      </c>
      <c r="AG15" s="8">
        <v>96950</v>
      </c>
      <c r="AH15" t="s">
        <v>123</v>
      </c>
      <c r="AJ15" s="10">
        <v>16702876046</v>
      </c>
      <c r="AL15" t="s">
        <v>2883</v>
      </c>
      <c r="BE15" t="str">
        <f>"39-5012.00"</f>
        <v>39-5012.00</v>
      </c>
      <c r="BF15" t="s">
        <v>742</v>
      </c>
      <c r="BG15" t="s">
        <v>4143</v>
      </c>
      <c r="BH15" t="s">
        <v>4144</v>
      </c>
      <c r="BI15">
        <v>7</v>
      </c>
      <c r="BK15" s="1">
        <v>46054</v>
      </c>
      <c r="BL15" s="1">
        <v>46418</v>
      </c>
      <c r="BO15">
        <v>35</v>
      </c>
      <c r="BP15">
        <v>5</v>
      </c>
      <c r="BQ15">
        <v>5</v>
      </c>
      <c r="BR15">
        <v>5</v>
      </c>
      <c r="BS15">
        <v>5</v>
      </c>
      <c r="BT15">
        <v>5</v>
      </c>
      <c r="BU15">
        <v>5</v>
      </c>
      <c r="BV15">
        <v>5</v>
      </c>
      <c r="BW15" t="str">
        <f>"1:00 PM"</f>
        <v>1:00 PM</v>
      </c>
      <c r="BX15" t="str">
        <f>"6:00 PM"</f>
        <v>6:00 PM</v>
      </c>
      <c r="BY15" t="s">
        <v>165</v>
      </c>
      <c r="BZ15">
        <v>0</v>
      </c>
      <c r="CA15">
        <v>12</v>
      </c>
      <c r="CB15" t="s">
        <v>117</v>
      </c>
      <c r="CD15" t="s">
        <v>4145</v>
      </c>
      <c r="CE15" t="s">
        <v>4146</v>
      </c>
      <c r="CF15" t="s">
        <v>2944</v>
      </c>
      <c r="CG15" t="s">
        <v>156</v>
      </c>
      <c r="CH15" t="s">
        <v>122</v>
      </c>
      <c r="CI15" s="8">
        <v>96950</v>
      </c>
      <c r="CJ15" s="3">
        <v>8.8800000000000008</v>
      </c>
      <c r="CK15" s="3">
        <v>8.8800000000000008</v>
      </c>
      <c r="CL15" s="3">
        <v>13.32</v>
      </c>
      <c r="CM15" s="3">
        <v>13.32</v>
      </c>
      <c r="CN15" t="s">
        <v>137</v>
      </c>
      <c r="CO15" t="s">
        <v>142</v>
      </c>
      <c r="CP15" t="s">
        <v>138</v>
      </c>
      <c r="CR15" t="s">
        <v>117</v>
      </c>
      <c r="CS15" t="s">
        <v>139</v>
      </c>
      <c r="CT15" t="s">
        <v>140</v>
      </c>
      <c r="CU15" t="s">
        <v>139</v>
      </c>
      <c r="CV15" t="s">
        <v>140</v>
      </c>
      <c r="CW15" t="s">
        <v>139</v>
      </c>
      <c r="CX15" t="s">
        <v>140</v>
      </c>
      <c r="CY15" t="s">
        <v>142</v>
      </c>
      <c r="CZ15" s="10">
        <v>16702876046</v>
      </c>
      <c r="DA15" t="s">
        <v>2883</v>
      </c>
      <c r="DB15" t="s">
        <v>142</v>
      </c>
      <c r="DC15" t="s">
        <v>139</v>
      </c>
      <c r="DD15" t="s">
        <v>117</v>
      </c>
    </row>
    <row r="16" spans="1:114" ht="14.45" customHeight="1" x14ac:dyDescent="0.25">
      <c r="A16" t="s">
        <v>5131</v>
      </c>
      <c r="B16" t="s">
        <v>234</v>
      </c>
      <c r="C16" s="1">
        <v>45963</v>
      </c>
      <c r="D16" s="1">
        <v>45966</v>
      </c>
      <c r="E16" t="s">
        <v>116</v>
      </c>
      <c r="G16" t="s">
        <v>117</v>
      </c>
      <c r="H16" t="s">
        <v>117</v>
      </c>
      <c r="I16" t="s">
        <v>117</v>
      </c>
      <c r="J16" t="s">
        <v>4182</v>
      </c>
      <c r="L16" t="s">
        <v>4183</v>
      </c>
      <c r="N16" t="s">
        <v>156</v>
      </c>
      <c r="O16" t="s">
        <v>122</v>
      </c>
      <c r="P16" s="8">
        <v>96950</v>
      </c>
      <c r="Q16" t="s">
        <v>123</v>
      </c>
      <c r="S16" s="10">
        <v>16702351231</v>
      </c>
      <c r="U16" t="s">
        <v>4184</v>
      </c>
      <c r="V16">
        <v>4451</v>
      </c>
      <c r="W16" t="s">
        <v>125</v>
      </c>
      <c r="Y16" t="s">
        <v>1784</v>
      </c>
      <c r="Z16" t="s">
        <v>4185</v>
      </c>
      <c r="AB16" t="s">
        <v>277</v>
      </c>
      <c r="AC16" t="s">
        <v>4183</v>
      </c>
      <c r="AE16" t="s">
        <v>156</v>
      </c>
      <c r="AF16" t="s">
        <v>122</v>
      </c>
      <c r="AG16" s="8">
        <v>96950</v>
      </c>
      <c r="AH16" t="s">
        <v>123</v>
      </c>
      <c r="AJ16" s="10">
        <v>16709894175</v>
      </c>
      <c r="AL16" t="s">
        <v>4186</v>
      </c>
      <c r="BE16" t="str">
        <f>"13-2011.00"</f>
        <v>13-2011.00</v>
      </c>
      <c r="BF16" t="s">
        <v>160</v>
      </c>
      <c r="BG16" t="s">
        <v>4928</v>
      </c>
      <c r="BH16" t="s">
        <v>162</v>
      </c>
      <c r="BI16">
        <v>1</v>
      </c>
      <c r="BK16" s="1">
        <v>46027</v>
      </c>
      <c r="BL16" s="1">
        <v>46391</v>
      </c>
      <c r="BO16">
        <v>35</v>
      </c>
      <c r="BP16">
        <v>0</v>
      </c>
      <c r="BQ16">
        <v>6</v>
      </c>
      <c r="BR16">
        <v>6</v>
      </c>
      <c r="BS16">
        <v>6</v>
      </c>
      <c r="BT16">
        <v>6</v>
      </c>
      <c r="BU16">
        <v>6</v>
      </c>
      <c r="BV16">
        <v>5</v>
      </c>
      <c r="BW16" t="str">
        <f>"9:00 AM"</f>
        <v>9:00 AM</v>
      </c>
      <c r="BX16" t="str">
        <f>"4:00 PM"</f>
        <v>4:00 PM</v>
      </c>
      <c r="BY16" t="s">
        <v>212</v>
      </c>
      <c r="BZ16">
        <v>0</v>
      </c>
      <c r="CA16">
        <v>24</v>
      </c>
      <c r="CB16" t="s">
        <v>117</v>
      </c>
      <c r="CD16" t="s">
        <v>5132</v>
      </c>
      <c r="CE16" t="s">
        <v>4183</v>
      </c>
      <c r="CF16" t="s">
        <v>4189</v>
      </c>
      <c r="CG16" t="s">
        <v>156</v>
      </c>
      <c r="CH16" t="s">
        <v>122</v>
      </c>
      <c r="CI16" s="8">
        <v>96950</v>
      </c>
      <c r="CJ16" s="3">
        <v>17.91</v>
      </c>
      <c r="CK16" s="3">
        <v>17.91</v>
      </c>
      <c r="CL16" s="3">
        <v>26.87</v>
      </c>
      <c r="CM16" s="3">
        <v>26.87</v>
      </c>
      <c r="CN16" t="s">
        <v>137</v>
      </c>
      <c r="CO16" t="s">
        <v>140</v>
      </c>
      <c r="CP16" t="s">
        <v>138</v>
      </c>
      <c r="CR16" t="s">
        <v>117</v>
      </c>
      <c r="CS16" t="s">
        <v>139</v>
      </c>
      <c r="CT16" t="s">
        <v>140</v>
      </c>
      <c r="CU16" t="s">
        <v>139</v>
      </c>
      <c r="CV16" t="s">
        <v>139</v>
      </c>
      <c r="CW16" t="s">
        <v>139</v>
      </c>
      <c r="CX16" t="s">
        <v>140</v>
      </c>
      <c r="CY16" t="s">
        <v>4190</v>
      </c>
      <c r="CZ16" s="10">
        <v>16702351231</v>
      </c>
      <c r="DA16" t="s">
        <v>4186</v>
      </c>
      <c r="DB16" t="s">
        <v>140</v>
      </c>
      <c r="DC16" t="s">
        <v>139</v>
      </c>
      <c r="DD16" t="s">
        <v>117</v>
      </c>
    </row>
    <row r="17" spans="1:114" ht="14.45" customHeight="1" x14ac:dyDescent="0.25">
      <c r="A17" t="s">
        <v>5378</v>
      </c>
      <c r="B17" t="s">
        <v>234</v>
      </c>
      <c r="C17" s="1">
        <v>45966</v>
      </c>
      <c r="D17" s="1">
        <v>45966</v>
      </c>
      <c r="E17" t="s">
        <v>116</v>
      </c>
      <c r="G17" t="s">
        <v>117</v>
      </c>
      <c r="H17" t="s">
        <v>117</v>
      </c>
      <c r="I17" t="s">
        <v>117</v>
      </c>
      <c r="J17" t="s">
        <v>2934</v>
      </c>
      <c r="K17" t="s">
        <v>4142</v>
      </c>
      <c r="L17" t="s">
        <v>2936</v>
      </c>
      <c r="N17" t="s">
        <v>156</v>
      </c>
      <c r="O17" t="s">
        <v>122</v>
      </c>
      <c r="P17" s="8">
        <v>96950</v>
      </c>
      <c r="Q17" t="s">
        <v>123</v>
      </c>
      <c r="R17" t="s">
        <v>140</v>
      </c>
      <c r="S17" s="10">
        <v>16702876046</v>
      </c>
      <c r="U17" t="s">
        <v>2937</v>
      </c>
      <c r="V17">
        <v>812112</v>
      </c>
      <c r="W17" t="s">
        <v>125</v>
      </c>
      <c r="Y17" t="s">
        <v>2938</v>
      </c>
      <c r="Z17" t="s">
        <v>2939</v>
      </c>
      <c r="AA17" t="s">
        <v>2940</v>
      </c>
      <c r="AB17" t="s">
        <v>2120</v>
      </c>
      <c r="AC17" t="s">
        <v>2936</v>
      </c>
      <c r="AE17" t="s">
        <v>156</v>
      </c>
      <c r="AF17" t="s">
        <v>122</v>
      </c>
      <c r="AG17" s="8">
        <v>96950</v>
      </c>
      <c r="AH17" t="s">
        <v>123</v>
      </c>
      <c r="AJ17" s="10">
        <v>16702876046</v>
      </c>
      <c r="AL17" t="s">
        <v>2883</v>
      </c>
      <c r="BE17" t="str">
        <f>"39-5012.00"</f>
        <v>39-5012.00</v>
      </c>
      <c r="BF17" t="s">
        <v>742</v>
      </c>
      <c r="BG17" t="s">
        <v>4143</v>
      </c>
      <c r="BH17" t="s">
        <v>4144</v>
      </c>
      <c r="BI17">
        <v>5</v>
      </c>
      <c r="BK17" s="1">
        <v>46023</v>
      </c>
      <c r="BL17" s="1">
        <v>46387</v>
      </c>
      <c r="BO17">
        <v>35</v>
      </c>
      <c r="BP17">
        <v>5</v>
      </c>
      <c r="BQ17">
        <v>5</v>
      </c>
      <c r="BR17">
        <v>5</v>
      </c>
      <c r="BS17">
        <v>5</v>
      </c>
      <c r="BT17">
        <v>5</v>
      </c>
      <c r="BU17">
        <v>5</v>
      </c>
      <c r="BV17">
        <v>5</v>
      </c>
      <c r="BW17" t="str">
        <f>"1:00 PM"</f>
        <v>1:00 PM</v>
      </c>
      <c r="BX17" t="str">
        <f>"6:00 PM"</f>
        <v>6:00 PM</v>
      </c>
      <c r="BY17" t="s">
        <v>165</v>
      </c>
      <c r="BZ17">
        <v>0</v>
      </c>
      <c r="CA17">
        <v>12</v>
      </c>
      <c r="CB17" t="s">
        <v>117</v>
      </c>
      <c r="CD17" t="s">
        <v>4145</v>
      </c>
      <c r="CE17" t="s">
        <v>4146</v>
      </c>
      <c r="CF17" t="s">
        <v>2944</v>
      </c>
      <c r="CG17" t="s">
        <v>156</v>
      </c>
      <c r="CH17" t="s">
        <v>122</v>
      </c>
      <c r="CI17" s="8">
        <v>96950</v>
      </c>
      <c r="CJ17" s="3">
        <v>8.8800000000000008</v>
      </c>
      <c r="CK17" s="3">
        <v>8.8800000000000008</v>
      </c>
      <c r="CL17" s="3">
        <v>13.32</v>
      </c>
      <c r="CM17" s="3">
        <v>13.32</v>
      </c>
      <c r="CN17" t="s">
        <v>137</v>
      </c>
      <c r="CO17" t="s">
        <v>140</v>
      </c>
      <c r="CP17" t="s">
        <v>138</v>
      </c>
      <c r="CR17" t="s">
        <v>117</v>
      </c>
      <c r="CS17" t="s">
        <v>139</v>
      </c>
      <c r="CT17" t="s">
        <v>140</v>
      </c>
      <c r="CU17" t="s">
        <v>139</v>
      </c>
      <c r="CV17" t="s">
        <v>140</v>
      </c>
      <c r="CW17" t="s">
        <v>139</v>
      </c>
      <c r="CX17" t="s">
        <v>140</v>
      </c>
      <c r="CY17" t="s">
        <v>140</v>
      </c>
      <c r="CZ17" s="10">
        <v>16702876046</v>
      </c>
      <c r="DA17" t="s">
        <v>2883</v>
      </c>
      <c r="DB17" t="s">
        <v>140</v>
      </c>
      <c r="DC17" t="s">
        <v>139</v>
      </c>
      <c r="DD17" t="s">
        <v>117</v>
      </c>
    </row>
    <row r="18" spans="1:114" ht="14.45" customHeight="1" x14ac:dyDescent="0.25">
      <c r="A18" t="s">
        <v>268</v>
      </c>
      <c r="B18" t="s">
        <v>115</v>
      </c>
      <c r="C18" s="1">
        <v>45868</v>
      </c>
      <c r="D18" s="1">
        <v>45967</v>
      </c>
      <c r="E18" t="s">
        <v>168</v>
      </c>
      <c r="F18" s="1">
        <v>45990</v>
      </c>
      <c r="G18" t="s">
        <v>117</v>
      </c>
      <c r="H18" t="s">
        <v>117</v>
      </c>
      <c r="I18" t="s">
        <v>117</v>
      </c>
      <c r="J18" t="s">
        <v>269</v>
      </c>
      <c r="K18" t="s">
        <v>270</v>
      </c>
      <c r="L18" t="s">
        <v>271</v>
      </c>
      <c r="M18" t="s">
        <v>272</v>
      </c>
      <c r="N18" t="s">
        <v>156</v>
      </c>
      <c r="O18" t="s">
        <v>122</v>
      </c>
      <c r="P18" s="8">
        <v>96950</v>
      </c>
      <c r="Q18" t="s">
        <v>123</v>
      </c>
      <c r="S18" s="10">
        <v>16702332374</v>
      </c>
      <c r="U18" t="s">
        <v>273</v>
      </c>
      <c r="V18">
        <v>531110</v>
      </c>
      <c r="W18" t="s">
        <v>125</v>
      </c>
      <c r="Y18" t="s">
        <v>274</v>
      </c>
      <c r="Z18" t="s">
        <v>275</v>
      </c>
      <c r="AA18" t="s">
        <v>276</v>
      </c>
      <c r="AB18" t="s">
        <v>277</v>
      </c>
      <c r="AC18" t="s">
        <v>271</v>
      </c>
      <c r="AD18" t="s">
        <v>272</v>
      </c>
      <c r="AE18" t="s">
        <v>156</v>
      </c>
      <c r="AF18" t="s">
        <v>122</v>
      </c>
      <c r="AG18" s="8">
        <v>96950</v>
      </c>
      <c r="AH18" t="s">
        <v>123</v>
      </c>
      <c r="AJ18" s="10">
        <v>16702877478</v>
      </c>
      <c r="AL18" t="s">
        <v>278</v>
      </c>
      <c r="BE18" t="str">
        <f>"49-9071.00"</f>
        <v>49-9071.00</v>
      </c>
      <c r="BF18" t="s">
        <v>132</v>
      </c>
      <c r="BG18" t="s">
        <v>279</v>
      </c>
      <c r="BH18" t="s">
        <v>280</v>
      </c>
      <c r="BI18">
        <v>3</v>
      </c>
      <c r="BJ18">
        <v>3</v>
      </c>
      <c r="BK18" s="1">
        <v>45992</v>
      </c>
      <c r="BL18" s="1">
        <v>46356</v>
      </c>
      <c r="BM18" s="1">
        <v>45992</v>
      </c>
      <c r="BN18" s="1">
        <v>46356</v>
      </c>
      <c r="BO18">
        <v>35</v>
      </c>
      <c r="BP18">
        <v>0</v>
      </c>
      <c r="BQ18">
        <v>7</v>
      </c>
      <c r="BR18">
        <v>7</v>
      </c>
      <c r="BS18">
        <v>7</v>
      </c>
      <c r="BT18">
        <v>7</v>
      </c>
      <c r="BU18">
        <v>7</v>
      </c>
      <c r="BV18">
        <v>0</v>
      </c>
      <c r="BW18" t="str">
        <f>"9:00 AM"</f>
        <v>9:00 AM</v>
      </c>
      <c r="BX18" t="str">
        <f>"5:00 PM"</f>
        <v>5:00 PM</v>
      </c>
      <c r="BY18" t="s">
        <v>135</v>
      </c>
      <c r="BZ18">
        <v>0</v>
      </c>
      <c r="CA18">
        <v>12</v>
      </c>
      <c r="CB18" t="s">
        <v>117</v>
      </c>
      <c r="CD18" t="s">
        <v>281</v>
      </c>
      <c r="CE18" t="s">
        <v>272</v>
      </c>
      <c r="CG18" t="s">
        <v>156</v>
      </c>
      <c r="CH18" t="s">
        <v>122</v>
      </c>
      <c r="CI18" s="8">
        <v>96950</v>
      </c>
      <c r="CJ18" s="3">
        <v>9.98</v>
      </c>
      <c r="CK18" s="3">
        <v>9.98</v>
      </c>
      <c r="CL18" s="3">
        <v>14.97</v>
      </c>
      <c r="CM18" s="3">
        <v>14.97</v>
      </c>
      <c r="CN18" t="s">
        <v>137</v>
      </c>
      <c r="CO18" t="s">
        <v>282</v>
      </c>
      <c r="CP18" t="s">
        <v>138</v>
      </c>
      <c r="CR18" t="s">
        <v>117</v>
      </c>
      <c r="CS18" t="s">
        <v>139</v>
      </c>
      <c r="CT18" t="s">
        <v>140</v>
      </c>
      <c r="CU18" t="s">
        <v>139</v>
      </c>
      <c r="CV18" t="s">
        <v>140</v>
      </c>
      <c r="CW18" t="s">
        <v>139</v>
      </c>
      <c r="CX18" t="s">
        <v>140</v>
      </c>
      <c r="CY18" t="s">
        <v>283</v>
      </c>
      <c r="CZ18" s="10" t="s">
        <v>284</v>
      </c>
      <c r="DA18" t="s">
        <v>278</v>
      </c>
      <c r="DB18" t="s">
        <v>140</v>
      </c>
      <c r="DC18" t="s">
        <v>139</v>
      </c>
      <c r="DD18" t="s">
        <v>117</v>
      </c>
    </row>
    <row r="19" spans="1:114" ht="14.45" customHeight="1" x14ac:dyDescent="0.25">
      <c r="A19" t="s">
        <v>410</v>
      </c>
      <c r="B19" t="s">
        <v>115</v>
      </c>
      <c r="C19" s="1">
        <v>45868</v>
      </c>
      <c r="D19" s="1">
        <v>45967</v>
      </c>
      <c r="E19" t="s">
        <v>168</v>
      </c>
      <c r="F19" s="1">
        <v>45960</v>
      </c>
      <c r="G19" t="s">
        <v>117</v>
      </c>
      <c r="H19" t="s">
        <v>117</v>
      </c>
      <c r="I19" t="s">
        <v>117</v>
      </c>
      <c r="J19" t="s">
        <v>411</v>
      </c>
      <c r="K19" t="s">
        <v>412</v>
      </c>
      <c r="L19" t="s">
        <v>271</v>
      </c>
      <c r="M19" t="s">
        <v>272</v>
      </c>
      <c r="N19" t="s">
        <v>156</v>
      </c>
      <c r="O19" t="s">
        <v>122</v>
      </c>
      <c r="P19" s="8">
        <v>96950</v>
      </c>
      <c r="Q19" t="s">
        <v>123</v>
      </c>
      <c r="S19" s="10">
        <v>16702332374</v>
      </c>
      <c r="U19" t="s">
        <v>273</v>
      </c>
      <c r="V19">
        <v>531110</v>
      </c>
      <c r="W19" t="s">
        <v>125</v>
      </c>
      <c r="Y19" t="s">
        <v>274</v>
      </c>
      <c r="Z19" t="s">
        <v>275</v>
      </c>
      <c r="AA19" t="s">
        <v>276</v>
      </c>
      <c r="AB19" t="s">
        <v>277</v>
      </c>
      <c r="AC19" t="s">
        <v>271</v>
      </c>
      <c r="AD19" t="s">
        <v>272</v>
      </c>
      <c r="AE19" t="s">
        <v>156</v>
      </c>
      <c r="AF19" t="s">
        <v>122</v>
      </c>
      <c r="AG19" s="8">
        <v>96950</v>
      </c>
      <c r="AH19" t="s">
        <v>123</v>
      </c>
      <c r="AJ19" s="10">
        <v>16702877478</v>
      </c>
      <c r="AL19" t="s">
        <v>278</v>
      </c>
      <c r="BE19" t="str">
        <f>"49-9071.00"</f>
        <v>49-9071.00</v>
      </c>
      <c r="BF19" t="s">
        <v>132</v>
      </c>
      <c r="BG19" t="s">
        <v>413</v>
      </c>
      <c r="BH19" t="s">
        <v>414</v>
      </c>
      <c r="BI19">
        <v>1</v>
      </c>
      <c r="BJ19">
        <v>1</v>
      </c>
      <c r="BK19" s="1">
        <v>45962</v>
      </c>
      <c r="BL19" s="1">
        <v>46326</v>
      </c>
      <c r="BM19" s="1">
        <v>45967</v>
      </c>
      <c r="BN19" s="1">
        <v>46326</v>
      </c>
      <c r="BO19">
        <v>35</v>
      </c>
      <c r="BP19">
        <v>0</v>
      </c>
      <c r="BQ19">
        <v>7</v>
      </c>
      <c r="BR19">
        <v>7</v>
      </c>
      <c r="BS19">
        <v>7</v>
      </c>
      <c r="BT19">
        <v>7</v>
      </c>
      <c r="BU19">
        <v>7</v>
      </c>
      <c r="BV19">
        <v>0</v>
      </c>
      <c r="BW19" t="str">
        <f>"9:00 AM"</f>
        <v>9:00 AM</v>
      </c>
      <c r="BX19" t="str">
        <f>"5:00 PM"</f>
        <v>5:00 PM</v>
      </c>
      <c r="BY19" t="s">
        <v>135</v>
      </c>
      <c r="BZ19">
        <v>0</v>
      </c>
      <c r="CA19">
        <v>12</v>
      </c>
      <c r="CB19" t="s">
        <v>117</v>
      </c>
      <c r="CD19" t="s">
        <v>415</v>
      </c>
      <c r="CE19" t="s">
        <v>272</v>
      </c>
      <c r="CG19" t="s">
        <v>156</v>
      </c>
      <c r="CH19" t="s">
        <v>122</v>
      </c>
      <c r="CI19" s="8">
        <v>96950</v>
      </c>
      <c r="CJ19" s="3">
        <v>9.98</v>
      </c>
      <c r="CK19" s="3">
        <v>9.98</v>
      </c>
      <c r="CL19" s="3">
        <v>14.97</v>
      </c>
      <c r="CM19" s="3">
        <v>14.97</v>
      </c>
      <c r="CN19" t="s">
        <v>137</v>
      </c>
      <c r="CO19" t="s">
        <v>282</v>
      </c>
      <c r="CP19" t="s">
        <v>138</v>
      </c>
      <c r="CR19" t="s">
        <v>117</v>
      </c>
      <c r="CS19" t="s">
        <v>139</v>
      </c>
      <c r="CT19" t="s">
        <v>140</v>
      </c>
      <c r="CU19" t="s">
        <v>139</v>
      </c>
      <c r="CV19" t="s">
        <v>140</v>
      </c>
      <c r="CW19" t="s">
        <v>139</v>
      </c>
      <c r="CX19" t="s">
        <v>140</v>
      </c>
      <c r="CY19" t="s">
        <v>283</v>
      </c>
      <c r="CZ19" s="10" t="s">
        <v>416</v>
      </c>
      <c r="DA19" t="s">
        <v>278</v>
      </c>
      <c r="DB19" t="s">
        <v>140</v>
      </c>
      <c r="DC19" t="s">
        <v>139</v>
      </c>
      <c r="DD19" t="s">
        <v>117</v>
      </c>
    </row>
    <row r="20" spans="1:114" ht="14.45" customHeight="1" x14ac:dyDescent="0.25">
      <c r="A20" t="s">
        <v>1655</v>
      </c>
      <c r="B20" t="s">
        <v>115</v>
      </c>
      <c r="C20" s="1">
        <v>45868</v>
      </c>
      <c r="D20" s="1">
        <v>45967</v>
      </c>
      <c r="E20" t="s">
        <v>168</v>
      </c>
      <c r="F20" s="1">
        <v>45990</v>
      </c>
      <c r="G20" t="s">
        <v>117</v>
      </c>
      <c r="H20" t="s">
        <v>117</v>
      </c>
      <c r="I20" t="s">
        <v>117</v>
      </c>
      <c r="J20" t="s">
        <v>411</v>
      </c>
      <c r="K20" t="s">
        <v>1656</v>
      </c>
      <c r="L20" t="s">
        <v>271</v>
      </c>
      <c r="M20" t="s">
        <v>272</v>
      </c>
      <c r="N20" t="s">
        <v>156</v>
      </c>
      <c r="O20" t="s">
        <v>122</v>
      </c>
      <c r="P20" s="8">
        <v>96950</v>
      </c>
      <c r="Q20" t="s">
        <v>123</v>
      </c>
      <c r="S20" s="10">
        <v>16702332374</v>
      </c>
      <c r="U20" t="s">
        <v>273</v>
      </c>
      <c r="V20">
        <v>531110</v>
      </c>
      <c r="W20" t="s">
        <v>125</v>
      </c>
      <c r="Y20" t="s">
        <v>274</v>
      </c>
      <c r="Z20" t="s">
        <v>275</v>
      </c>
      <c r="AA20" t="s">
        <v>276</v>
      </c>
      <c r="AB20" t="s">
        <v>277</v>
      </c>
      <c r="AC20" t="s">
        <v>271</v>
      </c>
      <c r="AD20" t="s">
        <v>272</v>
      </c>
      <c r="AE20" t="s">
        <v>156</v>
      </c>
      <c r="AF20" t="s">
        <v>122</v>
      </c>
      <c r="AG20" s="8">
        <v>96950</v>
      </c>
      <c r="AH20" t="s">
        <v>123</v>
      </c>
      <c r="AJ20" s="10">
        <v>16702877478</v>
      </c>
      <c r="AL20" t="s">
        <v>278</v>
      </c>
      <c r="BE20" t="str">
        <f>"49-9071.00"</f>
        <v>49-9071.00</v>
      </c>
      <c r="BF20" t="s">
        <v>132</v>
      </c>
      <c r="BG20" t="s">
        <v>1657</v>
      </c>
      <c r="BH20" t="s">
        <v>1220</v>
      </c>
      <c r="BI20">
        <v>1</v>
      </c>
      <c r="BJ20">
        <v>1</v>
      </c>
      <c r="BK20" s="1">
        <v>45992</v>
      </c>
      <c r="BL20" s="1">
        <v>46356</v>
      </c>
      <c r="BM20" s="1">
        <v>45992</v>
      </c>
      <c r="BN20" s="1">
        <v>46356</v>
      </c>
      <c r="BO20">
        <v>35</v>
      </c>
      <c r="BP20">
        <v>0</v>
      </c>
      <c r="BQ20">
        <v>7</v>
      </c>
      <c r="BR20">
        <v>7</v>
      </c>
      <c r="BS20">
        <v>7</v>
      </c>
      <c r="BT20">
        <v>7</v>
      </c>
      <c r="BU20">
        <v>7</v>
      </c>
      <c r="BV20">
        <v>0</v>
      </c>
      <c r="BW20" t="str">
        <f>"9:00 AM"</f>
        <v>9:00 AM</v>
      </c>
      <c r="BX20" t="str">
        <f>"5:00 PM"</f>
        <v>5:00 PM</v>
      </c>
      <c r="BY20" t="s">
        <v>135</v>
      </c>
      <c r="BZ20">
        <v>0</v>
      </c>
      <c r="CA20">
        <v>12</v>
      </c>
      <c r="CB20" t="s">
        <v>117</v>
      </c>
      <c r="CD20" s="2" t="s">
        <v>1658</v>
      </c>
      <c r="CE20" t="s">
        <v>272</v>
      </c>
      <c r="CG20" t="s">
        <v>156</v>
      </c>
      <c r="CH20" t="s">
        <v>122</v>
      </c>
      <c r="CI20" s="8">
        <v>96950</v>
      </c>
      <c r="CJ20" s="3">
        <v>9.98</v>
      </c>
      <c r="CK20" s="3">
        <v>9.98</v>
      </c>
      <c r="CL20" s="3">
        <v>14.97</v>
      </c>
      <c r="CM20" s="3">
        <v>14.97</v>
      </c>
      <c r="CN20" t="s">
        <v>137</v>
      </c>
      <c r="CO20" t="s">
        <v>282</v>
      </c>
      <c r="CP20" t="s">
        <v>138</v>
      </c>
      <c r="CR20" t="s">
        <v>117</v>
      </c>
      <c r="CS20" t="s">
        <v>139</v>
      </c>
      <c r="CT20" t="s">
        <v>140</v>
      </c>
      <c r="CU20" t="s">
        <v>139</v>
      </c>
      <c r="CV20" t="s">
        <v>140</v>
      </c>
      <c r="CW20" t="s">
        <v>139</v>
      </c>
      <c r="CX20" t="s">
        <v>140</v>
      </c>
      <c r="CY20" t="s">
        <v>1221</v>
      </c>
      <c r="CZ20" s="10">
        <v>16702332374</v>
      </c>
      <c r="DA20" t="s">
        <v>278</v>
      </c>
      <c r="DB20" t="s">
        <v>140</v>
      </c>
      <c r="DC20" t="s">
        <v>139</v>
      </c>
      <c r="DD20" t="s">
        <v>117</v>
      </c>
    </row>
    <row r="21" spans="1:114" ht="14.45" customHeight="1" x14ac:dyDescent="0.25">
      <c r="A21" t="s">
        <v>3414</v>
      </c>
      <c r="B21" t="s">
        <v>251</v>
      </c>
      <c r="C21" s="1">
        <v>45874</v>
      </c>
      <c r="D21" s="1">
        <v>45967</v>
      </c>
      <c r="E21" t="s">
        <v>168</v>
      </c>
      <c r="F21" s="1">
        <v>46021</v>
      </c>
      <c r="G21" t="s">
        <v>117</v>
      </c>
      <c r="H21" t="s">
        <v>117</v>
      </c>
      <c r="I21" t="s">
        <v>117</v>
      </c>
      <c r="J21" t="s">
        <v>1697</v>
      </c>
      <c r="L21" t="s">
        <v>3415</v>
      </c>
      <c r="N21" t="s">
        <v>121</v>
      </c>
      <c r="O21" t="s">
        <v>122</v>
      </c>
      <c r="P21" s="8">
        <v>96950</v>
      </c>
      <c r="Q21" t="s">
        <v>123</v>
      </c>
      <c r="S21" s="10">
        <v>16702355009</v>
      </c>
      <c r="U21" t="s">
        <v>1699</v>
      </c>
      <c r="V21">
        <v>561311</v>
      </c>
      <c r="W21" t="s">
        <v>222</v>
      </c>
      <c r="X21" t="s">
        <v>139</v>
      </c>
      <c r="Y21" t="s">
        <v>1700</v>
      </c>
      <c r="Z21" t="s">
        <v>1701</v>
      </c>
      <c r="AA21" t="s">
        <v>1702</v>
      </c>
      <c r="AB21" t="s">
        <v>1703</v>
      </c>
      <c r="AC21" t="s">
        <v>3416</v>
      </c>
      <c r="AE21" t="s">
        <v>121</v>
      </c>
      <c r="AF21" t="s">
        <v>122</v>
      </c>
      <c r="AG21" s="8">
        <v>96950</v>
      </c>
      <c r="AH21" t="s">
        <v>123</v>
      </c>
      <c r="AJ21" s="10">
        <v>16702355009</v>
      </c>
      <c r="AL21" t="s">
        <v>1705</v>
      </c>
      <c r="BE21" t="str">
        <f>"43-3031.00"</f>
        <v>43-3031.00</v>
      </c>
      <c r="BF21" t="s">
        <v>1205</v>
      </c>
      <c r="BG21" t="s">
        <v>1706</v>
      </c>
      <c r="BH21" t="s">
        <v>1707</v>
      </c>
      <c r="BI21">
        <v>5</v>
      </c>
      <c r="BJ21">
        <v>4</v>
      </c>
      <c r="BK21" s="1">
        <v>46023</v>
      </c>
      <c r="BL21" s="1">
        <v>46387</v>
      </c>
      <c r="BM21" s="1">
        <v>46023</v>
      </c>
      <c r="BN21" s="1">
        <v>46387</v>
      </c>
      <c r="BO21">
        <v>35</v>
      </c>
      <c r="BP21">
        <v>0</v>
      </c>
      <c r="BQ21">
        <v>7</v>
      </c>
      <c r="BR21">
        <v>7</v>
      </c>
      <c r="BS21">
        <v>7</v>
      </c>
      <c r="BT21">
        <v>7</v>
      </c>
      <c r="BU21">
        <v>7</v>
      </c>
      <c r="BV21">
        <v>0</v>
      </c>
      <c r="BW21" t="str">
        <f>"8:00 AM"</f>
        <v>8:00 AM</v>
      </c>
      <c r="BX21" t="str">
        <f>"4:00 PM"</f>
        <v>4:00 PM</v>
      </c>
      <c r="BY21" t="s">
        <v>135</v>
      </c>
      <c r="BZ21">
        <v>0</v>
      </c>
      <c r="CA21">
        <v>12</v>
      </c>
      <c r="CB21" t="s">
        <v>117</v>
      </c>
      <c r="CD21" s="2" t="s">
        <v>3417</v>
      </c>
      <c r="CE21" t="s">
        <v>1704</v>
      </c>
      <c r="CF21" t="s">
        <v>645</v>
      </c>
      <c r="CG21" t="s">
        <v>121</v>
      </c>
      <c r="CH21" t="s">
        <v>122</v>
      </c>
      <c r="CI21" s="8">
        <v>96950</v>
      </c>
      <c r="CJ21" s="3">
        <v>12.28</v>
      </c>
      <c r="CK21" s="3">
        <v>12.28</v>
      </c>
      <c r="CL21" s="3">
        <v>18.420000000000002</v>
      </c>
      <c r="CM21" s="3">
        <v>18.420000000000002</v>
      </c>
      <c r="CN21" t="s">
        <v>137</v>
      </c>
      <c r="CO21" t="s">
        <v>1710</v>
      </c>
      <c r="CP21" t="s">
        <v>138</v>
      </c>
      <c r="CR21" t="s">
        <v>117</v>
      </c>
      <c r="CS21" t="s">
        <v>139</v>
      </c>
      <c r="CT21" t="s">
        <v>139</v>
      </c>
      <c r="CU21" t="s">
        <v>139</v>
      </c>
      <c r="CV21" t="s">
        <v>140</v>
      </c>
      <c r="CW21" t="s">
        <v>139</v>
      </c>
      <c r="CX21" t="s">
        <v>140</v>
      </c>
      <c r="CY21" t="s">
        <v>3418</v>
      </c>
      <c r="CZ21" s="10">
        <v>16702355009</v>
      </c>
      <c r="DA21" t="s">
        <v>1705</v>
      </c>
      <c r="DB21" t="s">
        <v>1524</v>
      </c>
      <c r="DC21" t="s">
        <v>139</v>
      </c>
      <c r="DD21" t="s">
        <v>139</v>
      </c>
    </row>
    <row r="22" spans="1:114" ht="14.45" customHeight="1" x14ac:dyDescent="0.25">
      <c r="A22" t="s">
        <v>3930</v>
      </c>
      <c r="B22" t="s">
        <v>115</v>
      </c>
      <c r="C22" s="1">
        <v>45874</v>
      </c>
      <c r="D22" s="1">
        <v>45967</v>
      </c>
      <c r="E22" t="s">
        <v>168</v>
      </c>
      <c r="F22" s="1">
        <v>45929</v>
      </c>
      <c r="G22" t="s">
        <v>117</v>
      </c>
      <c r="H22" t="s">
        <v>117</v>
      </c>
      <c r="I22" t="s">
        <v>117</v>
      </c>
      <c r="J22" t="s">
        <v>3510</v>
      </c>
      <c r="K22" t="s">
        <v>3931</v>
      </c>
      <c r="L22" t="s">
        <v>1709</v>
      </c>
      <c r="N22" t="s">
        <v>121</v>
      </c>
      <c r="O22" t="s">
        <v>122</v>
      </c>
      <c r="P22" s="8">
        <v>96950</v>
      </c>
      <c r="Q22" t="s">
        <v>123</v>
      </c>
      <c r="S22" s="10">
        <v>16702355009</v>
      </c>
      <c r="U22" t="s">
        <v>3513</v>
      </c>
      <c r="V22">
        <v>561320</v>
      </c>
      <c r="W22" t="s">
        <v>222</v>
      </c>
      <c r="X22" t="s">
        <v>139</v>
      </c>
      <c r="Y22" t="s">
        <v>1700</v>
      </c>
      <c r="Z22" t="s">
        <v>1714</v>
      </c>
      <c r="AA22" t="s">
        <v>1702</v>
      </c>
      <c r="AB22" t="s">
        <v>1475</v>
      </c>
      <c r="AC22" t="s">
        <v>1698</v>
      </c>
      <c r="AE22" t="s">
        <v>121</v>
      </c>
      <c r="AF22" t="s">
        <v>122</v>
      </c>
      <c r="AG22" s="8">
        <v>96950</v>
      </c>
      <c r="AH22" t="s">
        <v>123</v>
      </c>
      <c r="AJ22" s="10">
        <v>16702355009</v>
      </c>
      <c r="AL22" t="s">
        <v>3514</v>
      </c>
      <c r="BE22" t="str">
        <f>"37-2011.00"</f>
        <v>37-2011.00</v>
      </c>
      <c r="BF22" t="s">
        <v>640</v>
      </c>
      <c r="BG22" t="s">
        <v>3932</v>
      </c>
      <c r="BH22" t="s">
        <v>2847</v>
      </c>
      <c r="BI22">
        <v>10</v>
      </c>
      <c r="BJ22">
        <v>10</v>
      </c>
      <c r="BK22" s="1">
        <v>45931</v>
      </c>
      <c r="BL22" s="1">
        <v>46295</v>
      </c>
      <c r="BM22" s="1">
        <v>45967</v>
      </c>
      <c r="BN22" s="1">
        <v>46295</v>
      </c>
      <c r="BO22">
        <v>35</v>
      </c>
      <c r="BP22">
        <v>0</v>
      </c>
      <c r="BQ22">
        <v>7</v>
      </c>
      <c r="BR22">
        <v>7</v>
      </c>
      <c r="BS22">
        <v>7</v>
      </c>
      <c r="BT22">
        <v>7</v>
      </c>
      <c r="BU22">
        <v>7</v>
      </c>
      <c r="BV22">
        <v>0</v>
      </c>
      <c r="BW22" t="str">
        <f>"8:00 AM"</f>
        <v>8:00 AM</v>
      </c>
      <c r="BX22" t="str">
        <f>"4:00 PM"</f>
        <v>4:00 PM</v>
      </c>
      <c r="BY22" t="s">
        <v>165</v>
      </c>
      <c r="BZ22">
        <v>0</v>
      </c>
      <c r="CA22">
        <v>12</v>
      </c>
      <c r="CB22" t="s">
        <v>117</v>
      </c>
      <c r="CD22" s="2" t="s">
        <v>3933</v>
      </c>
      <c r="CE22" t="s">
        <v>3934</v>
      </c>
      <c r="CF22" t="s">
        <v>3935</v>
      </c>
      <c r="CG22" t="s">
        <v>121</v>
      </c>
      <c r="CH22" t="s">
        <v>122</v>
      </c>
      <c r="CI22" s="8">
        <v>96950</v>
      </c>
      <c r="CJ22" s="3">
        <v>8.2899999999999991</v>
      </c>
      <c r="CK22" s="3">
        <v>8.2899999999999991</v>
      </c>
      <c r="CL22" s="3">
        <v>12.43</v>
      </c>
      <c r="CM22" s="3">
        <v>12.43</v>
      </c>
      <c r="CN22" t="s">
        <v>137</v>
      </c>
      <c r="CO22" t="s">
        <v>3518</v>
      </c>
      <c r="CP22" t="s">
        <v>138</v>
      </c>
      <c r="CR22" t="s">
        <v>117</v>
      </c>
      <c r="CS22" t="s">
        <v>139</v>
      </c>
      <c r="CT22" t="s">
        <v>139</v>
      </c>
      <c r="CU22" t="s">
        <v>139</v>
      </c>
      <c r="CV22" t="s">
        <v>140</v>
      </c>
      <c r="CW22" t="s">
        <v>139</v>
      </c>
      <c r="CX22" t="s">
        <v>140</v>
      </c>
      <c r="CY22" t="s">
        <v>3519</v>
      </c>
      <c r="CZ22" s="10">
        <v>16702355009</v>
      </c>
      <c r="DA22" t="s">
        <v>3514</v>
      </c>
      <c r="DB22" t="s">
        <v>3936</v>
      </c>
      <c r="DC22" t="s">
        <v>139</v>
      </c>
      <c r="DD22" t="s">
        <v>139</v>
      </c>
    </row>
    <row r="23" spans="1:114" ht="14.45" customHeight="1" x14ac:dyDescent="0.25">
      <c r="A23" t="s">
        <v>4473</v>
      </c>
      <c r="B23" t="s">
        <v>115</v>
      </c>
      <c r="C23" s="1">
        <v>45868</v>
      </c>
      <c r="D23" s="1">
        <v>45967</v>
      </c>
      <c r="E23" t="s">
        <v>168</v>
      </c>
      <c r="F23" s="1">
        <v>45990</v>
      </c>
      <c r="G23" t="s">
        <v>117</v>
      </c>
      <c r="H23" t="s">
        <v>117</v>
      </c>
      <c r="I23" t="s">
        <v>117</v>
      </c>
      <c r="J23" t="s">
        <v>411</v>
      </c>
      <c r="K23" t="s">
        <v>4474</v>
      </c>
      <c r="L23" t="s">
        <v>271</v>
      </c>
      <c r="M23" t="s">
        <v>272</v>
      </c>
      <c r="N23" t="s">
        <v>156</v>
      </c>
      <c r="O23" t="s">
        <v>122</v>
      </c>
      <c r="P23" s="8">
        <v>96950</v>
      </c>
      <c r="Q23" t="s">
        <v>123</v>
      </c>
      <c r="S23" s="10">
        <v>16702332374</v>
      </c>
      <c r="U23" t="s">
        <v>273</v>
      </c>
      <c r="V23">
        <v>54121</v>
      </c>
      <c r="W23" t="s">
        <v>125</v>
      </c>
      <c r="Y23" t="s">
        <v>274</v>
      </c>
      <c r="Z23" t="s">
        <v>275</v>
      </c>
      <c r="AA23" t="s">
        <v>276</v>
      </c>
      <c r="AB23" t="s">
        <v>277</v>
      </c>
      <c r="AC23" t="s">
        <v>271</v>
      </c>
      <c r="AD23" t="s">
        <v>272</v>
      </c>
      <c r="AE23" t="s">
        <v>156</v>
      </c>
      <c r="AF23" t="s">
        <v>122</v>
      </c>
      <c r="AG23" s="8">
        <v>96950</v>
      </c>
      <c r="AH23" t="s">
        <v>123</v>
      </c>
      <c r="AJ23" s="10">
        <v>16702877478</v>
      </c>
      <c r="AL23" t="s">
        <v>278</v>
      </c>
      <c r="BE23" t="str">
        <f>"13-2011.00"</f>
        <v>13-2011.00</v>
      </c>
      <c r="BF23" t="s">
        <v>160</v>
      </c>
      <c r="BG23" t="s">
        <v>4475</v>
      </c>
      <c r="BH23" t="s">
        <v>162</v>
      </c>
      <c r="BI23">
        <v>1</v>
      </c>
      <c r="BJ23">
        <v>1</v>
      </c>
      <c r="BK23" s="1">
        <v>45992</v>
      </c>
      <c r="BL23" s="1">
        <v>46356</v>
      </c>
      <c r="BM23" s="1">
        <v>45992</v>
      </c>
      <c r="BN23" s="1">
        <v>46356</v>
      </c>
      <c r="BO23">
        <v>35</v>
      </c>
      <c r="BP23">
        <v>0</v>
      </c>
      <c r="BQ23">
        <v>7</v>
      </c>
      <c r="BR23">
        <v>7</v>
      </c>
      <c r="BS23">
        <v>7</v>
      </c>
      <c r="BT23">
        <v>7</v>
      </c>
      <c r="BU23">
        <v>7</v>
      </c>
      <c r="BV23">
        <v>0</v>
      </c>
      <c r="BW23" t="str">
        <f>"9:00 AM"</f>
        <v>9:00 AM</v>
      </c>
      <c r="BX23" t="str">
        <f>"5:00 PM"</f>
        <v>5:00 PM</v>
      </c>
      <c r="BY23" t="s">
        <v>212</v>
      </c>
      <c r="BZ23">
        <v>0</v>
      </c>
      <c r="CA23">
        <v>24</v>
      </c>
      <c r="CB23" t="s">
        <v>117</v>
      </c>
      <c r="CD23" t="s">
        <v>4476</v>
      </c>
      <c r="CE23" t="s">
        <v>272</v>
      </c>
      <c r="CG23" t="s">
        <v>156</v>
      </c>
      <c r="CH23" t="s">
        <v>122</v>
      </c>
      <c r="CI23" s="8">
        <v>96950</v>
      </c>
      <c r="CJ23" s="3">
        <v>17.91</v>
      </c>
      <c r="CK23" s="3">
        <v>17.91</v>
      </c>
      <c r="CL23" s="3">
        <v>26.87</v>
      </c>
      <c r="CM23" s="3">
        <v>26.87</v>
      </c>
      <c r="CN23" t="s">
        <v>137</v>
      </c>
      <c r="CO23" t="s">
        <v>4477</v>
      </c>
      <c r="CP23" t="s">
        <v>138</v>
      </c>
      <c r="CR23" t="s">
        <v>117</v>
      </c>
      <c r="CS23" t="s">
        <v>139</v>
      </c>
      <c r="CT23" t="s">
        <v>140</v>
      </c>
      <c r="CU23" t="s">
        <v>139</v>
      </c>
      <c r="CV23" t="s">
        <v>140</v>
      </c>
      <c r="CW23" t="s">
        <v>139</v>
      </c>
      <c r="CX23" t="s">
        <v>140</v>
      </c>
      <c r="CY23" t="s">
        <v>283</v>
      </c>
      <c r="CZ23" s="10" t="s">
        <v>284</v>
      </c>
      <c r="DA23" t="s">
        <v>278</v>
      </c>
      <c r="DB23" t="s">
        <v>140</v>
      </c>
      <c r="DC23" t="s">
        <v>139</v>
      </c>
      <c r="DD23" t="s">
        <v>117</v>
      </c>
    </row>
    <row r="24" spans="1:114" ht="14.45" customHeight="1" x14ac:dyDescent="0.25">
      <c r="A24" t="s">
        <v>4536</v>
      </c>
      <c r="B24" t="s">
        <v>115</v>
      </c>
      <c r="C24" s="1">
        <v>45869</v>
      </c>
      <c r="D24" s="1">
        <v>45967</v>
      </c>
      <c r="E24" t="s">
        <v>168</v>
      </c>
      <c r="F24" s="1">
        <v>45990</v>
      </c>
      <c r="G24" t="s">
        <v>117</v>
      </c>
      <c r="H24" t="s">
        <v>117</v>
      </c>
      <c r="I24" t="s">
        <v>117</v>
      </c>
      <c r="J24" t="s">
        <v>3555</v>
      </c>
      <c r="K24" t="s">
        <v>3556</v>
      </c>
      <c r="L24" t="s">
        <v>3557</v>
      </c>
      <c r="M24" t="s">
        <v>3558</v>
      </c>
      <c r="N24" t="s">
        <v>156</v>
      </c>
      <c r="O24" t="s">
        <v>122</v>
      </c>
      <c r="P24" s="8">
        <v>96950</v>
      </c>
      <c r="Q24" t="s">
        <v>123</v>
      </c>
      <c r="S24" s="10">
        <v>16702348286</v>
      </c>
      <c r="U24" t="s">
        <v>3559</v>
      </c>
      <c r="V24">
        <v>32311</v>
      </c>
      <c r="W24" t="s">
        <v>125</v>
      </c>
      <c r="Y24" t="s">
        <v>3560</v>
      </c>
      <c r="Z24" t="s">
        <v>3561</v>
      </c>
      <c r="AA24" t="s">
        <v>3562</v>
      </c>
      <c r="AB24" t="s">
        <v>1299</v>
      </c>
      <c r="AC24" t="s">
        <v>3557</v>
      </c>
      <c r="AD24" t="s">
        <v>4537</v>
      </c>
      <c r="AE24" t="s">
        <v>156</v>
      </c>
      <c r="AF24" t="s">
        <v>122</v>
      </c>
      <c r="AG24" s="8">
        <v>96950</v>
      </c>
      <c r="AH24" t="s">
        <v>123</v>
      </c>
      <c r="AJ24" s="10">
        <v>16702348286</v>
      </c>
      <c r="AL24" t="s">
        <v>3563</v>
      </c>
      <c r="BE24" t="str">
        <f>"27-1024.00"</f>
        <v>27-1024.00</v>
      </c>
      <c r="BF24" t="s">
        <v>920</v>
      </c>
      <c r="BG24" t="s">
        <v>4538</v>
      </c>
      <c r="BH24" t="s">
        <v>4539</v>
      </c>
      <c r="BI24">
        <v>2</v>
      </c>
      <c r="BJ24">
        <v>2</v>
      </c>
      <c r="BK24" s="1">
        <v>45992</v>
      </c>
      <c r="BL24" s="1">
        <v>46356</v>
      </c>
      <c r="BM24" s="1">
        <v>45992</v>
      </c>
      <c r="BN24" s="1">
        <v>46356</v>
      </c>
      <c r="BO24">
        <v>35</v>
      </c>
      <c r="BP24">
        <v>0</v>
      </c>
      <c r="BQ24">
        <v>7</v>
      </c>
      <c r="BR24">
        <v>7</v>
      </c>
      <c r="BS24">
        <v>7</v>
      </c>
      <c r="BT24">
        <v>7</v>
      </c>
      <c r="BU24">
        <v>7</v>
      </c>
      <c r="BV24">
        <v>0</v>
      </c>
      <c r="BW24" t="str">
        <f>"9:00 AM"</f>
        <v>9:00 AM</v>
      </c>
      <c r="BX24" t="str">
        <f>"5:00 PM"</f>
        <v>5:00 PM</v>
      </c>
      <c r="BY24" t="s">
        <v>135</v>
      </c>
      <c r="BZ24">
        <v>0</v>
      </c>
      <c r="CA24">
        <v>12</v>
      </c>
      <c r="CB24" t="s">
        <v>117</v>
      </c>
      <c r="CD24" s="2" t="s">
        <v>4540</v>
      </c>
      <c r="CE24" t="s">
        <v>3558</v>
      </c>
      <c r="CG24" t="s">
        <v>156</v>
      </c>
      <c r="CH24" t="s">
        <v>122</v>
      </c>
      <c r="CI24" s="8">
        <v>96950</v>
      </c>
      <c r="CJ24" s="3">
        <v>16.48</v>
      </c>
      <c r="CK24" s="3">
        <v>16.48</v>
      </c>
      <c r="CL24" s="3">
        <v>24.72</v>
      </c>
      <c r="CM24" s="3">
        <v>24.72</v>
      </c>
      <c r="CN24" t="s">
        <v>137</v>
      </c>
      <c r="CO24" t="s">
        <v>282</v>
      </c>
      <c r="CP24" t="s">
        <v>138</v>
      </c>
      <c r="CR24" t="s">
        <v>117</v>
      </c>
      <c r="CS24" t="s">
        <v>139</v>
      </c>
      <c r="CT24" t="s">
        <v>140</v>
      </c>
      <c r="CU24" t="s">
        <v>139</v>
      </c>
      <c r="CV24" t="s">
        <v>140</v>
      </c>
      <c r="CW24" t="s">
        <v>139</v>
      </c>
      <c r="CX24" t="s">
        <v>140</v>
      </c>
      <c r="CY24" t="s">
        <v>283</v>
      </c>
      <c r="CZ24" s="10">
        <v>16702348286</v>
      </c>
      <c r="DA24" t="s">
        <v>3563</v>
      </c>
      <c r="DB24" t="s">
        <v>140</v>
      </c>
      <c r="DC24" t="s">
        <v>139</v>
      </c>
      <c r="DD24" t="s">
        <v>117</v>
      </c>
    </row>
    <row r="25" spans="1:114" ht="14.45" customHeight="1" x14ac:dyDescent="0.25">
      <c r="A25" t="s">
        <v>5066</v>
      </c>
      <c r="B25" t="s">
        <v>115</v>
      </c>
      <c r="C25" s="1">
        <v>45874</v>
      </c>
      <c r="D25" s="1">
        <v>45967</v>
      </c>
      <c r="E25" t="s">
        <v>168</v>
      </c>
      <c r="F25" s="1">
        <v>46021</v>
      </c>
      <c r="G25" t="s">
        <v>117</v>
      </c>
      <c r="H25" t="s">
        <v>139</v>
      </c>
      <c r="I25" t="s">
        <v>117</v>
      </c>
      <c r="J25" t="s">
        <v>3510</v>
      </c>
      <c r="K25" t="s">
        <v>3931</v>
      </c>
      <c r="L25" t="s">
        <v>1704</v>
      </c>
      <c r="N25" t="s">
        <v>121</v>
      </c>
      <c r="O25" t="s">
        <v>122</v>
      </c>
      <c r="P25" s="8">
        <v>96950</v>
      </c>
      <c r="Q25" t="s">
        <v>123</v>
      </c>
      <c r="S25" s="10">
        <v>16702355009</v>
      </c>
      <c r="U25" t="s">
        <v>3513</v>
      </c>
      <c r="V25">
        <v>561320</v>
      </c>
      <c r="W25" t="s">
        <v>222</v>
      </c>
      <c r="X25" t="s">
        <v>139</v>
      </c>
      <c r="Y25" t="s">
        <v>1700</v>
      </c>
      <c r="Z25" t="s">
        <v>1714</v>
      </c>
      <c r="AA25" t="s">
        <v>1702</v>
      </c>
      <c r="AB25" t="s">
        <v>1475</v>
      </c>
      <c r="AC25" t="s">
        <v>1709</v>
      </c>
      <c r="AE25" t="s">
        <v>121</v>
      </c>
      <c r="AF25" t="s">
        <v>122</v>
      </c>
      <c r="AG25" s="8">
        <v>96950</v>
      </c>
      <c r="AH25" t="s">
        <v>123</v>
      </c>
      <c r="AJ25" s="10">
        <v>16702355009</v>
      </c>
      <c r="AL25" t="s">
        <v>3514</v>
      </c>
      <c r="BE25" t="str">
        <f>"37-2011.00"</f>
        <v>37-2011.00</v>
      </c>
      <c r="BF25" t="s">
        <v>640</v>
      </c>
      <c r="BG25" t="s">
        <v>3932</v>
      </c>
      <c r="BH25" t="s">
        <v>2847</v>
      </c>
      <c r="BI25">
        <v>10</v>
      </c>
      <c r="BJ25">
        <v>10</v>
      </c>
      <c r="BK25" s="1">
        <v>46023</v>
      </c>
      <c r="BL25" s="1">
        <v>46387</v>
      </c>
      <c r="BM25" s="1">
        <v>46023</v>
      </c>
      <c r="BN25" s="1">
        <v>46387</v>
      </c>
      <c r="BO25">
        <v>35</v>
      </c>
      <c r="BP25">
        <v>0</v>
      </c>
      <c r="BQ25">
        <v>7</v>
      </c>
      <c r="BR25">
        <v>7</v>
      </c>
      <c r="BS25">
        <v>7</v>
      </c>
      <c r="BT25">
        <v>7</v>
      </c>
      <c r="BU25">
        <v>7</v>
      </c>
      <c r="BV25">
        <v>0</v>
      </c>
      <c r="BW25" t="str">
        <f>"8:00 AM"</f>
        <v>8:00 AM</v>
      </c>
      <c r="BX25" t="str">
        <f>"4:00 PM"</f>
        <v>4:00 PM</v>
      </c>
      <c r="BY25" t="s">
        <v>165</v>
      </c>
      <c r="BZ25">
        <v>0</v>
      </c>
      <c r="CA25">
        <v>12</v>
      </c>
      <c r="CB25" t="s">
        <v>117</v>
      </c>
      <c r="CD25" s="2" t="s">
        <v>5067</v>
      </c>
      <c r="CE25" t="s">
        <v>5068</v>
      </c>
      <c r="CF25" t="s">
        <v>3935</v>
      </c>
      <c r="CG25" t="s">
        <v>121</v>
      </c>
      <c r="CH25" t="s">
        <v>122</v>
      </c>
      <c r="CI25" s="8">
        <v>96950</v>
      </c>
      <c r="CJ25" s="3">
        <v>8.2899999999999991</v>
      </c>
      <c r="CK25" s="3">
        <v>8.2899999999999991</v>
      </c>
      <c r="CL25" s="3">
        <v>12.43</v>
      </c>
      <c r="CM25" s="3">
        <v>12.43</v>
      </c>
      <c r="CN25" t="s">
        <v>137</v>
      </c>
      <c r="CO25" t="s">
        <v>3518</v>
      </c>
      <c r="CP25" t="s">
        <v>138</v>
      </c>
      <c r="CR25" t="s">
        <v>117</v>
      </c>
      <c r="CS25" t="s">
        <v>139</v>
      </c>
      <c r="CT25" t="s">
        <v>139</v>
      </c>
      <c r="CU25" t="s">
        <v>139</v>
      </c>
      <c r="CV25" t="s">
        <v>140</v>
      </c>
      <c r="CW25" t="s">
        <v>139</v>
      </c>
      <c r="CX25" t="s">
        <v>140</v>
      </c>
      <c r="CY25" t="s">
        <v>5069</v>
      </c>
      <c r="CZ25" s="10">
        <v>16702355009</v>
      </c>
      <c r="DA25" t="s">
        <v>3514</v>
      </c>
      <c r="DB25" t="s">
        <v>140</v>
      </c>
      <c r="DC25" t="s">
        <v>139</v>
      </c>
      <c r="DD25" t="s">
        <v>139</v>
      </c>
    </row>
    <row r="26" spans="1:114" ht="14.45" customHeight="1" x14ac:dyDescent="0.25">
      <c r="A26" t="s">
        <v>5377</v>
      </c>
      <c r="B26" t="s">
        <v>217</v>
      </c>
      <c r="C26" s="1">
        <v>45862</v>
      </c>
      <c r="D26" s="1">
        <v>45967</v>
      </c>
      <c r="E26" t="s">
        <v>168</v>
      </c>
      <c r="F26" s="1">
        <v>45960</v>
      </c>
      <c r="G26" t="s">
        <v>117</v>
      </c>
      <c r="H26" t="s">
        <v>117</v>
      </c>
      <c r="I26" t="s">
        <v>117</v>
      </c>
      <c r="J26" t="s">
        <v>678</v>
      </c>
      <c r="K26" t="s">
        <v>679</v>
      </c>
      <c r="L26" t="s">
        <v>680</v>
      </c>
      <c r="M26" t="s">
        <v>156</v>
      </c>
      <c r="N26" t="s">
        <v>156</v>
      </c>
      <c r="O26" t="s">
        <v>122</v>
      </c>
      <c r="P26" s="8">
        <v>96950</v>
      </c>
      <c r="Q26" t="s">
        <v>123</v>
      </c>
      <c r="S26" s="10">
        <v>16703221234</v>
      </c>
      <c r="U26" t="s">
        <v>681</v>
      </c>
      <c r="V26">
        <v>721110</v>
      </c>
      <c r="W26" t="s">
        <v>125</v>
      </c>
      <c r="Y26" t="s">
        <v>682</v>
      </c>
      <c r="Z26" t="s">
        <v>683</v>
      </c>
      <c r="AA26" t="s">
        <v>684</v>
      </c>
      <c r="AB26" t="s">
        <v>685</v>
      </c>
      <c r="AC26" t="s">
        <v>680</v>
      </c>
      <c r="AD26" t="s">
        <v>156</v>
      </c>
      <c r="AE26" t="s">
        <v>156</v>
      </c>
      <c r="AF26" t="s">
        <v>122</v>
      </c>
      <c r="AG26" s="8">
        <v>96950</v>
      </c>
      <c r="AH26" t="s">
        <v>123</v>
      </c>
      <c r="AJ26" s="10">
        <v>16703221234</v>
      </c>
      <c r="AL26" t="s">
        <v>686</v>
      </c>
      <c r="BE26" t="str">
        <f>"49-9071.00"</f>
        <v>49-9071.00</v>
      </c>
      <c r="BF26" t="s">
        <v>132</v>
      </c>
      <c r="BG26" t="s">
        <v>928</v>
      </c>
      <c r="BH26" t="s">
        <v>457</v>
      </c>
      <c r="BI26">
        <v>5</v>
      </c>
      <c r="BK26" s="1">
        <v>45962</v>
      </c>
      <c r="BL26" s="1">
        <v>46326</v>
      </c>
      <c r="BO26">
        <v>40</v>
      </c>
      <c r="BP26">
        <v>8</v>
      </c>
      <c r="BQ26">
        <v>8</v>
      </c>
      <c r="BR26">
        <v>8</v>
      </c>
      <c r="BS26">
        <v>0</v>
      </c>
      <c r="BT26">
        <v>8</v>
      </c>
      <c r="BU26">
        <v>8</v>
      </c>
      <c r="BV26">
        <v>0</v>
      </c>
      <c r="BW26" t="str">
        <f>"8:00 AM"</f>
        <v>8:00 AM</v>
      </c>
      <c r="BX26" t="str">
        <f>"4:00 PM"</f>
        <v>4:00 PM</v>
      </c>
      <c r="BY26" t="s">
        <v>135</v>
      </c>
      <c r="BZ26">
        <v>0</v>
      </c>
      <c r="CA26">
        <v>24</v>
      </c>
      <c r="CB26" t="s">
        <v>117</v>
      </c>
      <c r="CD26" t="s">
        <v>929</v>
      </c>
      <c r="CE26" t="s">
        <v>680</v>
      </c>
      <c r="CF26" t="s">
        <v>156</v>
      </c>
      <c r="CG26" t="s">
        <v>156</v>
      </c>
      <c r="CH26" t="s">
        <v>122</v>
      </c>
      <c r="CI26" s="8">
        <v>96950</v>
      </c>
      <c r="CJ26" s="3">
        <v>9.98</v>
      </c>
      <c r="CK26" s="3">
        <v>9.98</v>
      </c>
      <c r="CL26" s="3">
        <v>14.97</v>
      </c>
      <c r="CM26" s="3">
        <v>14.97</v>
      </c>
      <c r="CN26" t="s">
        <v>137</v>
      </c>
      <c r="CO26" t="s">
        <v>4885</v>
      </c>
      <c r="CP26" t="s">
        <v>138</v>
      </c>
      <c r="CR26" t="s">
        <v>117</v>
      </c>
      <c r="CS26" t="s">
        <v>139</v>
      </c>
      <c r="CT26" t="s">
        <v>140</v>
      </c>
      <c r="CU26" t="s">
        <v>139</v>
      </c>
      <c r="CV26" t="s">
        <v>140</v>
      </c>
      <c r="CW26" t="s">
        <v>139</v>
      </c>
      <c r="CX26" t="s">
        <v>140</v>
      </c>
      <c r="CY26" t="s">
        <v>692</v>
      </c>
      <c r="CZ26" s="10">
        <v>16703221234</v>
      </c>
      <c r="DA26" t="s">
        <v>686</v>
      </c>
      <c r="DB26" t="s">
        <v>140</v>
      </c>
      <c r="DC26" t="s">
        <v>139</v>
      </c>
      <c r="DD26" t="s">
        <v>117</v>
      </c>
    </row>
    <row r="27" spans="1:114" ht="14.45" customHeight="1" x14ac:dyDescent="0.25">
      <c r="A27" t="s">
        <v>5381</v>
      </c>
      <c r="B27" t="s">
        <v>115</v>
      </c>
      <c r="C27" s="1">
        <v>45872</v>
      </c>
      <c r="D27" s="1">
        <v>45967</v>
      </c>
      <c r="E27" t="s">
        <v>168</v>
      </c>
      <c r="F27" s="1">
        <v>46021</v>
      </c>
      <c r="G27" t="s">
        <v>117</v>
      </c>
      <c r="H27" t="s">
        <v>117</v>
      </c>
      <c r="I27" t="s">
        <v>117</v>
      </c>
      <c r="J27" t="s">
        <v>1697</v>
      </c>
      <c r="L27" t="s">
        <v>1698</v>
      </c>
      <c r="N27" t="s">
        <v>121</v>
      </c>
      <c r="O27" t="s">
        <v>122</v>
      </c>
      <c r="P27" s="8">
        <v>96950</v>
      </c>
      <c r="Q27" t="s">
        <v>123</v>
      </c>
      <c r="S27" s="10">
        <v>16702355009</v>
      </c>
      <c r="U27" t="s">
        <v>1699</v>
      </c>
      <c r="V27">
        <v>561311</v>
      </c>
      <c r="W27" t="s">
        <v>222</v>
      </c>
      <c r="X27" t="s">
        <v>139</v>
      </c>
      <c r="Y27" t="s">
        <v>1700</v>
      </c>
      <c r="Z27" t="s">
        <v>1701</v>
      </c>
      <c r="AA27" t="s">
        <v>1702</v>
      </c>
      <c r="AB27" t="s">
        <v>1703</v>
      </c>
      <c r="AC27" t="s">
        <v>5382</v>
      </c>
      <c r="AE27" t="s">
        <v>121</v>
      </c>
      <c r="AF27" t="s">
        <v>122</v>
      </c>
      <c r="AG27" s="8">
        <v>96950</v>
      </c>
      <c r="AH27" t="s">
        <v>123</v>
      </c>
      <c r="AJ27" s="10">
        <v>16702355009</v>
      </c>
      <c r="AL27" t="s">
        <v>1705</v>
      </c>
      <c r="BE27" t="str">
        <f>"35-2014.00"</f>
        <v>35-2014.00</v>
      </c>
      <c r="BF27" t="s">
        <v>195</v>
      </c>
      <c r="BG27" t="s">
        <v>5383</v>
      </c>
      <c r="BH27" t="s">
        <v>197</v>
      </c>
      <c r="BI27">
        <v>8</v>
      </c>
      <c r="BJ27">
        <v>8</v>
      </c>
      <c r="BK27" s="1">
        <v>46023</v>
      </c>
      <c r="BL27" s="1">
        <v>46387</v>
      </c>
      <c r="BM27" s="1">
        <v>46023</v>
      </c>
      <c r="BN27" s="1">
        <v>46387</v>
      </c>
      <c r="BO27">
        <v>35</v>
      </c>
      <c r="BP27">
        <v>0</v>
      </c>
      <c r="BQ27">
        <v>7</v>
      </c>
      <c r="BR27">
        <v>7</v>
      </c>
      <c r="BS27">
        <v>7</v>
      </c>
      <c r="BT27">
        <v>7</v>
      </c>
      <c r="BU27">
        <v>7</v>
      </c>
      <c r="BV27">
        <v>0</v>
      </c>
      <c r="BW27" t="str">
        <f>"8:00 AM"</f>
        <v>8:00 AM</v>
      </c>
      <c r="BX27" t="str">
        <f>"4:00 PM"</f>
        <v>4:00 PM</v>
      </c>
      <c r="BY27" t="s">
        <v>165</v>
      </c>
      <c r="BZ27">
        <v>0</v>
      </c>
      <c r="CA27">
        <v>12</v>
      </c>
      <c r="CB27" t="s">
        <v>117</v>
      </c>
      <c r="CD27" s="2" t="s">
        <v>5384</v>
      </c>
      <c r="CE27" t="s">
        <v>5385</v>
      </c>
      <c r="CF27" t="s">
        <v>5386</v>
      </c>
      <c r="CG27" t="s">
        <v>121</v>
      </c>
      <c r="CH27" t="s">
        <v>122</v>
      </c>
      <c r="CI27" s="8">
        <v>96950</v>
      </c>
      <c r="CJ27" s="3">
        <v>8.83</v>
      </c>
      <c r="CK27" s="3">
        <v>8.83</v>
      </c>
      <c r="CL27" s="3">
        <v>13.24</v>
      </c>
      <c r="CM27" s="3">
        <v>13.24</v>
      </c>
      <c r="CN27" t="s">
        <v>137</v>
      </c>
      <c r="CO27" t="s">
        <v>1710</v>
      </c>
      <c r="CP27" t="s">
        <v>138</v>
      </c>
      <c r="CR27" t="s">
        <v>117</v>
      </c>
      <c r="CS27" t="s">
        <v>139</v>
      </c>
      <c r="CT27" t="s">
        <v>139</v>
      </c>
      <c r="CU27" t="s">
        <v>139</v>
      </c>
      <c r="CV27" t="s">
        <v>140</v>
      </c>
      <c r="CW27" t="s">
        <v>139</v>
      </c>
      <c r="CX27" t="s">
        <v>140</v>
      </c>
      <c r="CY27" s="2" t="s">
        <v>5387</v>
      </c>
      <c r="CZ27" s="10">
        <v>16702355009</v>
      </c>
      <c r="DA27" t="s">
        <v>1705</v>
      </c>
      <c r="DB27" t="s">
        <v>1524</v>
      </c>
      <c r="DC27" t="s">
        <v>139</v>
      </c>
      <c r="DD27" t="s">
        <v>139</v>
      </c>
    </row>
    <row r="28" spans="1:114" ht="14.45" customHeight="1" x14ac:dyDescent="0.25">
      <c r="A28" t="s">
        <v>5466</v>
      </c>
      <c r="B28" t="s">
        <v>115</v>
      </c>
      <c r="C28" s="1">
        <v>45916</v>
      </c>
      <c r="D28" s="1">
        <v>45967</v>
      </c>
      <c r="E28" t="s">
        <v>168</v>
      </c>
      <c r="F28" s="1">
        <v>45960</v>
      </c>
      <c r="G28" t="s">
        <v>117</v>
      </c>
      <c r="H28" t="s">
        <v>117</v>
      </c>
      <c r="I28" t="s">
        <v>117</v>
      </c>
      <c r="J28" t="s">
        <v>968</v>
      </c>
      <c r="K28" t="s">
        <v>969</v>
      </c>
      <c r="L28" t="s">
        <v>970</v>
      </c>
      <c r="N28" t="s">
        <v>121</v>
      </c>
      <c r="O28" t="s">
        <v>122</v>
      </c>
      <c r="P28" s="8">
        <v>96950</v>
      </c>
      <c r="Q28" t="s">
        <v>123</v>
      </c>
      <c r="R28" t="s">
        <v>976</v>
      </c>
      <c r="S28" s="10">
        <v>16709899218</v>
      </c>
      <c r="U28" t="s">
        <v>971</v>
      </c>
      <c r="V28">
        <v>561320</v>
      </c>
      <c r="W28" t="s">
        <v>222</v>
      </c>
      <c r="X28" t="s">
        <v>139</v>
      </c>
      <c r="Y28" t="s">
        <v>972</v>
      </c>
      <c r="Z28" t="s">
        <v>973</v>
      </c>
      <c r="AA28" t="s">
        <v>5467</v>
      </c>
      <c r="AB28" t="s">
        <v>975</v>
      </c>
      <c r="AC28" t="s">
        <v>970</v>
      </c>
      <c r="AE28" t="s">
        <v>121</v>
      </c>
      <c r="AF28" t="s">
        <v>122</v>
      </c>
      <c r="AG28" s="8">
        <v>96950</v>
      </c>
      <c r="AH28" t="s">
        <v>123</v>
      </c>
      <c r="AI28" t="s">
        <v>976</v>
      </c>
      <c r="AJ28" s="10">
        <v>16709899218</v>
      </c>
      <c r="AL28" t="s">
        <v>977</v>
      </c>
      <c r="BE28" t="str">
        <f>"37-2011.00"</f>
        <v>37-2011.00</v>
      </c>
      <c r="BF28" t="s">
        <v>640</v>
      </c>
      <c r="BG28" t="s">
        <v>2648</v>
      </c>
      <c r="BH28" t="s">
        <v>1224</v>
      </c>
      <c r="BI28">
        <v>3</v>
      </c>
      <c r="BJ28">
        <v>3</v>
      </c>
      <c r="BK28" s="1">
        <v>45962</v>
      </c>
      <c r="BL28" s="1">
        <v>46326</v>
      </c>
      <c r="BM28" s="1">
        <v>45967</v>
      </c>
      <c r="BN28" s="1">
        <v>46326</v>
      </c>
      <c r="BO28">
        <v>35</v>
      </c>
      <c r="BP28">
        <v>0</v>
      </c>
      <c r="BQ28">
        <v>7</v>
      </c>
      <c r="BR28">
        <v>7</v>
      </c>
      <c r="BS28">
        <v>7</v>
      </c>
      <c r="BT28">
        <v>7</v>
      </c>
      <c r="BU28">
        <v>7</v>
      </c>
      <c r="BV28">
        <v>0</v>
      </c>
      <c r="BW28" t="str">
        <f>"8:00 AM"</f>
        <v>8:00 AM</v>
      </c>
      <c r="BX28" t="str">
        <f>"4:00 PM"</f>
        <v>4:00 PM</v>
      </c>
      <c r="BY28" t="s">
        <v>165</v>
      </c>
      <c r="BZ28">
        <v>0</v>
      </c>
      <c r="CA28">
        <v>12</v>
      </c>
      <c r="CB28" t="s">
        <v>117</v>
      </c>
      <c r="CD28" t="s">
        <v>2649</v>
      </c>
      <c r="CE28" t="s">
        <v>982</v>
      </c>
      <c r="CG28" t="s">
        <v>121</v>
      </c>
      <c r="CH28" t="s">
        <v>122</v>
      </c>
      <c r="CI28" s="8">
        <v>96950</v>
      </c>
      <c r="CJ28" s="3">
        <v>8.4499999999999993</v>
      </c>
      <c r="CK28" s="3">
        <v>8.4499999999999993</v>
      </c>
      <c r="CL28" s="3">
        <v>12.67</v>
      </c>
      <c r="CM28" s="3">
        <v>12.67</v>
      </c>
      <c r="CN28" t="s">
        <v>137</v>
      </c>
      <c r="CO28" t="s">
        <v>140</v>
      </c>
      <c r="CP28" t="s">
        <v>138</v>
      </c>
      <c r="CR28" t="s">
        <v>117</v>
      </c>
      <c r="CS28" t="s">
        <v>139</v>
      </c>
      <c r="CT28" t="s">
        <v>139</v>
      </c>
      <c r="CU28" t="s">
        <v>139</v>
      </c>
      <c r="CV28" t="s">
        <v>140</v>
      </c>
      <c r="CW28" t="s">
        <v>139</v>
      </c>
      <c r="CX28" t="s">
        <v>139</v>
      </c>
      <c r="CY28" t="s">
        <v>1638</v>
      </c>
      <c r="CZ28" s="10">
        <v>16709899218</v>
      </c>
      <c r="DA28" t="s">
        <v>977</v>
      </c>
      <c r="DB28" t="s">
        <v>140</v>
      </c>
      <c r="DC28" t="s">
        <v>139</v>
      </c>
      <c r="DD28" t="s">
        <v>139</v>
      </c>
      <c r="DE28" t="s">
        <v>972</v>
      </c>
      <c r="DF28" t="s">
        <v>973</v>
      </c>
      <c r="DG28" t="s">
        <v>249</v>
      </c>
      <c r="DH28" t="s">
        <v>971</v>
      </c>
      <c r="DI28" t="s">
        <v>969</v>
      </c>
      <c r="DJ28" t="s">
        <v>977</v>
      </c>
    </row>
    <row r="29" spans="1:114" ht="14.45" customHeight="1" x14ac:dyDescent="0.25">
      <c r="A29" t="s">
        <v>233</v>
      </c>
      <c r="B29" t="s">
        <v>234</v>
      </c>
      <c r="C29" s="1">
        <v>45852</v>
      </c>
      <c r="D29" s="1">
        <v>45968</v>
      </c>
      <c r="E29" t="s">
        <v>168</v>
      </c>
      <c r="F29" s="1">
        <v>45929</v>
      </c>
      <c r="G29" t="s">
        <v>117</v>
      </c>
      <c r="H29" t="s">
        <v>117</v>
      </c>
      <c r="I29" t="s">
        <v>117</v>
      </c>
      <c r="J29" t="s">
        <v>235</v>
      </c>
      <c r="K29" t="s">
        <v>236</v>
      </c>
      <c r="L29" t="s">
        <v>237</v>
      </c>
      <c r="M29" t="s">
        <v>238</v>
      </c>
      <c r="N29" t="s">
        <v>121</v>
      </c>
      <c r="O29" t="s">
        <v>122</v>
      </c>
      <c r="P29" s="8">
        <v>96950</v>
      </c>
      <c r="Q29" t="s">
        <v>123</v>
      </c>
      <c r="S29" s="10">
        <v>16702357354</v>
      </c>
      <c r="U29" t="s">
        <v>239</v>
      </c>
      <c r="V29">
        <v>81231</v>
      </c>
      <c r="W29" t="s">
        <v>125</v>
      </c>
      <c r="Y29" t="s">
        <v>240</v>
      </c>
      <c r="Z29" t="s">
        <v>241</v>
      </c>
      <c r="AA29" t="s">
        <v>140</v>
      </c>
      <c r="AB29" t="s">
        <v>193</v>
      </c>
      <c r="AC29" t="s">
        <v>237</v>
      </c>
      <c r="AD29" t="s">
        <v>238</v>
      </c>
      <c r="AE29" t="s">
        <v>121</v>
      </c>
      <c r="AF29" t="s">
        <v>122</v>
      </c>
      <c r="AG29" s="8">
        <v>96950</v>
      </c>
      <c r="AH29" t="s">
        <v>123</v>
      </c>
      <c r="AJ29" s="10">
        <v>16702357354</v>
      </c>
      <c r="AL29" t="s">
        <v>242</v>
      </c>
      <c r="BE29" t="str">
        <f>"53-7065.00"</f>
        <v>53-7065.00</v>
      </c>
      <c r="BF29" t="s">
        <v>243</v>
      </c>
      <c r="BG29" t="s">
        <v>244</v>
      </c>
      <c r="BH29" t="s">
        <v>245</v>
      </c>
      <c r="BI29">
        <v>4</v>
      </c>
      <c r="BK29" s="1">
        <v>45931</v>
      </c>
      <c r="BL29" s="1">
        <v>46295</v>
      </c>
      <c r="BO29">
        <v>36</v>
      </c>
      <c r="BP29">
        <v>0</v>
      </c>
      <c r="BQ29">
        <v>6</v>
      </c>
      <c r="BR29">
        <v>6</v>
      </c>
      <c r="BS29">
        <v>6</v>
      </c>
      <c r="BT29">
        <v>6</v>
      </c>
      <c r="BU29">
        <v>6</v>
      </c>
      <c r="BV29">
        <v>6</v>
      </c>
      <c r="BW29" t="str">
        <f>"9:00 AM"</f>
        <v>9:00 AM</v>
      </c>
      <c r="BX29" t="str">
        <f>"4:00 PM"</f>
        <v>4:00 PM</v>
      </c>
      <c r="BY29" t="s">
        <v>165</v>
      </c>
      <c r="BZ29">
        <v>0</v>
      </c>
      <c r="CA29">
        <v>12</v>
      </c>
      <c r="CB29" t="s">
        <v>117</v>
      </c>
      <c r="CD29" s="2" t="s">
        <v>246</v>
      </c>
      <c r="CE29" t="s">
        <v>237</v>
      </c>
      <c r="CF29" t="s">
        <v>238</v>
      </c>
      <c r="CG29" t="s">
        <v>121</v>
      </c>
      <c r="CH29" t="s">
        <v>122</v>
      </c>
      <c r="CI29" s="8">
        <v>96950</v>
      </c>
      <c r="CJ29" s="3">
        <v>8.86</v>
      </c>
      <c r="CK29" s="3">
        <v>8.86</v>
      </c>
      <c r="CL29" s="3">
        <v>0</v>
      </c>
      <c r="CM29" s="3">
        <v>0</v>
      </c>
      <c r="CN29" t="s">
        <v>137</v>
      </c>
      <c r="CO29" t="s">
        <v>140</v>
      </c>
      <c r="CP29" t="s">
        <v>138</v>
      </c>
      <c r="CR29" t="s">
        <v>117</v>
      </c>
      <c r="CS29" t="s">
        <v>139</v>
      </c>
      <c r="CT29" t="s">
        <v>140</v>
      </c>
      <c r="CU29" t="s">
        <v>140</v>
      </c>
      <c r="CV29" t="s">
        <v>140</v>
      </c>
      <c r="CW29" t="s">
        <v>139</v>
      </c>
      <c r="CX29" t="s">
        <v>140</v>
      </c>
      <c r="CY29" t="s">
        <v>140</v>
      </c>
      <c r="CZ29" s="10">
        <v>16702357354</v>
      </c>
      <c r="DA29" t="s">
        <v>242</v>
      </c>
      <c r="DB29" t="s">
        <v>140</v>
      </c>
      <c r="DC29" t="s">
        <v>139</v>
      </c>
      <c r="DD29" t="s">
        <v>117</v>
      </c>
      <c r="DE29" t="s">
        <v>247</v>
      </c>
      <c r="DF29" t="s">
        <v>248</v>
      </c>
      <c r="DG29" t="s">
        <v>249</v>
      </c>
      <c r="DH29" t="s">
        <v>239</v>
      </c>
      <c r="DI29" t="s">
        <v>235</v>
      </c>
      <c r="DJ29" t="s">
        <v>242</v>
      </c>
    </row>
    <row r="30" spans="1:114" ht="14.45" customHeight="1" x14ac:dyDescent="0.25">
      <c r="A30" t="s">
        <v>786</v>
      </c>
      <c r="B30" t="s">
        <v>115</v>
      </c>
      <c r="C30" s="1">
        <v>45880</v>
      </c>
      <c r="D30" s="1">
        <v>45968</v>
      </c>
      <c r="E30" t="s">
        <v>116</v>
      </c>
      <c r="G30" t="s">
        <v>117</v>
      </c>
      <c r="H30" t="s">
        <v>117</v>
      </c>
      <c r="I30" t="s">
        <v>117</v>
      </c>
      <c r="J30" t="s">
        <v>787</v>
      </c>
      <c r="K30" t="s">
        <v>788</v>
      </c>
      <c r="L30" t="s">
        <v>789</v>
      </c>
      <c r="M30" t="s">
        <v>790</v>
      </c>
      <c r="N30" t="s">
        <v>156</v>
      </c>
      <c r="O30" t="s">
        <v>122</v>
      </c>
      <c r="P30" s="8">
        <v>96950</v>
      </c>
      <c r="Q30" t="s">
        <v>123</v>
      </c>
      <c r="S30" s="10">
        <v>16702339032</v>
      </c>
      <c r="U30" t="s">
        <v>791</v>
      </c>
      <c r="V30">
        <v>236115</v>
      </c>
      <c r="W30" t="s">
        <v>125</v>
      </c>
      <c r="Y30" t="s">
        <v>792</v>
      </c>
      <c r="Z30" t="s">
        <v>793</v>
      </c>
      <c r="AA30" t="s">
        <v>794</v>
      </c>
      <c r="AB30" t="s">
        <v>209</v>
      </c>
      <c r="AC30" t="s">
        <v>795</v>
      </c>
      <c r="AD30" t="s">
        <v>790</v>
      </c>
      <c r="AE30" t="s">
        <v>156</v>
      </c>
      <c r="AF30" t="s">
        <v>122</v>
      </c>
      <c r="AG30" s="8">
        <v>96950</v>
      </c>
      <c r="AH30" t="s">
        <v>123</v>
      </c>
      <c r="AJ30" s="10">
        <v>16702339032</v>
      </c>
      <c r="AL30" t="s">
        <v>796</v>
      </c>
      <c r="BE30" t="str">
        <f>"49-9071.00"</f>
        <v>49-9071.00</v>
      </c>
      <c r="BF30" t="s">
        <v>132</v>
      </c>
      <c r="BG30" t="s">
        <v>797</v>
      </c>
      <c r="BH30" t="s">
        <v>798</v>
      </c>
      <c r="BI30">
        <v>3</v>
      </c>
      <c r="BJ30">
        <v>3</v>
      </c>
      <c r="BK30" s="1">
        <v>45992</v>
      </c>
      <c r="BL30" s="1">
        <v>46356</v>
      </c>
      <c r="BM30" s="1">
        <v>45992</v>
      </c>
      <c r="BN30" s="1">
        <v>46356</v>
      </c>
      <c r="BO30">
        <v>40</v>
      </c>
      <c r="BP30">
        <v>0</v>
      </c>
      <c r="BQ30">
        <v>8</v>
      </c>
      <c r="BR30">
        <v>8</v>
      </c>
      <c r="BS30">
        <v>8</v>
      </c>
      <c r="BT30">
        <v>8</v>
      </c>
      <c r="BU30">
        <v>8</v>
      </c>
      <c r="BV30">
        <v>0</v>
      </c>
      <c r="BW30" t="str">
        <f>"8:00 AM"</f>
        <v>8:00 AM</v>
      </c>
      <c r="BX30" t="str">
        <f>"5:00 PM"</f>
        <v>5:00 PM</v>
      </c>
      <c r="BY30" t="s">
        <v>135</v>
      </c>
      <c r="BZ30">
        <v>0</v>
      </c>
      <c r="CA30">
        <v>24</v>
      </c>
      <c r="CB30" t="s">
        <v>117</v>
      </c>
      <c r="CD30" t="s">
        <v>799</v>
      </c>
      <c r="CE30" t="s">
        <v>800</v>
      </c>
      <c r="CF30" t="s">
        <v>140</v>
      </c>
      <c r="CG30" t="s">
        <v>156</v>
      </c>
      <c r="CH30" t="s">
        <v>122</v>
      </c>
      <c r="CI30" s="8">
        <v>96950</v>
      </c>
      <c r="CJ30" s="3">
        <v>9.75</v>
      </c>
      <c r="CK30" s="3">
        <v>9.75</v>
      </c>
      <c r="CL30" s="3">
        <v>14.63</v>
      </c>
      <c r="CM30" s="3">
        <v>14.63</v>
      </c>
      <c r="CN30" t="s">
        <v>137</v>
      </c>
      <c r="CO30" t="s">
        <v>140</v>
      </c>
      <c r="CP30" t="s">
        <v>138</v>
      </c>
      <c r="CR30" t="s">
        <v>139</v>
      </c>
      <c r="CS30" t="s">
        <v>139</v>
      </c>
      <c r="CT30" t="s">
        <v>140</v>
      </c>
      <c r="CU30" t="s">
        <v>139</v>
      </c>
      <c r="CV30" t="s">
        <v>140</v>
      </c>
      <c r="CW30" t="s">
        <v>139</v>
      </c>
      <c r="CX30" t="s">
        <v>140</v>
      </c>
      <c r="CY30" t="s">
        <v>801</v>
      </c>
      <c r="CZ30" s="10">
        <v>16702339032</v>
      </c>
      <c r="DA30" t="s">
        <v>796</v>
      </c>
      <c r="DB30" t="s">
        <v>802</v>
      </c>
      <c r="DC30" t="s">
        <v>139</v>
      </c>
      <c r="DD30" t="s">
        <v>117</v>
      </c>
      <c r="DE30" t="s">
        <v>803</v>
      </c>
      <c r="DF30" t="s">
        <v>804</v>
      </c>
      <c r="DG30" t="s">
        <v>805</v>
      </c>
      <c r="DH30" t="s">
        <v>806</v>
      </c>
      <c r="DI30" t="s">
        <v>807</v>
      </c>
      <c r="DJ30" t="s">
        <v>808</v>
      </c>
    </row>
    <row r="31" spans="1:114" ht="14.45" customHeight="1" x14ac:dyDescent="0.25">
      <c r="A31" t="s">
        <v>1696</v>
      </c>
      <c r="B31" t="s">
        <v>251</v>
      </c>
      <c r="C31" s="1">
        <v>45873</v>
      </c>
      <c r="D31" s="1">
        <v>45968</v>
      </c>
      <c r="E31" t="s">
        <v>168</v>
      </c>
      <c r="F31" s="1">
        <v>45929</v>
      </c>
      <c r="G31" t="s">
        <v>117</v>
      </c>
      <c r="H31" t="s">
        <v>117</v>
      </c>
      <c r="I31" t="s">
        <v>117</v>
      </c>
      <c r="J31" t="s">
        <v>1697</v>
      </c>
      <c r="L31" t="s">
        <v>1698</v>
      </c>
      <c r="N31" t="s">
        <v>121</v>
      </c>
      <c r="O31" t="s">
        <v>122</v>
      </c>
      <c r="P31" s="8">
        <v>96950</v>
      </c>
      <c r="Q31" t="s">
        <v>123</v>
      </c>
      <c r="S31" s="10">
        <v>16702355009</v>
      </c>
      <c r="U31" t="s">
        <v>1699</v>
      </c>
      <c r="V31">
        <v>561311</v>
      </c>
      <c r="W31" t="s">
        <v>222</v>
      </c>
      <c r="X31" t="s">
        <v>139</v>
      </c>
      <c r="Y31" t="s">
        <v>1700</v>
      </c>
      <c r="Z31" t="s">
        <v>1701</v>
      </c>
      <c r="AA31" t="s">
        <v>1702</v>
      </c>
      <c r="AB31" t="s">
        <v>1703</v>
      </c>
      <c r="AC31" t="s">
        <v>1704</v>
      </c>
      <c r="AE31" t="s">
        <v>121</v>
      </c>
      <c r="AF31" t="s">
        <v>122</v>
      </c>
      <c r="AG31" s="8">
        <v>96950</v>
      </c>
      <c r="AH31" t="s">
        <v>123</v>
      </c>
      <c r="AJ31" s="10">
        <v>16702355009</v>
      </c>
      <c r="AL31" t="s">
        <v>1705</v>
      </c>
      <c r="BE31" t="str">
        <f>"43-3031.00"</f>
        <v>43-3031.00</v>
      </c>
      <c r="BF31" t="s">
        <v>1205</v>
      </c>
      <c r="BG31" t="s">
        <v>1706</v>
      </c>
      <c r="BH31" t="s">
        <v>1707</v>
      </c>
      <c r="BI31">
        <v>6</v>
      </c>
      <c r="BJ31">
        <v>5</v>
      </c>
      <c r="BK31" s="1">
        <v>45931</v>
      </c>
      <c r="BL31" s="1">
        <v>46295</v>
      </c>
      <c r="BM31" s="1">
        <v>45968</v>
      </c>
      <c r="BN31" s="1">
        <v>46295</v>
      </c>
      <c r="BO31">
        <v>35</v>
      </c>
      <c r="BP31">
        <v>0</v>
      </c>
      <c r="BQ31">
        <v>7</v>
      </c>
      <c r="BR31">
        <v>7</v>
      </c>
      <c r="BS31">
        <v>7</v>
      </c>
      <c r="BT31">
        <v>7</v>
      </c>
      <c r="BU31">
        <v>7</v>
      </c>
      <c r="BV31">
        <v>0</v>
      </c>
      <c r="BW31" t="str">
        <f>"8:00 AM"</f>
        <v>8:00 AM</v>
      </c>
      <c r="BX31" t="str">
        <f>"4:00 PM"</f>
        <v>4:00 PM</v>
      </c>
      <c r="BY31" t="s">
        <v>135</v>
      </c>
      <c r="BZ31">
        <v>0</v>
      </c>
      <c r="CA31">
        <v>12</v>
      </c>
      <c r="CB31" t="s">
        <v>117</v>
      </c>
      <c r="CD31" s="2" t="s">
        <v>1708</v>
      </c>
      <c r="CE31" t="s">
        <v>1709</v>
      </c>
      <c r="CG31" t="s">
        <v>121</v>
      </c>
      <c r="CH31" t="s">
        <v>122</v>
      </c>
      <c r="CI31" s="8">
        <v>96950</v>
      </c>
      <c r="CJ31" s="3">
        <v>12.28</v>
      </c>
      <c r="CK31" s="3">
        <v>12.28</v>
      </c>
      <c r="CL31" s="3">
        <v>18.420000000000002</v>
      </c>
      <c r="CM31" s="3">
        <v>18.420000000000002</v>
      </c>
      <c r="CN31" t="s">
        <v>137</v>
      </c>
      <c r="CO31" t="s">
        <v>1710</v>
      </c>
      <c r="CP31" t="s">
        <v>138</v>
      </c>
      <c r="CR31" t="s">
        <v>117</v>
      </c>
      <c r="CS31" t="s">
        <v>139</v>
      </c>
      <c r="CT31" t="s">
        <v>139</v>
      </c>
      <c r="CU31" t="s">
        <v>139</v>
      </c>
      <c r="CV31" t="s">
        <v>140</v>
      </c>
      <c r="CW31" t="s">
        <v>139</v>
      </c>
      <c r="CX31" t="s">
        <v>140</v>
      </c>
      <c r="CY31" s="2" t="s">
        <v>1711</v>
      </c>
      <c r="CZ31" s="10">
        <v>16702355009</v>
      </c>
      <c r="DA31" t="s">
        <v>1705</v>
      </c>
      <c r="DB31" t="s">
        <v>1524</v>
      </c>
      <c r="DC31" t="s">
        <v>139</v>
      </c>
      <c r="DD31" t="s">
        <v>139</v>
      </c>
    </row>
    <row r="32" spans="1:114" ht="14.45" customHeight="1" x14ac:dyDescent="0.25">
      <c r="A32" t="s">
        <v>3520</v>
      </c>
      <c r="B32" t="s">
        <v>115</v>
      </c>
      <c r="C32" s="1">
        <v>45925</v>
      </c>
      <c r="D32" s="1">
        <v>45968</v>
      </c>
      <c r="E32" t="s">
        <v>168</v>
      </c>
      <c r="F32" s="1">
        <v>46022</v>
      </c>
      <c r="G32" t="s">
        <v>117</v>
      </c>
      <c r="H32" t="s">
        <v>117</v>
      </c>
      <c r="I32" t="s">
        <v>117</v>
      </c>
      <c r="J32" t="s">
        <v>2153</v>
      </c>
      <c r="L32" t="s">
        <v>2154</v>
      </c>
      <c r="N32" t="s">
        <v>156</v>
      </c>
      <c r="O32" t="s">
        <v>122</v>
      </c>
      <c r="P32" s="8">
        <v>96950</v>
      </c>
      <c r="Q32" t="s">
        <v>123</v>
      </c>
      <c r="S32" s="10">
        <v>16702877368</v>
      </c>
      <c r="U32" t="s">
        <v>2155</v>
      </c>
      <c r="V32">
        <v>54133</v>
      </c>
      <c r="W32" t="s">
        <v>125</v>
      </c>
      <c r="Y32" t="s">
        <v>2156</v>
      </c>
      <c r="Z32" t="s">
        <v>2157</v>
      </c>
      <c r="AB32" t="s">
        <v>277</v>
      </c>
      <c r="AC32" t="s">
        <v>2154</v>
      </c>
      <c r="AE32" t="s">
        <v>156</v>
      </c>
      <c r="AF32" t="s">
        <v>122</v>
      </c>
      <c r="AG32" s="8">
        <v>96950</v>
      </c>
      <c r="AH32" t="s">
        <v>123</v>
      </c>
      <c r="AJ32" s="10">
        <v>16702877368</v>
      </c>
      <c r="AL32" t="s">
        <v>2158</v>
      </c>
      <c r="BE32" t="str">
        <f>"17-3011.00"</f>
        <v>17-3011.00</v>
      </c>
      <c r="BF32" t="s">
        <v>2060</v>
      </c>
      <c r="BG32" t="s">
        <v>2159</v>
      </c>
      <c r="BH32" t="s">
        <v>2160</v>
      </c>
      <c r="BI32">
        <v>3</v>
      </c>
      <c r="BJ32">
        <v>3</v>
      </c>
      <c r="BK32" s="1">
        <v>46023</v>
      </c>
      <c r="BL32" s="1">
        <v>46387</v>
      </c>
      <c r="BM32" s="1">
        <v>46023</v>
      </c>
      <c r="BN32" s="1">
        <v>46387</v>
      </c>
      <c r="BO32">
        <v>35</v>
      </c>
      <c r="BP32">
        <v>0</v>
      </c>
      <c r="BQ32">
        <v>7</v>
      </c>
      <c r="BR32">
        <v>7</v>
      </c>
      <c r="BS32">
        <v>7</v>
      </c>
      <c r="BT32">
        <v>7</v>
      </c>
      <c r="BU32">
        <v>7</v>
      </c>
      <c r="BV32">
        <v>0</v>
      </c>
      <c r="BW32" t="str">
        <f>"8:00 AM"</f>
        <v>8:00 AM</v>
      </c>
      <c r="BX32" t="str">
        <f>"5:00 PM"</f>
        <v>5:00 PM</v>
      </c>
      <c r="BY32" t="s">
        <v>384</v>
      </c>
      <c r="BZ32">
        <v>0</v>
      </c>
      <c r="CA32">
        <v>24</v>
      </c>
      <c r="CB32" t="s">
        <v>117</v>
      </c>
      <c r="CD32" t="s">
        <v>3521</v>
      </c>
      <c r="CE32" t="s">
        <v>2162</v>
      </c>
      <c r="CG32" t="s">
        <v>156</v>
      </c>
      <c r="CH32" t="s">
        <v>122</v>
      </c>
      <c r="CI32" s="8">
        <v>96950</v>
      </c>
      <c r="CJ32" s="3">
        <v>17.02</v>
      </c>
      <c r="CK32" s="3">
        <v>17.02</v>
      </c>
      <c r="CL32" s="3">
        <v>25.53</v>
      </c>
      <c r="CM32" s="3">
        <v>25.53</v>
      </c>
      <c r="CN32" t="s">
        <v>137</v>
      </c>
      <c r="CO32" t="s">
        <v>854</v>
      </c>
      <c r="CP32" t="s">
        <v>138</v>
      </c>
      <c r="CR32" t="s">
        <v>117</v>
      </c>
      <c r="CS32" t="s">
        <v>139</v>
      </c>
      <c r="CT32" t="s">
        <v>140</v>
      </c>
      <c r="CU32" t="s">
        <v>139</v>
      </c>
      <c r="CV32" t="s">
        <v>140</v>
      </c>
      <c r="CW32" t="s">
        <v>139</v>
      </c>
      <c r="CX32" t="s">
        <v>140</v>
      </c>
      <c r="CY32" t="s">
        <v>3522</v>
      </c>
      <c r="CZ32" s="10">
        <v>16702877368</v>
      </c>
      <c r="DA32" t="s">
        <v>2158</v>
      </c>
      <c r="DB32" t="s">
        <v>140</v>
      </c>
      <c r="DC32" t="s">
        <v>139</v>
      </c>
      <c r="DD32" t="s">
        <v>117</v>
      </c>
      <c r="DE32" t="s">
        <v>2156</v>
      </c>
      <c r="DF32" t="s">
        <v>2157</v>
      </c>
      <c r="DH32" t="s">
        <v>2155</v>
      </c>
      <c r="DI32" t="s">
        <v>2153</v>
      </c>
      <c r="DJ32" t="s">
        <v>2158</v>
      </c>
    </row>
    <row r="33" spans="1:114" ht="14.45" customHeight="1" x14ac:dyDescent="0.25">
      <c r="A33" t="s">
        <v>3958</v>
      </c>
      <c r="B33" t="s">
        <v>115</v>
      </c>
      <c r="C33" s="1">
        <v>45880</v>
      </c>
      <c r="D33" s="1">
        <v>45968</v>
      </c>
      <c r="E33" t="s">
        <v>116</v>
      </c>
      <c r="G33" t="s">
        <v>139</v>
      </c>
      <c r="H33" t="s">
        <v>117</v>
      </c>
      <c r="I33" t="s">
        <v>117</v>
      </c>
      <c r="J33" t="s">
        <v>787</v>
      </c>
      <c r="K33" t="s">
        <v>788</v>
      </c>
      <c r="L33" t="s">
        <v>789</v>
      </c>
      <c r="M33" t="s">
        <v>790</v>
      </c>
      <c r="N33" t="s">
        <v>156</v>
      </c>
      <c r="O33" t="s">
        <v>122</v>
      </c>
      <c r="P33" s="8">
        <v>96950</v>
      </c>
      <c r="Q33" t="s">
        <v>123</v>
      </c>
      <c r="S33" s="10">
        <v>16702339032</v>
      </c>
      <c r="U33" t="s">
        <v>791</v>
      </c>
      <c r="V33">
        <v>236115</v>
      </c>
      <c r="W33" t="s">
        <v>125</v>
      </c>
      <c r="Y33" t="s">
        <v>792</v>
      </c>
      <c r="Z33" t="s">
        <v>793</v>
      </c>
      <c r="AA33" t="s">
        <v>794</v>
      </c>
      <c r="AB33" t="s">
        <v>209</v>
      </c>
      <c r="AC33" t="s">
        <v>795</v>
      </c>
      <c r="AD33" t="s">
        <v>790</v>
      </c>
      <c r="AE33" t="s">
        <v>156</v>
      </c>
      <c r="AF33" t="s">
        <v>122</v>
      </c>
      <c r="AG33" s="8">
        <v>96950</v>
      </c>
      <c r="AH33" t="s">
        <v>123</v>
      </c>
      <c r="AJ33" s="10">
        <v>16702339032</v>
      </c>
      <c r="AL33" t="s">
        <v>796</v>
      </c>
      <c r="BE33" t="str">
        <f>"49-9071.00"</f>
        <v>49-9071.00</v>
      </c>
      <c r="BF33" t="s">
        <v>132</v>
      </c>
      <c r="BG33" t="s">
        <v>797</v>
      </c>
      <c r="BH33" t="s">
        <v>798</v>
      </c>
      <c r="BI33">
        <v>1</v>
      </c>
      <c r="BJ33">
        <v>1</v>
      </c>
      <c r="BK33" s="1">
        <v>45931</v>
      </c>
      <c r="BL33" s="1">
        <v>47026</v>
      </c>
      <c r="BM33" s="1">
        <v>45968</v>
      </c>
      <c r="BN33" s="1">
        <v>47026</v>
      </c>
      <c r="BO33">
        <v>40</v>
      </c>
      <c r="BP33">
        <v>0</v>
      </c>
      <c r="BQ33">
        <v>8</v>
      </c>
      <c r="BR33">
        <v>8</v>
      </c>
      <c r="BS33">
        <v>8</v>
      </c>
      <c r="BT33">
        <v>8</v>
      </c>
      <c r="BU33">
        <v>8</v>
      </c>
      <c r="BV33">
        <v>0</v>
      </c>
      <c r="BW33" t="str">
        <f>"8:00 AM"</f>
        <v>8:00 AM</v>
      </c>
      <c r="BX33" t="str">
        <f>"5:00 PM"</f>
        <v>5:00 PM</v>
      </c>
      <c r="BY33" t="s">
        <v>135</v>
      </c>
      <c r="BZ33">
        <v>0</v>
      </c>
      <c r="CA33">
        <v>24</v>
      </c>
      <c r="CB33" t="s">
        <v>117</v>
      </c>
      <c r="CD33" t="s">
        <v>799</v>
      </c>
      <c r="CE33" t="s">
        <v>800</v>
      </c>
      <c r="CF33" t="s">
        <v>140</v>
      </c>
      <c r="CG33" t="s">
        <v>156</v>
      </c>
      <c r="CH33" t="s">
        <v>122</v>
      </c>
      <c r="CI33" s="8">
        <v>96950</v>
      </c>
      <c r="CJ33" s="3">
        <v>9.75</v>
      </c>
      <c r="CK33" s="3">
        <v>9.75</v>
      </c>
      <c r="CL33" s="3">
        <v>14.63</v>
      </c>
      <c r="CM33" s="3">
        <v>14.63</v>
      </c>
      <c r="CN33" t="s">
        <v>137</v>
      </c>
      <c r="CO33" t="s">
        <v>140</v>
      </c>
      <c r="CP33" t="s">
        <v>138</v>
      </c>
      <c r="CR33" t="s">
        <v>117</v>
      </c>
      <c r="CS33" t="s">
        <v>139</v>
      </c>
      <c r="CT33" t="s">
        <v>140</v>
      </c>
      <c r="CU33" t="s">
        <v>139</v>
      </c>
      <c r="CV33" t="s">
        <v>140</v>
      </c>
      <c r="CW33" t="s">
        <v>139</v>
      </c>
      <c r="CX33" t="s">
        <v>140</v>
      </c>
      <c r="CY33" t="s">
        <v>2035</v>
      </c>
      <c r="CZ33" s="10">
        <v>16702339032</v>
      </c>
      <c r="DA33" t="s">
        <v>796</v>
      </c>
      <c r="DB33" t="s">
        <v>802</v>
      </c>
      <c r="DC33" t="s">
        <v>139</v>
      </c>
      <c r="DD33" t="s">
        <v>117</v>
      </c>
      <c r="DE33" t="s">
        <v>803</v>
      </c>
      <c r="DF33" t="s">
        <v>804</v>
      </c>
      <c r="DG33" t="s">
        <v>805</v>
      </c>
      <c r="DH33" t="s">
        <v>806</v>
      </c>
      <c r="DI33" t="s">
        <v>807</v>
      </c>
      <c r="DJ33" t="s">
        <v>808</v>
      </c>
    </row>
    <row r="34" spans="1:114" ht="14.45" customHeight="1" x14ac:dyDescent="0.25">
      <c r="A34" t="s">
        <v>4517</v>
      </c>
      <c r="B34" t="s">
        <v>251</v>
      </c>
      <c r="C34" s="1">
        <v>45871</v>
      </c>
      <c r="D34" s="1">
        <v>45968</v>
      </c>
      <c r="E34" t="s">
        <v>168</v>
      </c>
      <c r="F34" s="1">
        <v>46021</v>
      </c>
      <c r="G34" t="s">
        <v>117</v>
      </c>
      <c r="H34" t="s">
        <v>117</v>
      </c>
      <c r="I34" t="s">
        <v>117</v>
      </c>
      <c r="J34" t="s">
        <v>1697</v>
      </c>
      <c r="L34" t="s">
        <v>1709</v>
      </c>
      <c r="N34" t="s">
        <v>121</v>
      </c>
      <c r="O34" t="s">
        <v>122</v>
      </c>
      <c r="P34" s="8">
        <v>96950</v>
      </c>
      <c r="Q34" t="s">
        <v>123</v>
      </c>
      <c r="S34" s="10">
        <v>16702355009</v>
      </c>
      <c r="U34" t="s">
        <v>1699</v>
      </c>
      <c r="V34">
        <v>561311</v>
      </c>
      <c r="W34" t="s">
        <v>222</v>
      </c>
      <c r="X34" t="s">
        <v>139</v>
      </c>
      <c r="Y34" t="s">
        <v>1700</v>
      </c>
      <c r="Z34" t="s">
        <v>1701</v>
      </c>
      <c r="AA34" t="s">
        <v>1702</v>
      </c>
      <c r="AB34" t="s">
        <v>1703</v>
      </c>
      <c r="AC34" t="s">
        <v>4518</v>
      </c>
      <c r="AE34" t="s">
        <v>121</v>
      </c>
      <c r="AF34" t="s">
        <v>122</v>
      </c>
      <c r="AG34" s="8">
        <v>96950</v>
      </c>
      <c r="AH34" t="s">
        <v>123</v>
      </c>
      <c r="AJ34" s="10">
        <v>16702355009</v>
      </c>
      <c r="AL34" t="s">
        <v>1705</v>
      </c>
      <c r="BE34" t="str">
        <f>"37-2012.00"</f>
        <v>37-2012.00</v>
      </c>
      <c r="BF34" t="s">
        <v>427</v>
      </c>
      <c r="BG34" t="s">
        <v>4519</v>
      </c>
      <c r="BH34" t="s">
        <v>3073</v>
      </c>
      <c r="BI34">
        <v>8</v>
      </c>
      <c r="BJ34">
        <v>7</v>
      </c>
      <c r="BK34" s="1">
        <v>46023</v>
      </c>
      <c r="BL34" s="1">
        <v>46387</v>
      </c>
      <c r="BM34" s="1">
        <v>46023</v>
      </c>
      <c r="BN34" s="1">
        <v>46387</v>
      </c>
      <c r="BO34">
        <v>35</v>
      </c>
      <c r="BP34">
        <v>0</v>
      </c>
      <c r="BQ34">
        <v>7</v>
      </c>
      <c r="BR34">
        <v>7</v>
      </c>
      <c r="BS34">
        <v>7</v>
      </c>
      <c r="BT34">
        <v>7</v>
      </c>
      <c r="BU34">
        <v>7</v>
      </c>
      <c r="BV34">
        <v>0</v>
      </c>
      <c r="BW34" t="str">
        <f>"9:00 AM"</f>
        <v>9:00 AM</v>
      </c>
      <c r="BX34" t="str">
        <f>"4:00 PM"</f>
        <v>4:00 PM</v>
      </c>
      <c r="BY34" t="s">
        <v>165</v>
      </c>
      <c r="BZ34">
        <v>0</v>
      </c>
      <c r="CA34">
        <v>3</v>
      </c>
      <c r="CB34" t="s">
        <v>117</v>
      </c>
      <c r="CD34" s="2" t="s">
        <v>4520</v>
      </c>
      <c r="CE34" t="s">
        <v>4521</v>
      </c>
      <c r="CF34" t="s">
        <v>645</v>
      </c>
      <c r="CG34" t="s">
        <v>121</v>
      </c>
      <c r="CH34" t="s">
        <v>122</v>
      </c>
      <c r="CI34" s="8">
        <v>96950</v>
      </c>
      <c r="CJ34" s="3">
        <v>7.77</v>
      </c>
      <c r="CK34" s="3">
        <v>7.77</v>
      </c>
      <c r="CL34" s="3">
        <v>11.65</v>
      </c>
      <c r="CM34" s="3">
        <v>11.65</v>
      </c>
      <c r="CN34" t="s">
        <v>137</v>
      </c>
      <c r="CO34" t="s">
        <v>1710</v>
      </c>
      <c r="CP34" t="s">
        <v>138</v>
      </c>
      <c r="CR34" t="s">
        <v>117</v>
      </c>
      <c r="CS34" t="s">
        <v>139</v>
      </c>
      <c r="CT34" t="s">
        <v>139</v>
      </c>
      <c r="CU34" t="s">
        <v>139</v>
      </c>
      <c r="CV34" t="s">
        <v>140</v>
      </c>
      <c r="CW34" t="s">
        <v>139</v>
      </c>
      <c r="CX34" t="s">
        <v>140</v>
      </c>
      <c r="CY34" s="2" t="s">
        <v>4522</v>
      </c>
      <c r="CZ34" s="10">
        <v>16702355009</v>
      </c>
      <c r="DA34" t="s">
        <v>1705</v>
      </c>
      <c r="DB34" t="s">
        <v>4523</v>
      </c>
      <c r="DC34" t="s">
        <v>139</v>
      </c>
      <c r="DD34" t="s">
        <v>139</v>
      </c>
    </row>
    <row r="35" spans="1:114" ht="14.45" customHeight="1" x14ac:dyDescent="0.25">
      <c r="A35" t="s">
        <v>4564</v>
      </c>
      <c r="B35" t="s">
        <v>115</v>
      </c>
      <c r="C35" s="1">
        <v>45924</v>
      </c>
      <c r="D35" s="1">
        <v>45968</v>
      </c>
      <c r="E35" t="s">
        <v>116</v>
      </c>
      <c r="G35" t="s">
        <v>117</v>
      </c>
      <c r="H35" t="s">
        <v>117</v>
      </c>
      <c r="I35" t="s">
        <v>117</v>
      </c>
      <c r="J35" t="s">
        <v>1821</v>
      </c>
      <c r="K35" t="s">
        <v>1822</v>
      </c>
      <c r="L35" t="s">
        <v>1823</v>
      </c>
      <c r="M35" t="s">
        <v>4565</v>
      </c>
      <c r="N35" t="s">
        <v>156</v>
      </c>
      <c r="O35" t="s">
        <v>122</v>
      </c>
      <c r="P35" s="8">
        <v>96950</v>
      </c>
      <c r="Q35" t="s">
        <v>123</v>
      </c>
      <c r="S35" s="10">
        <v>16703221690</v>
      </c>
      <c r="T35">
        <v>408</v>
      </c>
      <c r="U35" t="s">
        <v>1825</v>
      </c>
      <c r="V35">
        <v>488510</v>
      </c>
      <c r="W35" t="s">
        <v>125</v>
      </c>
      <c r="Y35" t="s">
        <v>1826</v>
      </c>
      <c r="Z35" t="s">
        <v>1827</v>
      </c>
      <c r="AA35" t="s">
        <v>1828</v>
      </c>
      <c r="AB35" t="s">
        <v>209</v>
      </c>
      <c r="AC35" t="s">
        <v>1823</v>
      </c>
      <c r="AD35" t="s">
        <v>1824</v>
      </c>
      <c r="AE35" t="s">
        <v>156</v>
      </c>
      <c r="AF35" t="s">
        <v>122</v>
      </c>
      <c r="AG35" s="8">
        <v>96950</v>
      </c>
      <c r="AH35" t="s">
        <v>123</v>
      </c>
      <c r="AJ35" s="10">
        <v>16703221690</v>
      </c>
      <c r="AK35">
        <v>408</v>
      </c>
      <c r="AL35" t="s">
        <v>1829</v>
      </c>
      <c r="BE35" t="str">
        <f>"53-3032.00"</f>
        <v>53-3032.00</v>
      </c>
      <c r="BF35" t="s">
        <v>2351</v>
      </c>
      <c r="BG35" t="s">
        <v>4566</v>
      </c>
      <c r="BH35" t="s">
        <v>4567</v>
      </c>
      <c r="BI35">
        <v>3</v>
      </c>
      <c r="BJ35">
        <v>3</v>
      </c>
      <c r="BK35" s="1">
        <v>46045</v>
      </c>
      <c r="BL35" s="1">
        <v>46409</v>
      </c>
      <c r="BM35" s="1">
        <v>46045</v>
      </c>
      <c r="BN35" s="1">
        <v>46409</v>
      </c>
      <c r="BO35">
        <v>35</v>
      </c>
      <c r="BP35">
        <v>0</v>
      </c>
      <c r="BQ35">
        <v>7</v>
      </c>
      <c r="BR35">
        <v>7</v>
      </c>
      <c r="BS35">
        <v>7</v>
      </c>
      <c r="BT35">
        <v>7</v>
      </c>
      <c r="BU35">
        <v>7</v>
      </c>
      <c r="BV35">
        <v>0</v>
      </c>
      <c r="BW35" t="str">
        <f>"8:00 AM"</f>
        <v>8:00 AM</v>
      </c>
      <c r="BX35" t="str">
        <f>"5:00 PM"</f>
        <v>5:00 PM</v>
      </c>
      <c r="BY35" t="s">
        <v>135</v>
      </c>
      <c r="BZ35">
        <v>0</v>
      </c>
      <c r="CA35">
        <v>12</v>
      </c>
      <c r="CB35" t="s">
        <v>117</v>
      </c>
      <c r="CD35" s="2" t="s">
        <v>4568</v>
      </c>
      <c r="CE35" t="s">
        <v>1823</v>
      </c>
      <c r="CF35" t="s">
        <v>1824</v>
      </c>
      <c r="CG35" t="s">
        <v>156</v>
      </c>
      <c r="CH35" t="s">
        <v>122</v>
      </c>
      <c r="CI35" s="8">
        <v>96950</v>
      </c>
      <c r="CJ35" s="3">
        <v>11.94</v>
      </c>
      <c r="CK35" s="3">
        <v>11.94</v>
      </c>
      <c r="CL35" s="3">
        <v>17.91</v>
      </c>
      <c r="CM35" s="3">
        <v>17.91</v>
      </c>
      <c r="CN35" t="s">
        <v>137</v>
      </c>
      <c r="CO35" t="s">
        <v>4569</v>
      </c>
      <c r="CP35" t="s">
        <v>138</v>
      </c>
      <c r="CR35" t="s">
        <v>117</v>
      </c>
      <c r="CS35" t="s">
        <v>139</v>
      </c>
      <c r="CT35" t="s">
        <v>140</v>
      </c>
      <c r="CU35" t="s">
        <v>139</v>
      </c>
      <c r="CV35" t="s">
        <v>140</v>
      </c>
      <c r="CW35" t="s">
        <v>139</v>
      </c>
      <c r="CX35" t="s">
        <v>140</v>
      </c>
      <c r="CY35" t="s">
        <v>3453</v>
      </c>
      <c r="CZ35" s="10">
        <v>16703221690</v>
      </c>
      <c r="DA35" t="s">
        <v>1829</v>
      </c>
      <c r="DB35" t="s">
        <v>824</v>
      </c>
      <c r="DC35" t="s">
        <v>139</v>
      </c>
      <c r="DD35" t="s">
        <v>117</v>
      </c>
    </row>
    <row r="36" spans="1:114" ht="14.45" customHeight="1" x14ac:dyDescent="0.25">
      <c r="A36" t="s">
        <v>5020</v>
      </c>
      <c r="B36" t="s">
        <v>251</v>
      </c>
      <c r="C36" s="1">
        <v>45881</v>
      </c>
      <c r="D36" s="1">
        <v>45968</v>
      </c>
      <c r="E36" t="s">
        <v>116</v>
      </c>
      <c r="G36" t="s">
        <v>117</v>
      </c>
      <c r="H36" t="s">
        <v>117</v>
      </c>
      <c r="I36" t="s">
        <v>117</v>
      </c>
      <c r="J36" t="s">
        <v>3262</v>
      </c>
      <c r="K36" t="s">
        <v>3263</v>
      </c>
      <c r="L36" t="s">
        <v>3264</v>
      </c>
      <c r="M36" t="s">
        <v>3265</v>
      </c>
      <c r="N36" t="s">
        <v>156</v>
      </c>
      <c r="O36" t="s">
        <v>122</v>
      </c>
      <c r="P36" s="8">
        <v>96950</v>
      </c>
      <c r="Q36" t="s">
        <v>123</v>
      </c>
      <c r="S36" s="10">
        <v>16702880360</v>
      </c>
      <c r="T36">
        <v>104</v>
      </c>
      <c r="U36" t="s">
        <v>3266</v>
      </c>
      <c r="V36">
        <v>48819</v>
      </c>
      <c r="W36" t="s">
        <v>125</v>
      </c>
      <c r="Y36" t="s">
        <v>3267</v>
      </c>
      <c r="Z36" t="s">
        <v>917</v>
      </c>
      <c r="AB36" t="s">
        <v>3268</v>
      </c>
      <c r="AC36" t="s">
        <v>3264</v>
      </c>
      <c r="AD36" t="s">
        <v>3265</v>
      </c>
      <c r="AE36" t="s">
        <v>156</v>
      </c>
      <c r="AF36" t="s">
        <v>122</v>
      </c>
      <c r="AG36" s="8">
        <v>96950</v>
      </c>
      <c r="AH36" t="s">
        <v>123</v>
      </c>
      <c r="AJ36" s="10">
        <v>16702880360</v>
      </c>
      <c r="AK36">
        <v>104</v>
      </c>
      <c r="AL36" t="s">
        <v>3269</v>
      </c>
      <c r="BE36" t="str">
        <f>"43-3031.00"</f>
        <v>43-3031.00</v>
      </c>
      <c r="BF36" t="s">
        <v>1205</v>
      </c>
      <c r="BG36" t="s">
        <v>5021</v>
      </c>
      <c r="BH36" t="s">
        <v>3450</v>
      </c>
      <c r="BI36">
        <v>2</v>
      </c>
      <c r="BJ36">
        <v>1</v>
      </c>
      <c r="BK36" s="1">
        <v>45992</v>
      </c>
      <c r="BL36" s="1">
        <v>46356</v>
      </c>
      <c r="BM36" s="1">
        <v>45992</v>
      </c>
      <c r="BN36" s="1">
        <v>46356</v>
      </c>
      <c r="BO36">
        <v>35</v>
      </c>
      <c r="BP36">
        <v>0</v>
      </c>
      <c r="BQ36">
        <v>7</v>
      </c>
      <c r="BR36">
        <v>7</v>
      </c>
      <c r="BS36">
        <v>7</v>
      </c>
      <c r="BT36">
        <v>7</v>
      </c>
      <c r="BU36">
        <v>7</v>
      </c>
      <c r="BV36">
        <v>0</v>
      </c>
      <c r="BW36" t="str">
        <f>"8:00 AM"</f>
        <v>8:00 AM</v>
      </c>
      <c r="BX36" t="str">
        <f>"4:00 PM"</f>
        <v>4:00 PM</v>
      </c>
      <c r="BY36" t="s">
        <v>135</v>
      </c>
      <c r="BZ36">
        <v>0</v>
      </c>
      <c r="CA36">
        <v>24</v>
      </c>
      <c r="CB36" t="s">
        <v>117</v>
      </c>
      <c r="CD36" t="s">
        <v>5022</v>
      </c>
      <c r="CE36" t="s">
        <v>3264</v>
      </c>
      <c r="CF36" t="s">
        <v>3265</v>
      </c>
      <c r="CG36" t="s">
        <v>156</v>
      </c>
      <c r="CH36" t="s">
        <v>122</v>
      </c>
      <c r="CI36" s="8">
        <v>96950</v>
      </c>
      <c r="CJ36" s="3">
        <v>12.33</v>
      </c>
      <c r="CK36" s="3">
        <v>14</v>
      </c>
      <c r="CL36" s="3">
        <v>18.5</v>
      </c>
      <c r="CM36" s="3">
        <v>21</v>
      </c>
      <c r="CN36" t="s">
        <v>137</v>
      </c>
      <c r="CO36" t="s">
        <v>3274</v>
      </c>
      <c r="CP36" t="s">
        <v>138</v>
      </c>
      <c r="CR36" t="s">
        <v>117</v>
      </c>
      <c r="CS36" t="s">
        <v>139</v>
      </c>
      <c r="CT36" t="s">
        <v>140</v>
      </c>
      <c r="CU36" t="s">
        <v>139</v>
      </c>
      <c r="CV36" t="s">
        <v>139</v>
      </c>
      <c r="CW36" t="s">
        <v>139</v>
      </c>
      <c r="CX36" t="s">
        <v>140</v>
      </c>
      <c r="CY36" t="s">
        <v>5023</v>
      </c>
      <c r="CZ36" s="10">
        <v>16702880360</v>
      </c>
      <c r="DA36" t="s">
        <v>3276</v>
      </c>
      <c r="DB36" t="s">
        <v>3277</v>
      </c>
      <c r="DC36" t="s">
        <v>139</v>
      </c>
      <c r="DD36" t="s">
        <v>117</v>
      </c>
    </row>
    <row r="37" spans="1:114" ht="14.45" customHeight="1" x14ac:dyDescent="0.25">
      <c r="A37" t="s">
        <v>5041</v>
      </c>
      <c r="B37" t="s">
        <v>234</v>
      </c>
      <c r="C37" s="1">
        <v>45873</v>
      </c>
      <c r="D37" s="1">
        <v>45968</v>
      </c>
      <c r="E37" t="s">
        <v>168</v>
      </c>
      <c r="F37" s="1">
        <v>45929</v>
      </c>
      <c r="G37" t="s">
        <v>117</v>
      </c>
      <c r="H37" t="s">
        <v>117</v>
      </c>
      <c r="I37" t="s">
        <v>117</v>
      </c>
      <c r="J37" t="s">
        <v>5042</v>
      </c>
      <c r="K37" t="s">
        <v>5043</v>
      </c>
      <c r="L37" t="s">
        <v>5044</v>
      </c>
      <c r="M37" t="s">
        <v>5045</v>
      </c>
      <c r="N37" t="s">
        <v>121</v>
      </c>
      <c r="O37" t="s">
        <v>122</v>
      </c>
      <c r="P37" s="8">
        <v>96950</v>
      </c>
      <c r="Q37" t="s">
        <v>123</v>
      </c>
      <c r="S37" s="10">
        <v>16702342664</v>
      </c>
      <c r="U37" t="s">
        <v>5046</v>
      </c>
      <c r="V37">
        <v>561320</v>
      </c>
      <c r="W37" t="s">
        <v>222</v>
      </c>
      <c r="X37" t="s">
        <v>139</v>
      </c>
      <c r="Y37" t="s">
        <v>5047</v>
      </c>
      <c r="Z37" t="s">
        <v>5048</v>
      </c>
      <c r="AA37" t="s">
        <v>5049</v>
      </c>
      <c r="AB37" t="s">
        <v>5050</v>
      </c>
      <c r="AC37" t="s">
        <v>5044</v>
      </c>
      <c r="AD37" t="s">
        <v>5045</v>
      </c>
      <c r="AE37" t="s">
        <v>121</v>
      </c>
      <c r="AF37" t="s">
        <v>122</v>
      </c>
      <c r="AG37" s="8">
        <v>96950</v>
      </c>
      <c r="AH37" t="s">
        <v>123</v>
      </c>
      <c r="AJ37" s="10">
        <v>16702342664</v>
      </c>
      <c r="AL37" t="s">
        <v>5051</v>
      </c>
      <c r="BE37" t="str">
        <f>"43-3031.00"</f>
        <v>43-3031.00</v>
      </c>
      <c r="BF37" t="s">
        <v>1205</v>
      </c>
      <c r="BG37" t="s">
        <v>5052</v>
      </c>
      <c r="BH37" t="s">
        <v>2148</v>
      </c>
      <c r="BI37">
        <v>5</v>
      </c>
      <c r="BK37" s="1">
        <v>45931</v>
      </c>
      <c r="BL37" s="1">
        <v>46295</v>
      </c>
      <c r="BO37">
        <v>40</v>
      </c>
      <c r="BP37">
        <v>0</v>
      </c>
      <c r="BQ37">
        <v>8</v>
      </c>
      <c r="BR37">
        <v>8</v>
      </c>
      <c r="BS37">
        <v>8</v>
      </c>
      <c r="BT37">
        <v>8</v>
      </c>
      <c r="BU37">
        <v>8</v>
      </c>
      <c r="BV37">
        <v>0</v>
      </c>
      <c r="BW37" t="str">
        <f>"8:00 AM"</f>
        <v>8:00 AM</v>
      </c>
      <c r="BX37" t="str">
        <f>"5:00 PM"</f>
        <v>5:00 PM</v>
      </c>
      <c r="BY37" t="s">
        <v>135</v>
      </c>
      <c r="BZ37">
        <v>0</v>
      </c>
      <c r="CA37">
        <v>24</v>
      </c>
      <c r="CB37" t="s">
        <v>117</v>
      </c>
      <c r="CD37" t="s">
        <v>5053</v>
      </c>
      <c r="CE37" t="s">
        <v>5054</v>
      </c>
      <c r="CG37" t="s">
        <v>156</v>
      </c>
      <c r="CH37" t="s">
        <v>122</v>
      </c>
      <c r="CI37" s="8">
        <v>96950</v>
      </c>
      <c r="CJ37" s="3">
        <v>12.33</v>
      </c>
      <c r="CK37" s="3">
        <v>12.33</v>
      </c>
      <c r="CL37" s="3">
        <v>18.5</v>
      </c>
      <c r="CM37" s="3">
        <v>18.5</v>
      </c>
      <c r="CN37" t="s">
        <v>137</v>
      </c>
      <c r="CO37" t="s">
        <v>140</v>
      </c>
      <c r="CP37" t="s">
        <v>138</v>
      </c>
      <c r="CR37" t="s">
        <v>117</v>
      </c>
      <c r="CS37" t="s">
        <v>139</v>
      </c>
      <c r="CT37" t="s">
        <v>140</v>
      </c>
      <c r="CU37" t="s">
        <v>139</v>
      </c>
      <c r="CV37" t="s">
        <v>140</v>
      </c>
      <c r="CW37" t="s">
        <v>139</v>
      </c>
      <c r="CX37" t="s">
        <v>140</v>
      </c>
      <c r="CY37" t="s">
        <v>5055</v>
      </c>
      <c r="CZ37" s="10">
        <v>16702342664</v>
      </c>
      <c r="DA37" t="s">
        <v>5051</v>
      </c>
      <c r="DB37" t="s">
        <v>4789</v>
      </c>
      <c r="DC37" t="s">
        <v>139</v>
      </c>
      <c r="DD37" t="s">
        <v>139</v>
      </c>
    </row>
    <row r="38" spans="1:114" ht="14.45" customHeight="1" x14ac:dyDescent="0.25">
      <c r="A38" t="s">
        <v>5408</v>
      </c>
      <c r="B38" t="s">
        <v>115</v>
      </c>
      <c r="C38" s="1">
        <v>45875</v>
      </c>
      <c r="D38" s="1">
        <v>45968</v>
      </c>
      <c r="E38" t="s">
        <v>116</v>
      </c>
      <c r="G38" t="s">
        <v>117</v>
      </c>
      <c r="H38" t="s">
        <v>117</v>
      </c>
      <c r="I38" t="s">
        <v>117</v>
      </c>
      <c r="J38" t="s">
        <v>5409</v>
      </c>
      <c r="L38" t="s">
        <v>1554</v>
      </c>
      <c r="M38" t="s">
        <v>1555</v>
      </c>
      <c r="N38" t="s">
        <v>156</v>
      </c>
      <c r="O38" t="s">
        <v>122</v>
      </c>
      <c r="P38" s="8">
        <v>96950</v>
      </c>
      <c r="Q38" t="s">
        <v>123</v>
      </c>
      <c r="S38" s="10">
        <v>16702341726</v>
      </c>
      <c r="U38" t="s">
        <v>1556</v>
      </c>
      <c r="V38">
        <v>311812</v>
      </c>
      <c r="W38" t="s">
        <v>125</v>
      </c>
      <c r="Y38" t="s">
        <v>887</v>
      </c>
      <c r="Z38" t="s">
        <v>1557</v>
      </c>
      <c r="AB38" t="s">
        <v>209</v>
      </c>
      <c r="AC38" t="s">
        <v>1554</v>
      </c>
      <c r="AD38" t="s">
        <v>1555</v>
      </c>
      <c r="AE38" t="s">
        <v>156</v>
      </c>
      <c r="AF38" t="s">
        <v>122</v>
      </c>
      <c r="AG38" s="8">
        <v>96950</v>
      </c>
      <c r="AH38" t="s">
        <v>123</v>
      </c>
      <c r="AJ38" s="10">
        <v>16702341726</v>
      </c>
      <c r="AL38" t="s">
        <v>1558</v>
      </c>
      <c r="BE38" t="str">
        <f>"43-3031.00"</f>
        <v>43-3031.00</v>
      </c>
      <c r="BF38" t="s">
        <v>1205</v>
      </c>
      <c r="BG38" t="s">
        <v>5410</v>
      </c>
      <c r="BH38" t="s">
        <v>5411</v>
      </c>
      <c r="BI38">
        <v>3</v>
      </c>
      <c r="BJ38">
        <v>3</v>
      </c>
      <c r="BK38" s="1">
        <v>45931</v>
      </c>
      <c r="BL38" s="1">
        <v>46295</v>
      </c>
      <c r="BM38" s="1">
        <v>45968</v>
      </c>
      <c r="BN38" s="1">
        <v>46295</v>
      </c>
      <c r="BO38">
        <v>40</v>
      </c>
      <c r="BP38">
        <v>0</v>
      </c>
      <c r="BQ38">
        <v>7</v>
      </c>
      <c r="BR38">
        <v>7</v>
      </c>
      <c r="BS38">
        <v>7</v>
      </c>
      <c r="BT38">
        <v>7</v>
      </c>
      <c r="BU38">
        <v>7</v>
      </c>
      <c r="BV38">
        <v>5</v>
      </c>
      <c r="BW38" t="str">
        <f>"8:00 AM"</f>
        <v>8:00 AM</v>
      </c>
      <c r="BX38" t="str">
        <f>"4:00 PM"</f>
        <v>4:00 PM</v>
      </c>
      <c r="BY38" t="s">
        <v>135</v>
      </c>
      <c r="BZ38">
        <v>6</v>
      </c>
      <c r="CA38">
        <v>12</v>
      </c>
      <c r="CB38" t="s">
        <v>117</v>
      </c>
      <c r="CD38" s="2" t="s">
        <v>5412</v>
      </c>
      <c r="CE38" t="s">
        <v>1554</v>
      </c>
      <c r="CF38" t="s">
        <v>1555</v>
      </c>
      <c r="CG38" t="s">
        <v>156</v>
      </c>
      <c r="CH38" t="s">
        <v>122</v>
      </c>
      <c r="CI38" s="8">
        <v>96950</v>
      </c>
      <c r="CJ38" s="3">
        <v>12.28</v>
      </c>
      <c r="CK38" s="3">
        <v>12.28</v>
      </c>
      <c r="CL38" s="3">
        <v>18.420000000000002</v>
      </c>
      <c r="CM38" s="3">
        <v>18.420000000000002</v>
      </c>
      <c r="CN38" t="s">
        <v>137</v>
      </c>
      <c r="CO38" t="s">
        <v>1561</v>
      </c>
      <c r="CP38" t="s">
        <v>138</v>
      </c>
      <c r="CR38" t="s">
        <v>117</v>
      </c>
      <c r="CS38" t="s">
        <v>139</v>
      </c>
      <c r="CT38" t="s">
        <v>140</v>
      </c>
      <c r="CU38" t="s">
        <v>139</v>
      </c>
      <c r="CV38" t="s">
        <v>140</v>
      </c>
      <c r="CW38" t="s">
        <v>139</v>
      </c>
      <c r="CX38" t="s">
        <v>140</v>
      </c>
      <c r="CY38" s="2" t="s">
        <v>1562</v>
      </c>
      <c r="CZ38" s="10">
        <v>16702341726</v>
      </c>
      <c r="DA38" t="s">
        <v>1563</v>
      </c>
      <c r="DB38" t="s">
        <v>824</v>
      </c>
      <c r="DC38" t="s">
        <v>139</v>
      </c>
      <c r="DD38" t="s">
        <v>117</v>
      </c>
    </row>
    <row r="39" spans="1:114" ht="14.45" customHeight="1" x14ac:dyDescent="0.25">
      <c r="A39" t="s">
        <v>390</v>
      </c>
      <c r="B39" t="s">
        <v>115</v>
      </c>
      <c r="C39" s="1">
        <v>45924</v>
      </c>
      <c r="D39" s="1">
        <v>45971</v>
      </c>
      <c r="E39" t="s">
        <v>116</v>
      </c>
      <c r="G39" t="s">
        <v>117</v>
      </c>
      <c r="H39" t="s">
        <v>117</v>
      </c>
      <c r="I39" t="s">
        <v>117</v>
      </c>
      <c r="J39" t="s">
        <v>351</v>
      </c>
      <c r="K39" t="s">
        <v>391</v>
      </c>
      <c r="L39" t="s">
        <v>353</v>
      </c>
      <c r="M39" t="s">
        <v>354</v>
      </c>
      <c r="N39" t="s">
        <v>121</v>
      </c>
      <c r="O39" t="s">
        <v>122</v>
      </c>
      <c r="P39" s="8">
        <v>96950</v>
      </c>
      <c r="Q39" t="s">
        <v>123</v>
      </c>
      <c r="S39" s="10">
        <v>16702353285</v>
      </c>
      <c r="U39" t="s">
        <v>355</v>
      </c>
      <c r="V39">
        <v>81111</v>
      </c>
      <c r="W39" t="s">
        <v>125</v>
      </c>
      <c r="Y39" t="s">
        <v>356</v>
      </c>
      <c r="Z39" t="s">
        <v>357</v>
      </c>
      <c r="AA39" t="s">
        <v>358</v>
      </c>
      <c r="AB39" t="s">
        <v>359</v>
      </c>
      <c r="AC39" t="s">
        <v>353</v>
      </c>
      <c r="AD39" t="s">
        <v>354</v>
      </c>
      <c r="AE39" t="s">
        <v>121</v>
      </c>
      <c r="AF39" t="s">
        <v>122</v>
      </c>
      <c r="AG39" s="8">
        <v>96950</v>
      </c>
      <c r="AH39" t="s">
        <v>123</v>
      </c>
      <c r="AJ39" s="10">
        <v>16702353285</v>
      </c>
      <c r="AL39" t="s">
        <v>360</v>
      </c>
      <c r="BE39" t="str">
        <f>"49-3023.00"</f>
        <v>49-3023.00</v>
      </c>
      <c r="BF39" t="s">
        <v>392</v>
      </c>
      <c r="BG39" t="s">
        <v>393</v>
      </c>
      <c r="BH39" t="s">
        <v>394</v>
      </c>
      <c r="BI39">
        <v>1</v>
      </c>
      <c r="BJ39">
        <v>1</v>
      </c>
      <c r="BK39" s="1">
        <v>46042</v>
      </c>
      <c r="BL39" s="1">
        <v>46406</v>
      </c>
      <c r="BM39" s="1">
        <v>46042</v>
      </c>
      <c r="BN39" s="1">
        <v>46406</v>
      </c>
      <c r="BO39">
        <v>40</v>
      </c>
      <c r="BP39">
        <v>0</v>
      </c>
      <c r="BQ39">
        <v>8</v>
      </c>
      <c r="BR39">
        <v>8</v>
      </c>
      <c r="BS39">
        <v>8</v>
      </c>
      <c r="BT39">
        <v>8</v>
      </c>
      <c r="BU39">
        <v>8</v>
      </c>
      <c r="BV39">
        <v>0</v>
      </c>
      <c r="BW39" t="str">
        <f>"8:00 AM"</f>
        <v>8:00 AM</v>
      </c>
      <c r="BX39" t="str">
        <f>"5:00 PM"</f>
        <v>5:00 PM</v>
      </c>
      <c r="BY39" t="s">
        <v>135</v>
      </c>
      <c r="BZ39">
        <v>0</v>
      </c>
      <c r="CA39">
        <v>12</v>
      </c>
      <c r="CB39" t="s">
        <v>117</v>
      </c>
      <c r="CD39" t="s">
        <v>325</v>
      </c>
      <c r="CE39" t="s">
        <v>353</v>
      </c>
      <c r="CF39" t="s">
        <v>354</v>
      </c>
      <c r="CG39" t="s">
        <v>121</v>
      </c>
      <c r="CH39" t="s">
        <v>122</v>
      </c>
      <c r="CI39" s="8">
        <v>96950</v>
      </c>
      <c r="CJ39" s="3">
        <v>10.59</v>
      </c>
      <c r="CK39" s="3">
        <v>10.59</v>
      </c>
      <c r="CL39" s="3">
        <v>15.89</v>
      </c>
      <c r="CM39" s="3">
        <v>15.89</v>
      </c>
      <c r="CN39" t="s">
        <v>137</v>
      </c>
      <c r="CO39" t="s">
        <v>325</v>
      </c>
      <c r="CP39" t="s">
        <v>138</v>
      </c>
      <c r="CR39" t="s">
        <v>117</v>
      </c>
      <c r="CS39" t="s">
        <v>139</v>
      </c>
      <c r="CT39" t="s">
        <v>140</v>
      </c>
      <c r="CU39" t="s">
        <v>139</v>
      </c>
      <c r="CV39" t="s">
        <v>140</v>
      </c>
      <c r="CW39" t="s">
        <v>139</v>
      </c>
      <c r="CX39" t="s">
        <v>140</v>
      </c>
      <c r="CY39" s="2" t="s">
        <v>395</v>
      </c>
      <c r="CZ39" s="10">
        <v>16702353285</v>
      </c>
      <c r="DA39" t="s">
        <v>360</v>
      </c>
      <c r="DB39" t="s">
        <v>140</v>
      </c>
      <c r="DC39" t="s">
        <v>139</v>
      </c>
      <c r="DD39" t="s">
        <v>117</v>
      </c>
      <c r="DE39" t="s">
        <v>356</v>
      </c>
      <c r="DF39" t="s">
        <v>357</v>
      </c>
      <c r="DG39" t="s">
        <v>364</v>
      </c>
      <c r="DH39" t="s">
        <v>355</v>
      </c>
      <c r="DI39" t="s">
        <v>351</v>
      </c>
      <c r="DJ39" t="s">
        <v>360</v>
      </c>
    </row>
    <row r="40" spans="1:114" ht="14.45" customHeight="1" x14ac:dyDescent="0.25">
      <c r="A40" t="s">
        <v>1878</v>
      </c>
      <c r="B40" t="s">
        <v>251</v>
      </c>
      <c r="C40" s="1">
        <v>45925</v>
      </c>
      <c r="D40" s="1">
        <v>45971</v>
      </c>
      <c r="E40" t="s">
        <v>116</v>
      </c>
      <c r="G40" t="s">
        <v>117</v>
      </c>
      <c r="H40" t="s">
        <v>117</v>
      </c>
      <c r="I40" t="s">
        <v>117</v>
      </c>
      <c r="J40" t="s">
        <v>1879</v>
      </c>
      <c r="K40" t="s">
        <v>1880</v>
      </c>
      <c r="L40" t="s">
        <v>1620</v>
      </c>
      <c r="M40" t="s">
        <v>1881</v>
      </c>
      <c r="N40" t="s">
        <v>121</v>
      </c>
      <c r="O40" t="s">
        <v>122</v>
      </c>
      <c r="P40" s="8">
        <v>96950</v>
      </c>
      <c r="Q40" t="s">
        <v>123</v>
      </c>
      <c r="S40" s="10">
        <v>16716498746</v>
      </c>
      <c r="U40" t="s">
        <v>1882</v>
      </c>
      <c r="V40">
        <v>621610</v>
      </c>
      <c r="W40" t="s">
        <v>125</v>
      </c>
      <c r="Y40" t="s">
        <v>1078</v>
      </c>
      <c r="Z40" t="s">
        <v>1079</v>
      </c>
      <c r="AA40" t="s">
        <v>364</v>
      </c>
      <c r="AB40" t="s">
        <v>193</v>
      </c>
      <c r="AC40" t="s">
        <v>1081</v>
      </c>
      <c r="AE40" t="s">
        <v>1082</v>
      </c>
      <c r="AF40" t="s">
        <v>340</v>
      </c>
      <c r="AG40" s="8">
        <v>96931</v>
      </c>
      <c r="AH40" t="s">
        <v>123</v>
      </c>
      <c r="AJ40" s="10">
        <v>16716498746</v>
      </c>
      <c r="AK40">
        <v>203</v>
      </c>
      <c r="AL40" t="s">
        <v>1083</v>
      </c>
      <c r="BE40" t="str">
        <f>"43-3021.00"</f>
        <v>43-3021.00</v>
      </c>
      <c r="BF40" t="s">
        <v>1883</v>
      </c>
      <c r="BG40" t="s">
        <v>1884</v>
      </c>
      <c r="BH40" t="s">
        <v>1885</v>
      </c>
      <c r="BI40">
        <v>3</v>
      </c>
      <c r="BJ40">
        <v>2</v>
      </c>
      <c r="BK40" s="1">
        <v>46037</v>
      </c>
      <c r="BL40" s="1">
        <v>46401</v>
      </c>
      <c r="BM40" s="1">
        <v>46037</v>
      </c>
      <c r="BN40" s="1">
        <v>46401</v>
      </c>
      <c r="BO40">
        <v>40</v>
      </c>
      <c r="BP40">
        <v>0</v>
      </c>
      <c r="BQ40">
        <v>8</v>
      </c>
      <c r="BR40">
        <v>8</v>
      </c>
      <c r="BS40">
        <v>8</v>
      </c>
      <c r="BT40">
        <v>8</v>
      </c>
      <c r="BU40">
        <v>5</v>
      </c>
      <c r="BV40">
        <v>3</v>
      </c>
      <c r="BW40" t="str">
        <f>"8:30 AM"</f>
        <v>8:30 AM</v>
      </c>
      <c r="BX40" t="str">
        <f>"5:30 PM"</f>
        <v>5:30 PM</v>
      </c>
      <c r="BY40" t="s">
        <v>135</v>
      </c>
      <c r="BZ40">
        <v>0</v>
      </c>
      <c r="CA40">
        <v>12</v>
      </c>
      <c r="CB40" t="s">
        <v>117</v>
      </c>
      <c r="CD40" t="s">
        <v>1886</v>
      </c>
      <c r="CE40" t="s">
        <v>1620</v>
      </c>
      <c r="CF40" t="s">
        <v>1881</v>
      </c>
      <c r="CG40" t="s">
        <v>121</v>
      </c>
      <c r="CH40" t="s">
        <v>122</v>
      </c>
      <c r="CI40" s="8">
        <v>96950</v>
      </c>
      <c r="CJ40" s="3">
        <v>13.29</v>
      </c>
      <c r="CK40" s="3">
        <v>13.29</v>
      </c>
      <c r="CN40" t="s">
        <v>137</v>
      </c>
      <c r="CP40" t="s">
        <v>138</v>
      </c>
      <c r="CR40" t="s">
        <v>117</v>
      </c>
      <c r="CS40" t="s">
        <v>139</v>
      </c>
      <c r="CT40" t="s">
        <v>140</v>
      </c>
      <c r="CU40" t="s">
        <v>140</v>
      </c>
      <c r="CV40" t="s">
        <v>140</v>
      </c>
      <c r="CW40" t="s">
        <v>139</v>
      </c>
      <c r="CX40" t="s">
        <v>140</v>
      </c>
      <c r="CY40" t="s">
        <v>140</v>
      </c>
      <c r="CZ40" s="10">
        <v>16703236877</v>
      </c>
      <c r="DA40" t="s">
        <v>1887</v>
      </c>
      <c r="DB40" t="s">
        <v>140</v>
      </c>
      <c r="DC40" t="s">
        <v>139</v>
      </c>
      <c r="DD40" t="s">
        <v>117</v>
      </c>
    </row>
    <row r="41" spans="1:114" ht="14.45" customHeight="1" x14ac:dyDescent="0.25">
      <c r="A41" t="s">
        <v>1977</v>
      </c>
      <c r="B41" t="s">
        <v>251</v>
      </c>
      <c r="C41" s="1">
        <v>45925</v>
      </c>
      <c r="D41" s="1">
        <v>45971</v>
      </c>
      <c r="E41" t="s">
        <v>116</v>
      </c>
      <c r="G41" t="s">
        <v>117</v>
      </c>
      <c r="H41" t="s">
        <v>117</v>
      </c>
      <c r="I41" t="s">
        <v>117</v>
      </c>
      <c r="J41" t="s">
        <v>1073</v>
      </c>
      <c r="K41" t="s">
        <v>1978</v>
      </c>
      <c r="L41" t="s">
        <v>1620</v>
      </c>
      <c r="M41" t="s">
        <v>1076</v>
      </c>
      <c r="N41" t="s">
        <v>121</v>
      </c>
      <c r="O41" t="s">
        <v>122</v>
      </c>
      <c r="P41" s="8">
        <v>96950</v>
      </c>
      <c r="Q41" t="s">
        <v>123</v>
      </c>
      <c r="S41" s="10">
        <v>16703222783</v>
      </c>
      <c r="U41" t="s">
        <v>1077</v>
      </c>
      <c r="V41">
        <v>621498</v>
      </c>
      <c r="W41" t="s">
        <v>125</v>
      </c>
      <c r="Y41" t="s">
        <v>1078</v>
      </c>
      <c r="Z41" t="s">
        <v>1079</v>
      </c>
      <c r="AA41" t="s">
        <v>364</v>
      </c>
      <c r="AB41" t="s">
        <v>193</v>
      </c>
      <c r="AC41" t="s">
        <v>1081</v>
      </c>
      <c r="AE41" t="s">
        <v>1082</v>
      </c>
      <c r="AF41" t="s">
        <v>340</v>
      </c>
      <c r="AG41" s="8">
        <v>96931</v>
      </c>
      <c r="AH41" t="s">
        <v>123</v>
      </c>
      <c r="AJ41" s="10">
        <v>16716498746</v>
      </c>
      <c r="AK41">
        <v>203</v>
      </c>
      <c r="AL41" t="s">
        <v>1083</v>
      </c>
      <c r="BE41" t="str">
        <f>"31-9092.00"</f>
        <v>31-9092.00</v>
      </c>
      <c r="BF41" t="s">
        <v>1084</v>
      </c>
      <c r="BG41" t="s">
        <v>1979</v>
      </c>
      <c r="BH41" t="s">
        <v>1086</v>
      </c>
      <c r="BI41">
        <v>3</v>
      </c>
      <c r="BJ41">
        <v>2</v>
      </c>
      <c r="BK41" s="1">
        <v>46037</v>
      </c>
      <c r="BL41" s="1">
        <v>46401</v>
      </c>
      <c r="BM41" s="1">
        <v>46037</v>
      </c>
      <c r="BN41" s="1">
        <v>46401</v>
      </c>
      <c r="BO41">
        <v>40</v>
      </c>
      <c r="BP41">
        <v>0</v>
      </c>
      <c r="BQ41">
        <v>8</v>
      </c>
      <c r="BR41">
        <v>8</v>
      </c>
      <c r="BS41">
        <v>8</v>
      </c>
      <c r="BT41">
        <v>8</v>
      </c>
      <c r="BU41">
        <v>5</v>
      </c>
      <c r="BV41">
        <v>3</v>
      </c>
      <c r="BW41" t="str">
        <f>"8:30 AM"</f>
        <v>8:30 AM</v>
      </c>
      <c r="BX41" t="str">
        <f>"5:30 PM"</f>
        <v>5:30 PM</v>
      </c>
      <c r="BY41" t="s">
        <v>135</v>
      </c>
      <c r="BZ41">
        <v>0</v>
      </c>
      <c r="CA41">
        <v>12</v>
      </c>
      <c r="CB41" t="s">
        <v>117</v>
      </c>
      <c r="CD41" s="2" t="s">
        <v>1980</v>
      </c>
      <c r="CE41" t="s">
        <v>1620</v>
      </c>
      <c r="CF41" t="s">
        <v>1076</v>
      </c>
      <c r="CG41" t="s">
        <v>121</v>
      </c>
      <c r="CH41" t="s">
        <v>122</v>
      </c>
      <c r="CI41" s="8">
        <v>96950</v>
      </c>
      <c r="CJ41" s="3">
        <v>13.72</v>
      </c>
      <c r="CK41" s="3">
        <v>13.72</v>
      </c>
      <c r="CN41" t="s">
        <v>137</v>
      </c>
      <c r="CP41" t="s">
        <v>138</v>
      </c>
      <c r="CR41" t="s">
        <v>117</v>
      </c>
      <c r="CS41" t="s">
        <v>139</v>
      </c>
      <c r="CT41" t="s">
        <v>140</v>
      </c>
      <c r="CU41" t="s">
        <v>140</v>
      </c>
      <c r="CV41" t="s">
        <v>140</v>
      </c>
      <c r="CW41" t="s">
        <v>139</v>
      </c>
      <c r="CX41" t="s">
        <v>140</v>
      </c>
      <c r="CY41" t="s">
        <v>140</v>
      </c>
      <c r="CZ41" s="10">
        <v>16703236877</v>
      </c>
      <c r="DA41" t="s">
        <v>1089</v>
      </c>
      <c r="DB41" t="s">
        <v>140</v>
      </c>
      <c r="DC41" t="s">
        <v>139</v>
      </c>
      <c r="DD41" t="s">
        <v>117</v>
      </c>
    </row>
    <row r="42" spans="1:114" ht="14.45" customHeight="1" x14ac:dyDescent="0.25">
      <c r="A42" t="s">
        <v>3419</v>
      </c>
      <c r="B42" t="s">
        <v>251</v>
      </c>
      <c r="C42" s="1">
        <v>45925</v>
      </c>
      <c r="D42" s="1">
        <v>45971</v>
      </c>
      <c r="E42" t="s">
        <v>116</v>
      </c>
      <c r="G42" t="s">
        <v>117</v>
      </c>
      <c r="H42" t="s">
        <v>117</v>
      </c>
      <c r="I42" t="s">
        <v>117</v>
      </c>
      <c r="J42" t="s">
        <v>3420</v>
      </c>
      <c r="K42" t="s">
        <v>3421</v>
      </c>
      <c r="L42" t="s">
        <v>1620</v>
      </c>
      <c r="M42" t="s">
        <v>1613</v>
      </c>
      <c r="N42" t="s">
        <v>121</v>
      </c>
      <c r="O42" t="s">
        <v>122</v>
      </c>
      <c r="P42" s="8">
        <v>96950</v>
      </c>
      <c r="Q42" t="s">
        <v>123</v>
      </c>
      <c r="S42" s="10">
        <v>16703222783</v>
      </c>
      <c r="U42" t="s">
        <v>1614</v>
      </c>
      <c r="V42">
        <v>621610</v>
      </c>
      <c r="W42" t="s">
        <v>125</v>
      </c>
      <c r="Y42" t="s">
        <v>1078</v>
      </c>
      <c r="Z42" t="s">
        <v>1079</v>
      </c>
      <c r="AA42" t="s">
        <v>364</v>
      </c>
      <c r="AB42" t="s">
        <v>193</v>
      </c>
      <c r="AC42" t="s">
        <v>1081</v>
      </c>
      <c r="AE42" t="s">
        <v>1082</v>
      </c>
      <c r="AF42" t="s">
        <v>340</v>
      </c>
      <c r="AG42" s="8">
        <v>96931</v>
      </c>
      <c r="AH42" t="s">
        <v>123</v>
      </c>
      <c r="AJ42" s="10">
        <v>16716498746</v>
      </c>
      <c r="AK42">
        <v>203</v>
      </c>
      <c r="AL42" t="s">
        <v>1083</v>
      </c>
      <c r="BE42" t="str">
        <f>"43-3021.00"</f>
        <v>43-3021.00</v>
      </c>
      <c r="BF42" t="s">
        <v>1883</v>
      </c>
      <c r="BG42" t="s">
        <v>3422</v>
      </c>
      <c r="BH42" t="s">
        <v>1885</v>
      </c>
      <c r="BI42">
        <v>3</v>
      </c>
      <c r="BJ42">
        <v>2</v>
      </c>
      <c r="BK42" s="1">
        <v>46037</v>
      </c>
      <c r="BL42" s="1">
        <v>46401</v>
      </c>
      <c r="BM42" s="1">
        <v>46037</v>
      </c>
      <c r="BN42" s="1">
        <v>46401</v>
      </c>
      <c r="BO42">
        <v>40</v>
      </c>
      <c r="BP42">
        <v>0</v>
      </c>
      <c r="BQ42">
        <v>8</v>
      </c>
      <c r="BR42">
        <v>8</v>
      </c>
      <c r="BS42">
        <v>8</v>
      </c>
      <c r="BT42">
        <v>8</v>
      </c>
      <c r="BU42">
        <v>5</v>
      </c>
      <c r="BV42">
        <v>3</v>
      </c>
      <c r="BW42" t="str">
        <f>"8:30 AM"</f>
        <v>8:30 AM</v>
      </c>
      <c r="BX42" t="str">
        <f>"5:30 PM"</f>
        <v>5:30 PM</v>
      </c>
      <c r="BY42" t="s">
        <v>135</v>
      </c>
      <c r="BZ42">
        <v>0</v>
      </c>
      <c r="CA42">
        <v>12</v>
      </c>
      <c r="CB42" t="s">
        <v>117</v>
      </c>
      <c r="CD42" t="s">
        <v>1886</v>
      </c>
      <c r="CE42" t="s">
        <v>1620</v>
      </c>
      <c r="CF42" t="s">
        <v>1613</v>
      </c>
      <c r="CG42" t="s">
        <v>121</v>
      </c>
      <c r="CH42" t="s">
        <v>122</v>
      </c>
      <c r="CI42" s="8">
        <v>96950</v>
      </c>
      <c r="CJ42" s="3">
        <v>13.29</v>
      </c>
      <c r="CK42" s="3">
        <v>13.29</v>
      </c>
      <c r="CN42" t="s">
        <v>137</v>
      </c>
      <c r="CP42" t="s">
        <v>138</v>
      </c>
      <c r="CR42" t="s">
        <v>117</v>
      </c>
      <c r="CS42" t="s">
        <v>139</v>
      </c>
      <c r="CT42" t="s">
        <v>140</v>
      </c>
      <c r="CU42" t="s">
        <v>140</v>
      </c>
      <c r="CV42" t="s">
        <v>140</v>
      </c>
      <c r="CW42" t="s">
        <v>139</v>
      </c>
      <c r="CX42" t="s">
        <v>140</v>
      </c>
      <c r="CY42" t="s">
        <v>140</v>
      </c>
      <c r="CZ42" s="10">
        <v>16703236877</v>
      </c>
      <c r="DA42" t="s">
        <v>1621</v>
      </c>
      <c r="DB42" t="s">
        <v>140</v>
      </c>
      <c r="DC42" t="s">
        <v>139</v>
      </c>
      <c r="DD42" t="s">
        <v>117</v>
      </c>
    </row>
    <row r="43" spans="1:114" ht="14.45" customHeight="1" x14ac:dyDescent="0.25">
      <c r="A43" t="s">
        <v>4504</v>
      </c>
      <c r="B43" t="s">
        <v>115</v>
      </c>
      <c r="C43" s="1">
        <v>45924</v>
      </c>
      <c r="D43" s="1">
        <v>45971</v>
      </c>
      <c r="E43" t="s">
        <v>168</v>
      </c>
      <c r="F43" s="1">
        <v>46052</v>
      </c>
      <c r="G43" t="s">
        <v>139</v>
      </c>
      <c r="H43" t="s">
        <v>117</v>
      </c>
      <c r="I43" t="s">
        <v>117</v>
      </c>
      <c r="J43" t="s">
        <v>2178</v>
      </c>
      <c r="L43" t="s">
        <v>4479</v>
      </c>
      <c r="M43" t="s">
        <v>4480</v>
      </c>
      <c r="N43" t="s">
        <v>121</v>
      </c>
      <c r="O43" t="s">
        <v>122</v>
      </c>
      <c r="P43" s="8">
        <v>96950</v>
      </c>
      <c r="Q43" t="s">
        <v>123</v>
      </c>
      <c r="S43" s="10">
        <v>16707891106</v>
      </c>
      <c r="U43" t="s">
        <v>2181</v>
      </c>
      <c r="V43">
        <v>236116</v>
      </c>
      <c r="W43" t="s">
        <v>222</v>
      </c>
      <c r="X43" t="s">
        <v>139</v>
      </c>
      <c r="Y43" t="s">
        <v>2182</v>
      </c>
      <c r="Z43" t="s">
        <v>2183</v>
      </c>
      <c r="AA43" t="s">
        <v>2184</v>
      </c>
      <c r="AB43" t="s">
        <v>2014</v>
      </c>
      <c r="AC43" t="s">
        <v>2185</v>
      </c>
      <c r="AE43" t="s">
        <v>121</v>
      </c>
      <c r="AF43" t="s">
        <v>122</v>
      </c>
      <c r="AG43" s="8">
        <v>96950</v>
      </c>
      <c r="AH43" t="s">
        <v>123</v>
      </c>
      <c r="AJ43" s="10">
        <v>16707891106</v>
      </c>
      <c r="AL43" t="s">
        <v>2186</v>
      </c>
      <c r="BE43" t="str">
        <f>"49-9071.00"</f>
        <v>49-9071.00</v>
      </c>
      <c r="BF43" t="s">
        <v>132</v>
      </c>
      <c r="BG43" t="s">
        <v>4505</v>
      </c>
      <c r="BH43" t="s">
        <v>132</v>
      </c>
      <c r="BI43">
        <v>15</v>
      </c>
      <c r="BJ43">
        <v>15</v>
      </c>
      <c r="BK43" s="1">
        <v>46054</v>
      </c>
      <c r="BL43" s="1">
        <v>47149</v>
      </c>
      <c r="BM43" s="1">
        <v>46054</v>
      </c>
      <c r="BN43" s="1">
        <v>47149</v>
      </c>
      <c r="BO43">
        <v>35</v>
      </c>
      <c r="BP43">
        <v>0</v>
      </c>
      <c r="BQ43">
        <v>7</v>
      </c>
      <c r="BR43">
        <v>7</v>
      </c>
      <c r="BS43">
        <v>7</v>
      </c>
      <c r="BT43">
        <v>7</v>
      </c>
      <c r="BU43">
        <v>7</v>
      </c>
      <c r="BV43">
        <v>0</v>
      </c>
      <c r="BW43" t="str">
        <f>"8:00 AM"</f>
        <v>8:00 AM</v>
      </c>
      <c r="BX43" t="str">
        <f>"4:00 PM"</f>
        <v>4:00 PM</v>
      </c>
      <c r="BY43" t="s">
        <v>165</v>
      </c>
      <c r="BZ43">
        <v>0</v>
      </c>
      <c r="CA43">
        <v>12</v>
      </c>
      <c r="CB43" t="s">
        <v>117</v>
      </c>
      <c r="CD43" s="2" t="s">
        <v>4506</v>
      </c>
      <c r="CE43" t="s">
        <v>4507</v>
      </c>
      <c r="CG43" t="s">
        <v>121</v>
      </c>
      <c r="CH43" t="s">
        <v>122</v>
      </c>
      <c r="CI43" s="8">
        <v>96950</v>
      </c>
      <c r="CJ43" s="3">
        <v>9.98</v>
      </c>
      <c r="CK43" s="3">
        <v>9.98</v>
      </c>
      <c r="CL43" s="3">
        <v>14.97</v>
      </c>
      <c r="CM43" s="3">
        <v>14.97</v>
      </c>
      <c r="CN43" t="s">
        <v>137</v>
      </c>
      <c r="CP43" t="s">
        <v>138</v>
      </c>
      <c r="CR43" t="s">
        <v>117</v>
      </c>
      <c r="CS43" t="s">
        <v>139</v>
      </c>
      <c r="CT43" t="s">
        <v>139</v>
      </c>
      <c r="CU43" t="s">
        <v>139</v>
      </c>
      <c r="CV43" t="s">
        <v>140</v>
      </c>
      <c r="CW43" t="s">
        <v>139</v>
      </c>
      <c r="CX43" t="s">
        <v>140</v>
      </c>
      <c r="CY43" s="2" t="s">
        <v>4508</v>
      </c>
      <c r="CZ43" s="10">
        <v>16707891106</v>
      </c>
      <c r="DA43" t="s">
        <v>2186</v>
      </c>
      <c r="DB43" t="s">
        <v>560</v>
      </c>
      <c r="DC43" t="s">
        <v>139</v>
      </c>
      <c r="DD43" t="s">
        <v>139</v>
      </c>
    </row>
    <row r="44" spans="1:114" ht="14.45" customHeight="1" x14ac:dyDescent="0.25">
      <c r="A44" t="s">
        <v>4925</v>
      </c>
      <c r="B44" t="s">
        <v>234</v>
      </c>
      <c r="C44" s="1">
        <v>45965</v>
      </c>
      <c r="D44" s="1">
        <v>45971</v>
      </c>
      <c r="E44" t="s">
        <v>116</v>
      </c>
      <c r="G44" t="s">
        <v>117</v>
      </c>
      <c r="H44" t="s">
        <v>117</v>
      </c>
      <c r="I44" t="s">
        <v>117</v>
      </c>
      <c r="J44" t="s">
        <v>2672</v>
      </c>
      <c r="K44" t="s">
        <v>2673</v>
      </c>
      <c r="L44" t="s">
        <v>2674</v>
      </c>
      <c r="M44" t="s">
        <v>2675</v>
      </c>
      <c r="N44" t="s">
        <v>121</v>
      </c>
      <c r="O44" t="s">
        <v>122</v>
      </c>
      <c r="P44" s="8">
        <v>96950</v>
      </c>
      <c r="Q44" t="s">
        <v>123</v>
      </c>
      <c r="R44" t="s">
        <v>122</v>
      </c>
      <c r="S44" s="10">
        <v>16702880373</v>
      </c>
      <c r="U44" t="s">
        <v>2676</v>
      </c>
      <c r="V44">
        <v>811490</v>
      </c>
      <c r="W44" t="s">
        <v>125</v>
      </c>
      <c r="Y44" t="s">
        <v>2677</v>
      </c>
      <c r="Z44" t="s">
        <v>2678</v>
      </c>
      <c r="AA44" t="s">
        <v>2679</v>
      </c>
      <c r="AB44" t="s">
        <v>193</v>
      </c>
      <c r="AC44" t="s">
        <v>2674</v>
      </c>
      <c r="AD44" t="s">
        <v>2675</v>
      </c>
      <c r="AE44" t="s">
        <v>121</v>
      </c>
      <c r="AF44" t="s">
        <v>122</v>
      </c>
      <c r="AG44" s="8">
        <v>96950</v>
      </c>
      <c r="AH44" t="s">
        <v>123</v>
      </c>
      <c r="AJ44" s="10">
        <v>16702880373</v>
      </c>
      <c r="AL44" t="s">
        <v>2680</v>
      </c>
      <c r="BE44" t="str">
        <f>"51-6052.00"</f>
        <v>51-6052.00</v>
      </c>
      <c r="BF44" t="s">
        <v>607</v>
      </c>
      <c r="BG44" t="s">
        <v>2826</v>
      </c>
      <c r="BH44" t="s">
        <v>2682</v>
      </c>
      <c r="BI44">
        <v>2</v>
      </c>
      <c r="BK44" s="1">
        <v>46023</v>
      </c>
      <c r="BL44" s="1">
        <v>46387</v>
      </c>
      <c r="BO44">
        <v>35</v>
      </c>
      <c r="BP44">
        <v>0</v>
      </c>
      <c r="BQ44">
        <v>7</v>
      </c>
      <c r="BR44">
        <v>7</v>
      </c>
      <c r="BS44">
        <v>7</v>
      </c>
      <c r="BT44">
        <v>7</v>
      </c>
      <c r="BU44">
        <v>7</v>
      </c>
      <c r="BV44">
        <v>0</v>
      </c>
      <c r="BW44" t="str">
        <f>"9:00 AM"</f>
        <v>9:00 AM</v>
      </c>
      <c r="BX44" t="str">
        <f>"5:00 PM"</f>
        <v>5:00 PM</v>
      </c>
      <c r="BY44" t="s">
        <v>165</v>
      </c>
      <c r="BZ44">
        <v>0</v>
      </c>
      <c r="CA44">
        <v>12</v>
      </c>
      <c r="CB44" t="s">
        <v>117</v>
      </c>
      <c r="CD44" t="s">
        <v>4926</v>
      </c>
      <c r="CE44" t="s">
        <v>2684</v>
      </c>
      <c r="CF44" t="s">
        <v>2675</v>
      </c>
      <c r="CG44" t="s">
        <v>121</v>
      </c>
      <c r="CH44" t="s">
        <v>122</v>
      </c>
      <c r="CI44" s="8">
        <v>96950</v>
      </c>
      <c r="CJ44" s="3">
        <v>10.5</v>
      </c>
      <c r="CK44" s="3">
        <v>10.5</v>
      </c>
      <c r="CL44" s="3">
        <v>15.75</v>
      </c>
      <c r="CM44" s="3">
        <v>15.75</v>
      </c>
      <c r="CN44" t="s">
        <v>137</v>
      </c>
      <c r="CP44" t="s">
        <v>138</v>
      </c>
      <c r="CR44" t="s">
        <v>117</v>
      </c>
      <c r="CS44" t="s">
        <v>139</v>
      </c>
      <c r="CT44" t="s">
        <v>140</v>
      </c>
      <c r="CU44" t="s">
        <v>139</v>
      </c>
      <c r="CV44" t="s">
        <v>140</v>
      </c>
      <c r="CW44" t="s">
        <v>139</v>
      </c>
      <c r="CX44" t="s">
        <v>140</v>
      </c>
      <c r="CY44" t="s">
        <v>2685</v>
      </c>
      <c r="CZ44" s="10">
        <v>16702880373</v>
      </c>
      <c r="DA44" t="s">
        <v>2680</v>
      </c>
      <c r="DB44" t="s">
        <v>140</v>
      </c>
      <c r="DC44" t="s">
        <v>139</v>
      </c>
      <c r="DD44" t="s">
        <v>117</v>
      </c>
    </row>
    <row r="45" spans="1:114" ht="14.45" customHeight="1" x14ac:dyDescent="0.25">
      <c r="A45" t="s">
        <v>4937</v>
      </c>
      <c r="B45" t="s">
        <v>217</v>
      </c>
      <c r="C45" s="1">
        <v>45925</v>
      </c>
      <c r="D45" s="1">
        <v>45971</v>
      </c>
      <c r="E45" t="s">
        <v>116</v>
      </c>
      <c r="G45" t="s">
        <v>117</v>
      </c>
      <c r="H45" t="s">
        <v>117</v>
      </c>
      <c r="I45" t="s">
        <v>117</v>
      </c>
      <c r="J45" t="s">
        <v>1073</v>
      </c>
      <c r="K45" t="s">
        <v>4938</v>
      </c>
      <c r="L45" t="s">
        <v>1620</v>
      </c>
      <c r="M45" t="s">
        <v>1076</v>
      </c>
      <c r="N45" t="s">
        <v>121</v>
      </c>
      <c r="O45" t="s">
        <v>122</v>
      </c>
      <c r="P45" s="8">
        <v>96950</v>
      </c>
      <c r="Q45" t="s">
        <v>123</v>
      </c>
      <c r="S45" s="10">
        <v>16703222783</v>
      </c>
      <c r="U45" t="s">
        <v>1077</v>
      </c>
      <c r="V45">
        <v>621498</v>
      </c>
      <c r="W45" t="s">
        <v>125</v>
      </c>
      <c r="Y45" t="s">
        <v>1078</v>
      </c>
      <c r="Z45" t="s">
        <v>1079</v>
      </c>
      <c r="AA45" t="s">
        <v>364</v>
      </c>
      <c r="AB45" t="s">
        <v>193</v>
      </c>
      <c r="AC45" t="s">
        <v>1081</v>
      </c>
      <c r="AE45" t="s">
        <v>1082</v>
      </c>
      <c r="AF45" t="s">
        <v>340</v>
      </c>
      <c r="AG45" s="8">
        <v>96931</v>
      </c>
      <c r="AH45" t="s">
        <v>123</v>
      </c>
      <c r="AJ45" s="10">
        <v>16716498746</v>
      </c>
      <c r="AK45">
        <v>203</v>
      </c>
      <c r="AL45" t="s">
        <v>1083</v>
      </c>
      <c r="BE45" t="str">
        <f>"31-1131.00"</f>
        <v>31-1131.00</v>
      </c>
      <c r="BF45" t="s">
        <v>3796</v>
      </c>
      <c r="BG45" t="s">
        <v>4939</v>
      </c>
      <c r="BH45" t="s">
        <v>3798</v>
      </c>
      <c r="BI45">
        <v>2</v>
      </c>
      <c r="BK45" s="1">
        <v>46037</v>
      </c>
      <c r="BL45" s="1">
        <v>46401</v>
      </c>
      <c r="BO45">
        <v>40</v>
      </c>
      <c r="BP45">
        <v>0</v>
      </c>
      <c r="BQ45">
        <v>8</v>
      </c>
      <c r="BR45">
        <v>8</v>
      </c>
      <c r="BS45">
        <v>8</v>
      </c>
      <c r="BT45">
        <v>8</v>
      </c>
      <c r="BU45">
        <v>5</v>
      </c>
      <c r="BV45">
        <v>3</v>
      </c>
      <c r="BW45" t="str">
        <f>"8:30 AM"</f>
        <v>8:30 AM</v>
      </c>
      <c r="BX45" t="str">
        <f>"5:30 PM"</f>
        <v>5:30 PM</v>
      </c>
      <c r="BY45" t="s">
        <v>135</v>
      </c>
      <c r="BZ45">
        <v>0</v>
      </c>
      <c r="CA45">
        <v>12</v>
      </c>
      <c r="CB45" t="s">
        <v>117</v>
      </c>
      <c r="CD45" t="s">
        <v>4940</v>
      </c>
      <c r="CE45" t="s">
        <v>1620</v>
      </c>
      <c r="CF45" t="s">
        <v>1076</v>
      </c>
      <c r="CG45" t="s">
        <v>121</v>
      </c>
      <c r="CH45" t="s">
        <v>122</v>
      </c>
      <c r="CI45" s="8">
        <v>96950</v>
      </c>
      <c r="CJ45" s="3">
        <v>12.05</v>
      </c>
      <c r="CK45" s="3">
        <v>12.05</v>
      </c>
      <c r="CN45" t="s">
        <v>137</v>
      </c>
      <c r="CP45" t="s">
        <v>138</v>
      </c>
      <c r="CR45" t="s">
        <v>117</v>
      </c>
      <c r="CS45" t="s">
        <v>139</v>
      </c>
      <c r="CT45" t="s">
        <v>139</v>
      </c>
      <c r="CU45" t="s">
        <v>140</v>
      </c>
      <c r="CV45" t="s">
        <v>140</v>
      </c>
      <c r="CW45" t="s">
        <v>139</v>
      </c>
      <c r="CX45" t="s">
        <v>140</v>
      </c>
      <c r="CY45" t="s">
        <v>140</v>
      </c>
      <c r="CZ45" s="10">
        <v>16703236877</v>
      </c>
      <c r="DA45" t="s">
        <v>1089</v>
      </c>
      <c r="DB45" t="s">
        <v>140</v>
      </c>
      <c r="DC45" t="s">
        <v>139</v>
      </c>
      <c r="DD45" t="s">
        <v>117</v>
      </c>
    </row>
    <row r="46" spans="1:114" ht="14.45" customHeight="1" x14ac:dyDescent="0.25">
      <c r="A46" t="s">
        <v>5061</v>
      </c>
      <c r="B46" t="s">
        <v>115</v>
      </c>
      <c r="C46" s="1">
        <v>45923</v>
      </c>
      <c r="D46" s="1">
        <v>45971</v>
      </c>
      <c r="E46" t="s">
        <v>168</v>
      </c>
      <c r="F46" s="1">
        <v>46021</v>
      </c>
      <c r="G46" t="s">
        <v>117</v>
      </c>
      <c r="H46" t="s">
        <v>117</v>
      </c>
      <c r="I46" t="s">
        <v>117</v>
      </c>
      <c r="J46" t="s">
        <v>968</v>
      </c>
      <c r="K46" t="s">
        <v>969</v>
      </c>
      <c r="L46" t="s">
        <v>970</v>
      </c>
      <c r="N46" t="s">
        <v>121</v>
      </c>
      <c r="O46" t="s">
        <v>122</v>
      </c>
      <c r="P46" s="8">
        <v>96950</v>
      </c>
      <c r="Q46" t="s">
        <v>123</v>
      </c>
      <c r="S46" s="10">
        <v>16709899218</v>
      </c>
      <c r="U46" t="s">
        <v>971</v>
      </c>
      <c r="V46">
        <v>561320</v>
      </c>
      <c r="W46" t="s">
        <v>222</v>
      </c>
      <c r="X46" t="s">
        <v>139</v>
      </c>
      <c r="Y46" t="s">
        <v>972</v>
      </c>
      <c r="Z46" t="s">
        <v>973</v>
      </c>
      <c r="AA46" t="s">
        <v>974</v>
      </c>
      <c r="AB46" t="s">
        <v>975</v>
      </c>
      <c r="AC46" t="s">
        <v>970</v>
      </c>
      <c r="AE46" t="s">
        <v>121</v>
      </c>
      <c r="AF46" t="s">
        <v>122</v>
      </c>
      <c r="AG46" s="8">
        <v>96950</v>
      </c>
      <c r="AH46" t="s">
        <v>123</v>
      </c>
      <c r="AI46" t="s">
        <v>976</v>
      </c>
      <c r="AJ46" s="10">
        <v>16709899218</v>
      </c>
      <c r="AL46" t="s">
        <v>977</v>
      </c>
      <c r="BE46" t="str">
        <f>"31-9011.00"</f>
        <v>31-9011.00</v>
      </c>
      <c r="BF46" t="s">
        <v>978</v>
      </c>
      <c r="BG46" t="s">
        <v>979</v>
      </c>
      <c r="BH46" t="s">
        <v>980</v>
      </c>
      <c r="BI46">
        <v>4</v>
      </c>
      <c r="BJ46">
        <v>4</v>
      </c>
      <c r="BK46" s="1">
        <v>46023</v>
      </c>
      <c r="BL46" s="1">
        <v>46387</v>
      </c>
      <c r="BM46" s="1">
        <v>46023</v>
      </c>
      <c r="BN46" s="1">
        <v>46387</v>
      </c>
      <c r="BO46">
        <v>35</v>
      </c>
      <c r="BP46">
        <v>0</v>
      </c>
      <c r="BQ46">
        <v>7</v>
      </c>
      <c r="BR46">
        <v>7</v>
      </c>
      <c r="BS46">
        <v>7</v>
      </c>
      <c r="BT46">
        <v>7</v>
      </c>
      <c r="BU46">
        <v>7</v>
      </c>
      <c r="BV46">
        <v>0</v>
      </c>
      <c r="BW46" t="str">
        <f>"8:00 AM"</f>
        <v>8:00 AM</v>
      </c>
      <c r="BX46" t="str">
        <f>"4:00 PM"</f>
        <v>4:00 PM</v>
      </c>
      <c r="BY46" t="s">
        <v>135</v>
      </c>
      <c r="BZ46">
        <v>0</v>
      </c>
      <c r="CA46">
        <v>12</v>
      </c>
      <c r="CB46" t="s">
        <v>117</v>
      </c>
      <c r="CD46" t="s">
        <v>981</v>
      </c>
      <c r="CE46" t="s">
        <v>982</v>
      </c>
      <c r="CG46" t="s">
        <v>121</v>
      </c>
      <c r="CH46" t="s">
        <v>122</v>
      </c>
      <c r="CI46" s="8">
        <v>96950</v>
      </c>
      <c r="CJ46" s="3">
        <v>13.28</v>
      </c>
      <c r="CK46" s="3">
        <v>13.28</v>
      </c>
      <c r="CL46" s="3">
        <v>19.920000000000002</v>
      </c>
      <c r="CM46" s="3">
        <v>19.920000000000002</v>
      </c>
      <c r="CN46" t="s">
        <v>137</v>
      </c>
      <c r="CO46" t="s">
        <v>140</v>
      </c>
      <c r="CP46" t="s">
        <v>138</v>
      </c>
      <c r="CR46" t="s">
        <v>117</v>
      </c>
      <c r="CS46" t="s">
        <v>139</v>
      </c>
      <c r="CT46" t="s">
        <v>139</v>
      </c>
      <c r="CU46" t="s">
        <v>139</v>
      </c>
      <c r="CV46" t="s">
        <v>140</v>
      </c>
      <c r="CW46" t="s">
        <v>139</v>
      </c>
      <c r="CX46" t="s">
        <v>139</v>
      </c>
      <c r="CY46" t="s">
        <v>983</v>
      </c>
      <c r="CZ46" s="10">
        <v>16709899218</v>
      </c>
      <c r="DA46" t="s">
        <v>977</v>
      </c>
      <c r="DB46" t="s">
        <v>140</v>
      </c>
      <c r="DC46" t="s">
        <v>139</v>
      </c>
      <c r="DD46" t="s">
        <v>139</v>
      </c>
      <c r="DE46" t="s">
        <v>972</v>
      </c>
      <c r="DF46" t="s">
        <v>973</v>
      </c>
      <c r="DG46" t="s">
        <v>249</v>
      </c>
      <c r="DH46" t="s">
        <v>971</v>
      </c>
      <c r="DI46" t="s">
        <v>969</v>
      </c>
      <c r="DJ46" t="s">
        <v>977</v>
      </c>
    </row>
    <row r="47" spans="1:114" ht="14.45" customHeight="1" x14ac:dyDescent="0.25">
      <c r="A47" t="s">
        <v>5062</v>
      </c>
      <c r="B47" t="s">
        <v>499</v>
      </c>
      <c r="C47" s="1">
        <v>45967</v>
      </c>
      <c r="D47" s="1">
        <v>45971</v>
      </c>
      <c r="E47" t="s">
        <v>116</v>
      </c>
      <c r="G47" t="s">
        <v>117</v>
      </c>
      <c r="H47" t="s">
        <v>117</v>
      </c>
      <c r="I47" t="s">
        <v>117</v>
      </c>
      <c r="J47" t="s">
        <v>1315</v>
      </c>
      <c r="K47" t="s">
        <v>1316</v>
      </c>
      <c r="L47" t="s">
        <v>1317</v>
      </c>
      <c r="M47" t="s">
        <v>1318</v>
      </c>
      <c r="N47" t="s">
        <v>121</v>
      </c>
      <c r="O47" t="s">
        <v>122</v>
      </c>
      <c r="P47" s="8">
        <v>96950</v>
      </c>
      <c r="Q47" t="s">
        <v>123</v>
      </c>
      <c r="S47" s="10">
        <v>16702336927</v>
      </c>
      <c r="U47" t="s">
        <v>2072</v>
      </c>
      <c r="V47">
        <v>23622</v>
      </c>
      <c r="W47" t="s">
        <v>222</v>
      </c>
      <c r="X47" t="s">
        <v>139</v>
      </c>
      <c r="Y47" t="s">
        <v>1320</v>
      </c>
      <c r="Z47" t="s">
        <v>1321</v>
      </c>
      <c r="AA47" t="s">
        <v>1322</v>
      </c>
      <c r="AB47" t="s">
        <v>193</v>
      </c>
      <c r="AC47" t="s">
        <v>1317</v>
      </c>
      <c r="AD47" t="s">
        <v>1318</v>
      </c>
      <c r="AE47" t="s">
        <v>121</v>
      </c>
      <c r="AF47" t="s">
        <v>122</v>
      </c>
      <c r="AG47" s="8">
        <v>96950</v>
      </c>
      <c r="AH47" t="s">
        <v>123</v>
      </c>
      <c r="AJ47" s="10">
        <v>16702336927</v>
      </c>
      <c r="AL47" t="s">
        <v>1323</v>
      </c>
      <c r="BE47" t="str">
        <f>"37-2011.00"</f>
        <v>37-2011.00</v>
      </c>
      <c r="BF47" t="s">
        <v>640</v>
      </c>
      <c r="BG47" t="s">
        <v>5063</v>
      </c>
      <c r="BH47" t="s">
        <v>1325</v>
      </c>
      <c r="BI47">
        <v>10</v>
      </c>
      <c r="BK47" s="1">
        <v>46053</v>
      </c>
      <c r="BL47" s="1">
        <v>46417</v>
      </c>
      <c r="BO47">
        <v>35</v>
      </c>
      <c r="BP47">
        <v>0</v>
      </c>
      <c r="BQ47">
        <v>7</v>
      </c>
      <c r="BR47">
        <v>7</v>
      </c>
      <c r="BS47">
        <v>7</v>
      </c>
      <c r="BT47">
        <v>7</v>
      </c>
      <c r="BU47">
        <v>7</v>
      </c>
      <c r="BV47">
        <v>0</v>
      </c>
      <c r="BW47" t="str">
        <f>"7:30 AM"</f>
        <v>7:30 AM</v>
      </c>
      <c r="BX47" t="str">
        <f>"3:30 PM"</f>
        <v>3:30 PM</v>
      </c>
      <c r="BY47" t="s">
        <v>165</v>
      </c>
      <c r="BZ47">
        <v>0</v>
      </c>
      <c r="CA47">
        <v>12</v>
      </c>
      <c r="CB47" t="s">
        <v>117</v>
      </c>
      <c r="CD47" t="s">
        <v>5064</v>
      </c>
      <c r="CE47" t="s">
        <v>1327</v>
      </c>
      <c r="CG47" t="s">
        <v>121</v>
      </c>
      <c r="CH47" t="s">
        <v>122</v>
      </c>
      <c r="CI47" s="8">
        <v>96950</v>
      </c>
      <c r="CJ47" s="3">
        <v>8.4499999999999993</v>
      </c>
      <c r="CK47" s="3">
        <v>8.4499999999999993</v>
      </c>
      <c r="CL47" s="3">
        <v>12.68</v>
      </c>
      <c r="CM47" s="3">
        <v>12.68</v>
      </c>
      <c r="CN47" t="s">
        <v>137</v>
      </c>
      <c r="CP47" t="s">
        <v>138</v>
      </c>
      <c r="CR47" t="s">
        <v>117</v>
      </c>
      <c r="CS47" t="s">
        <v>139</v>
      </c>
      <c r="CT47" t="s">
        <v>140</v>
      </c>
      <c r="CU47" t="s">
        <v>139</v>
      </c>
      <c r="CV47" t="s">
        <v>140</v>
      </c>
      <c r="CW47" t="s">
        <v>139</v>
      </c>
      <c r="CX47" t="s">
        <v>140</v>
      </c>
      <c r="CY47" t="s">
        <v>1328</v>
      </c>
      <c r="CZ47" s="10">
        <v>16702336927</v>
      </c>
      <c r="DA47" t="s">
        <v>1323</v>
      </c>
      <c r="DB47" t="s">
        <v>140</v>
      </c>
      <c r="DC47" t="s">
        <v>139</v>
      </c>
      <c r="DD47" t="s">
        <v>139</v>
      </c>
    </row>
    <row r="48" spans="1:114" ht="14.45" customHeight="1" x14ac:dyDescent="0.25">
      <c r="A48" t="s">
        <v>1747</v>
      </c>
      <c r="B48" t="s">
        <v>115</v>
      </c>
      <c r="C48" s="1">
        <v>45919</v>
      </c>
      <c r="D48" s="1">
        <v>45973</v>
      </c>
      <c r="E48" t="s">
        <v>116</v>
      </c>
      <c r="G48" t="s">
        <v>117</v>
      </c>
      <c r="H48" t="s">
        <v>139</v>
      </c>
      <c r="I48" t="s">
        <v>117</v>
      </c>
      <c r="J48" t="s">
        <v>1748</v>
      </c>
      <c r="K48" t="s">
        <v>1511</v>
      </c>
      <c r="L48" t="s">
        <v>1512</v>
      </c>
      <c r="M48" t="s">
        <v>1513</v>
      </c>
      <c r="N48" t="s">
        <v>121</v>
      </c>
      <c r="O48" t="s">
        <v>122</v>
      </c>
      <c r="P48" s="8">
        <v>96950</v>
      </c>
      <c r="Q48" t="s">
        <v>123</v>
      </c>
      <c r="S48" s="10">
        <v>16707837461</v>
      </c>
      <c r="U48" t="s">
        <v>1514</v>
      </c>
      <c r="V48">
        <v>56132</v>
      </c>
      <c r="W48" t="s">
        <v>222</v>
      </c>
      <c r="X48" t="s">
        <v>139</v>
      </c>
      <c r="Y48" t="s">
        <v>1515</v>
      </c>
      <c r="Z48" t="s">
        <v>1516</v>
      </c>
      <c r="AA48" t="s">
        <v>1749</v>
      </c>
      <c r="AB48" t="s">
        <v>260</v>
      </c>
      <c r="AC48" t="s">
        <v>1512</v>
      </c>
      <c r="AD48" t="s">
        <v>1513</v>
      </c>
      <c r="AE48" t="s">
        <v>121</v>
      </c>
      <c r="AF48" t="s">
        <v>122</v>
      </c>
      <c r="AG48" s="8">
        <v>96950</v>
      </c>
      <c r="AH48" t="s">
        <v>123</v>
      </c>
      <c r="AJ48" s="10">
        <v>16707837461</v>
      </c>
      <c r="AL48" t="s">
        <v>1518</v>
      </c>
      <c r="BE48" t="str">
        <f>"49-9071.00"</f>
        <v>49-9071.00</v>
      </c>
      <c r="BF48" t="s">
        <v>132</v>
      </c>
      <c r="BG48" t="s">
        <v>1750</v>
      </c>
      <c r="BH48" t="s">
        <v>1751</v>
      </c>
      <c r="BI48">
        <v>6</v>
      </c>
      <c r="BJ48">
        <v>6</v>
      </c>
      <c r="BK48" s="1">
        <v>45961</v>
      </c>
      <c r="BL48" s="1">
        <v>46325</v>
      </c>
      <c r="BM48" s="1">
        <v>45973</v>
      </c>
      <c r="BN48" s="1">
        <v>46325</v>
      </c>
      <c r="BO48">
        <v>35</v>
      </c>
      <c r="BP48">
        <v>0</v>
      </c>
      <c r="BQ48">
        <v>7</v>
      </c>
      <c r="BR48">
        <v>7</v>
      </c>
      <c r="BS48">
        <v>7</v>
      </c>
      <c r="BT48">
        <v>7</v>
      </c>
      <c r="BU48">
        <v>7</v>
      </c>
      <c r="BV48">
        <v>0</v>
      </c>
      <c r="BW48" t="str">
        <f>"8:00 AM"</f>
        <v>8:00 AM</v>
      </c>
      <c r="BX48" t="str">
        <f>"4:00 PM"</f>
        <v>4:00 PM</v>
      </c>
      <c r="BY48" t="s">
        <v>165</v>
      </c>
      <c r="BZ48">
        <v>0</v>
      </c>
      <c r="CA48">
        <v>12</v>
      </c>
      <c r="CB48" t="s">
        <v>117</v>
      </c>
      <c r="CD48" s="2" t="s">
        <v>1752</v>
      </c>
      <c r="CE48" t="s">
        <v>1753</v>
      </c>
      <c r="CF48" t="s">
        <v>1512</v>
      </c>
      <c r="CG48" t="s">
        <v>121</v>
      </c>
      <c r="CH48" t="s">
        <v>122</v>
      </c>
      <c r="CI48" s="8">
        <v>96950</v>
      </c>
      <c r="CJ48" s="3">
        <v>9.98</v>
      </c>
      <c r="CK48" s="3">
        <v>9.98</v>
      </c>
      <c r="CL48" s="3">
        <v>14.97</v>
      </c>
      <c r="CM48" s="3">
        <v>14.97</v>
      </c>
      <c r="CN48" t="s">
        <v>137</v>
      </c>
      <c r="CO48" t="s">
        <v>1720</v>
      </c>
      <c r="CP48" t="s">
        <v>138</v>
      </c>
      <c r="CR48" t="s">
        <v>117</v>
      </c>
      <c r="CS48" t="s">
        <v>139</v>
      </c>
      <c r="CT48" t="s">
        <v>139</v>
      </c>
      <c r="CU48" t="s">
        <v>139</v>
      </c>
      <c r="CV48" t="s">
        <v>140</v>
      </c>
      <c r="CW48" t="s">
        <v>139</v>
      </c>
      <c r="CX48" t="s">
        <v>140</v>
      </c>
      <c r="CY48" t="s">
        <v>1754</v>
      </c>
      <c r="CZ48" s="10">
        <v>16707837461</v>
      </c>
      <c r="DA48" t="s">
        <v>1518</v>
      </c>
      <c r="DB48" t="s">
        <v>1755</v>
      </c>
      <c r="DC48" t="s">
        <v>139</v>
      </c>
      <c r="DD48" t="s">
        <v>139</v>
      </c>
    </row>
    <row r="49" spans="1:114" ht="14.45" customHeight="1" x14ac:dyDescent="0.25">
      <c r="A49" t="s">
        <v>2730</v>
      </c>
      <c r="B49" t="s">
        <v>234</v>
      </c>
      <c r="C49" s="1">
        <v>45895</v>
      </c>
      <c r="D49" s="1">
        <v>45973</v>
      </c>
      <c r="E49" t="s">
        <v>116</v>
      </c>
      <c r="G49" t="s">
        <v>117</v>
      </c>
      <c r="H49" t="s">
        <v>117</v>
      </c>
      <c r="I49" t="s">
        <v>117</v>
      </c>
      <c r="J49" t="s">
        <v>1955</v>
      </c>
      <c r="K49" t="s">
        <v>1956</v>
      </c>
      <c r="L49" t="s">
        <v>1957</v>
      </c>
      <c r="M49" t="s">
        <v>1958</v>
      </c>
      <c r="N49" t="s">
        <v>121</v>
      </c>
      <c r="O49" t="s">
        <v>122</v>
      </c>
      <c r="P49" s="8">
        <v>96950</v>
      </c>
      <c r="Q49" t="s">
        <v>123</v>
      </c>
      <c r="S49" s="10">
        <v>16703223311</v>
      </c>
      <c r="T49">
        <v>4504</v>
      </c>
      <c r="U49" t="s">
        <v>1959</v>
      </c>
      <c r="V49">
        <v>72111</v>
      </c>
      <c r="W49" t="s">
        <v>125</v>
      </c>
      <c r="Y49" t="s">
        <v>1960</v>
      </c>
      <c r="Z49" t="s">
        <v>1961</v>
      </c>
      <c r="AB49" t="s">
        <v>176</v>
      </c>
      <c r="AC49" t="s">
        <v>1957</v>
      </c>
      <c r="AD49" t="s">
        <v>1962</v>
      </c>
      <c r="AE49" t="s">
        <v>121</v>
      </c>
      <c r="AF49" t="s">
        <v>122</v>
      </c>
      <c r="AG49" s="8">
        <v>96950</v>
      </c>
      <c r="AH49" t="s">
        <v>123</v>
      </c>
      <c r="AJ49" s="10">
        <v>16703223311</v>
      </c>
      <c r="AK49">
        <v>4504</v>
      </c>
      <c r="AL49" t="s">
        <v>1963</v>
      </c>
      <c r="BE49" t="str">
        <f>"35-3031.00"</f>
        <v>35-3031.00</v>
      </c>
      <c r="BF49" t="s">
        <v>1623</v>
      </c>
      <c r="BG49" t="s">
        <v>2731</v>
      </c>
      <c r="BH49" t="s">
        <v>2732</v>
      </c>
      <c r="BI49">
        <v>8</v>
      </c>
      <c r="BK49" s="1">
        <v>46006</v>
      </c>
      <c r="BL49" s="1">
        <v>46370</v>
      </c>
      <c r="BO49">
        <v>35</v>
      </c>
      <c r="BP49">
        <v>0</v>
      </c>
      <c r="BQ49">
        <v>7</v>
      </c>
      <c r="BR49">
        <v>7</v>
      </c>
      <c r="BS49">
        <v>7</v>
      </c>
      <c r="BT49">
        <v>7</v>
      </c>
      <c r="BU49">
        <v>7</v>
      </c>
      <c r="BV49">
        <v>0</v>
      </c>
      <c r="BW49" t="str">
        <f>"8:00 AM"</f>
        <v>8:00 AM</v>
      </c>
      <c r="BX49" t="str">
        <f>"5:00 PM"</f>
        <v>5:00 PM</v>
      </c>
      <c r="BY49" t="s">
        <v>165</v>
      </c>
      <c r="BZ49">
        <v>0</v>
      </c>
      <c r="CA49">
        <v>3</v>
      </c>
      <c r="CB49" t="s">
        <v>117</v>
      </c>
      <c r="CD49" s="2" t="s">
        <v>2733</v>
      </c>
      <c r="CE49" t="s">
        <v>1968</v>
      </c>
      <c r="CF49" t="s">
        <v>1962</v>
      </c>
      <c r="CG49" t="s">
        <v>121</v>
      </c>
      <c r="CH49" t="s">
        <v>122</v>
      </c>
      <c r="CI49" s="8">
        <v>96950</v>
      </c>
      <c r="CJ49" s="3">
        <v>8</v>
      </c>
      <c r="CK49" s="3">
        <v>8.3800000000000008</v>
      </c>
      <c r="CL49" s="3">
        <v>12</v>
      </c>
      <c r="CM49" s="3">
        <v>12.57</v>
      </c>
      <c r="CN49" t="s">
        <v>137</v>
      </c>
      <c r="CO49" t="s">
        <v>1969</v>
      </c>
      <c r="CP49" t="s">
        <v>138</v>
      </c>
      <c r="CR49" t="s">
        <v>117</v>
      </c>
      <c r="CS49" t="s">
        <v>139</v>
      </c>
      <c r="CT49" t="s">
        <v>140</v>
      </c>
      <c r="CU49" t="s">
        <v>139</v>
      </c>
      <c r="CV49" t="s">
        <v>140</v>
      </c>
      <c r="CW49" t="s">
        <v>139</v>
      </c>
      <c r="CX49" t="s">
        <v>139</v>
      </c>
      <c r="CY49" t="s">
        <v>2129</v>
      </c>
      <c r="CZ49" s="10">
        <v>16703223311</v>
      </c>
      <c r="DA49" t="s">
        <v>1971</v>
      </c>
      <c r="DB49" t="s">
        <v>1972</v>
      </c>
      <c r="DC49" t="s">
        <v>139</v>
      </c>
      <c r="DD49" t="s">
        <v>117</v>
      </c>
      <c r="DE49" t="s">
        <v>1973</v>
      </c>
      <c r="DF49" t="s">
        <v>1974</v>
      </c>
      <c r="DG49" t="s">
        <v>200</v>
      </c>
      <c r="DH49" t="s">
        <v>1959</v>
      </c>
      <c r="DI49" t="s">
        <v>1975</v>
      </c>
      <c r="DJ49" t="s">
        <v>1976</v>
      </c>
    </row>
    <row r="50" spans="1:114" ht="14.45" customHeight="1" x14ac:dyDescent="0.25">
      <c r="A50" t="s">
        <v>3464</v>
      </c>
      <c r="B50" t="s">
        <v>115</v>
      </c>
      <c r="C50" s="1">
        <v>45919</v>
      </c>
      <c r="D50" s="1">
        <v>45973</v>
      </c>
      <c r="E50" t="s">
        <v>168</v>
      </c>
      <c r="F50" s="1">
        <v>46080</v>
      </c>
      <c r="G50" t="s">
        <v>117</v>
      </c>
      <c r="H50" t="s">
        <v>117</v>
      </c>
      <c r="I50" t="s">
        <v>117</v>
      </c>
      <c r="J50" t="s">
        <v>1837</v>
      </c>
      <c r="K50" t="s">
        <v>140</v>
      </c>
      <c r="L50" t="s">
        <v>1838</v>
      </c>
      <c r="M50" t="s">
        <v>1839</v>
      </c>
      <c r="N50" t="s">
        <v>231</v>
      </c>
      <c r="O50" t="s">
        <v>122</v>
      </c>
      <c r="P50" s="8">
        <v>96952</v>
      </c>
      <c r="Q50" t="s">
        <v>123</v>
      </c>
      <c r="R50" t="s">
        <v>140</v>
      </c>
      <c r="S50" s="10">
        <v>16704339989</v>
      </c>
      <c r="U50" t="s">
        <v>1840</v>
      </c>
      <c r="V50">
        <v>481111</v>
      </c>
      <c r="W50" t="s">
        <v>125</v>
      </c>
      <c r="Y50" t="s">
        <v>1841</v>
      </c>
      <c r="Z50" t="s">
        <v>1842</v>
      </c>
      <c r="AA50" t="s">
        <v>1843</v>
      </c>
      <c r="AB50" t="s">
        <v>277</v>
      </c>
      <c r="AC50" t="s">
        <v>1838</v>
      </c>
      <c r="AD50" t="s">
        <v>1839</v>
      </c>
      <c r="AE50" t="s">
        <v>231</v>
      </c>
      <c r="AF50" t="s">
        <v>122</v>
      </c>
      <c r="AG50" s="8">
        <v>96952</v>
      </c>
      <c r="AH50" t="s">
        <v>123</v>
      </c>
      <c r="AJ50" s="10">
        <v>16704339989</v>
      </c>
      <c r="AL50" t="s">
        <v>1844</v>
      </c>
      <c r="BE50" t="str">
        <f>"49-9071.00"</f>
        <v>49-9071.00</v>
      </c>
      <c r="BF50" t="s">
        <v>132</v>
      </c>
      <c r="BG50" t="s">
        <v>2359</v>
      </c>
      <c r="BH50" t="s">
        <v>2360</v>
      </c>
      <c r="BI50">
        <v>1</v>
      </c>
      <c r="BJ50">
        <v>1</v>
      </c>
      <c r="BK50" s="1">
        <v>46082</v>
      </c>
      <c r="BL50" s="1">
        <v>46446</v>
      </c>
      <c r="BM50" s="1">
        <v>46082</v>
      </c>
      <c r="BN50" s="1">
        <v>46446</v>
      </c>
      <c r="BO50">
        <v>40</v>
      </c>
      <c r="BP50">
        <v>0</v>
      </c>
      <c r="BQ50">
        <v>8</v>
      </c>
      <c r="BR50">
        <v>8</v>
      </c>
      <c r="BS50">
        <v>8</v>
      </c>
      <c r="BT50">
        <v>8</v>
      </c>
      <c r="BU50">
        <v>8</v>
      </c>
      <c r="BV50">
        <v>0</v>
      </c>
      <c r="BW50" t="str">
        <f>"8:00 AM"</f>
        <v>8:00 AM</v>
      </c>
      <c r="BX50" t="str">
        <f>"5:00 PM"</f>
        <v>5:00 PM</v>
      </c>
      <c r="BY50" t="s">
        <v>135</v>
      </c>
      <c r="BZ50">
        <v>0</v>
      </c>
      <c r="CA50">
        <v>12</v>
      </c>
      <c r="CB50" t="s">
        <v>117</v>
      </c>
      <c r="CD50" s="2" t="s">
        <v>3465</v>
      </c>
      <c r="CE50" t="s">
        <v>1838</v>
      </c>
      <c r="CF50" t="s">
        <v>1839</v>
      </c>
      <c r="CG50" t="s">
        <v>564</v>
      </c>
      <c r="CH50" t="s">
        <v>122</v>
      </c>
      <c r="CI50" s="8">
        <v>96952</v>
      </c>
      <c r="CJ50" s="3">
        <v>9.98</v>
      </c>
      <c r="CK50" s="3">
        <v>10</v>
      </c>
      <c r="CL50" s="3">
        <v>0</v>
      </c>
      <c r="CM50" s="3">
        <v>0</v>
      </c>
      <c r="CN50" t="s">
        <v>137</v>
      </c>
      <c r="CO50" t="s">
        <v>140</v>
      </c>
      <c r="CP50" t="s">
        <v>138</v>
      </c>
      <c r="CR50" t="s">
        <v>117</v>
      </c>
      <c r="CS50" t="s">
        <v>139</v>
      </c>
      <c r="CT50" t="s">
        <v>140</v>
      </c>
      <c r="CU50" t="s">
        <v>140</v>
      </c>
      <c r="CV50" t="s">
        <v>139</v>
      </c>
      <c r="CW50" t="s">
        <v>139</v>
      </c>
      <c r="CX50" t="s">
        <v>140</v>
      </c>
      <c r="CY50" t="s">
        <v>1848</v>
      </c>
      <c r="CZ50" s="10">
        <v>16704339989</v>
      </c>
      <c r="DA50" t="s">
        <v>1849</v>
      </c>
      <c r="DB50" t="s">
        <v>140</v>
      </c>
      <c r="DC50" t="s">
        <v>139</v>
      </c>
      <c r="DD50" t="s">
        <v>117</v>
      </c>
    </row>
    <row r="51" spans="1:114" ht="14.45" customHeight="1" x14ac:dyDescent="0.25">
      <c r="A51" t="s">
        <v>4677</v>
      </c>
      <c r="B51" t="s">
        <v>115</v>
      </c>
      <c r="C51" s="1">
        <v>45923</v>
      </c>
      <c r="D51" s="1">
        <v>45973</v>
      </c>
      <c r="E51" t="s">
        <v>116</v>
      </c>
      <c r="G51" t="s">
        <v>117</v>
      </c>
      <c r="H51" t="s">
        <v>117</v>
      </c>
      <c r="I51" t="s">
        <v>117</v>
      </c>
      <c r="J51" t="s">
        <v>826</v>
      </c>
      <c r="K51" t="s">
        <v>827</v>
      </c>
      <c r="L51" t="s">
        <v>828</v>
      </c>
      <c r="M51" t="s">
        <v>829</v>
      </c>
      <c r="N51" t="s">
        <v>156</v>
      </c>
      <c r="O51" t="s">
        <v>122</v>
      </c>
      <c r="P51" s="8">
        <v>96950</v>
      </c>
      <c r="Q51" t="s">
        <v>123</v>
      </c>
      <c r="S51" s="10">
        <v>16702346708</v>
      </c>
      <c r="U51" t="s">
        <v>830</v>
      </c>
      <c r="V51">
        <v>236220</v>
      </c>
      <c r="W51" t="s">
        <v>125</v>
      </c>
      <c r="Y51" t="s">
        <v>148</v>
      </c>
      <c r="Z51" t="s">
        <v>831</v>
      </c>
      <c r="AB51" t="s">
        <v>832</v>
      </c>
      <c r="AC51" t="s">
        <v>828</v>
      </c>
      <c r="AD51" t="s">
        <v>4678</v>
      </c>
      <c r="AE51" t="s">
        <v>156</v>
      </c>
      <c r="AF51" t="s">
        <v>122</v>
      </c>
      <c r="AG51" s="8">
        <v>96950</v>
      </c>
      <c r="AH51" t="s">
        <v>123</v>
      </c>
      <c r="AJ51" s="10">
        <v>16702346708</v>
      </c>
      <c r="AL51" t="s">
        <v>833</v>
      </c>
      <c r="BE51" t="str">
        <f>"49-9071.00"</f>
        <v>49-9071.00</v>
      </c>
      <c r="BF51" t="s">
        <v>132</v>
      </c>
      <c r="BG51" t="s">
        <v>834</v>
      </c>
      <c r="BH51" t="s">
        <v>835</v>
      </c>
      <c r="BI51">
        <v>12</v>
      </c>
      <c r="BJ51">
        <v>12</v>
      </c>
      <c r="BK51" s="1">
        <v>46040</v>
      </c>
      <c r="BL51" s="1">
        <v>46404</v>
      </c>
      <c r="BM51" s="1">
        <v>46040</v>
      </c>
      <c r="BN51" s="1">
        <v>46404</v>
      </c>
      <c r="BO51">
        <v>35</v>
      </c>
      <c r="BP51">
        <v>0</v>
      </c>
      <c r="BQ51">
        <v>7</v>
      </c>
      <c r="BR51">
        <v>7</v>
      </c>
      <c r="BS51">
        <v>7</v>
      </c>
      <c r="BT51">
        <v>7</v>
      </c>
      <c r="BU51">
        <v>7</v>
      </c>
      <c r="BV51">
        <v>0</v>
      </c>
      <c r="BW51" t="str">
        <f>"8:00 AM"</f>
        <v>8:00 AM</v>
      </c>
      <c r="BX51" t="str">
        <f>"4:00 PM"</f>
        <v>4:00 PM</v>
      </c>
      <c r="BY51" t="s">
        <v>135</v>
      </c>
      <c r="BZ51">
        <v>0</v>
      </c>
      <c r="CA51">
        <v>12</v>
      </c>
      <c r="CB51" t="s">
        <v>117</v>
      </c>
      <c r="CD51" s="2" t="s">
        <v>836</v>
      </c>
      <c r="CE51" t="s">
        <v>828</v>
      </c>
      <c r="CF51" t="s">
        <v>829</v>
      </c>
      <c r="CG51" t="s">
        <v>156</v>
      </c>
      <c r="CH51" t="s">
        <v>122</v>
      </c>
      <c r="CI51" s="8">
        <v>96950</v>
      </c>
      <c r="CJ51" s="3">
        <v>9.98</v>
      </c>
      <c r="CK51" s="3">
        <v>9.98</v>
      </c>
      <c r="CL51" s="3">
        <v>14.97</v>
      </c>
      <c r="CM51" s="3">
        <v>14.97</v>
      </c>
      <c r="CN51" t="s">
        <v>137</v>
      </c>
      <c r="CP51" t="s">
        <v>138</v>
      </c>
      <c r="CR51" t="s">
        <v>117</v>
      </c>
      <c r="CS51" t="s">
        <v>139</v>
      </c>
      <c r="CT51" t="s">
        <v>139</v>
      </c>
      <c r="CU51" t="s">
        <v>139</v>
      </c>
      <c r="CV51" t="s">
        <v>140</v>
      </c>
      <c r="CW51" t="s">
        <v>139</v>
      </c>
      <c r="CX51" t="s">
        <v>140</v>
      </c>
      <c r="CY51" t="s">
        <v>837</v>
      </c>
      <c r="CZ51" s="10">
        <v>16702346708</v>
      </c>
      <c r="DA51" t="s">
        <v>833</v>
      </c>
      <c r="DB51" t="s">
        <v>140</v>
      </c>
      <c r="DC51" t="s">
        <v>139</v>
      </c>
      <c r="DD51" t="s">
        <v>117</v>
      </c>
    </row>
    <row r="52" spans="1:114" ht="14.45" customHeight="1" x14ac:dyDescent="0.25">
      <c r="A52" t="s">
        <v>5436</v>
      </c>
      <c r="B52" t="s">
        <v>115</v>
      </c>
      <c r="C52" s="1">
        <v>45873</v>
      </c>
      <c r="D52" s="1">
        <v>45973</v>
      </c>
      <c r="E52" t="s">
        <v>168</v>
      </c>
      <c r="F52" s="1">
        <v>45929</v>
      </c>
      <c r="G52" t="s">
        <v>117</v>
      </c>
      <c r="H52" t="s">
        <v>117</v>
      </c>
      <c r="I52" t="s">
        <v>117</v>
      </c>
      <c r="J52" t="s">
        <v>5042</v>
      </c>
      <c r="K52" t="s">
        <v>5043</v>
      </c>
      <c r="L52" t="s">
        <v>5437</v>
      </c>
      <c r="M52" t="s">
        <v>5438</v>
      </c>
      <c r="N52" t="s">
        <v>121</v>
      </c>
      <c r="O52" t="s">
        <v>122</v>
      </c>
      <c r="P52" s="8">
        <v>96950</v>
      </c>
      <c r="Q52" t="s">
        <v>123</v>
      </c>
      <c r="S52" s="10">
        <v>16702342664</v>
      </c>
      <c r="U52" t="s">
        <v>5046</v>
      </c>
      <c r="V52">
        <v>561320</v>
      </c>
      <c r="W52" t="s">
        <v>222</v>
      </c>
      <c r="X52" t="s">
        <v>139</v>
      </c>
      <c r="Y52" t="s">
        <v>5047</v>
      </c>
      <c r="Z52" t="s">
        <v>5048</v>
      </c>
      <c r="AA52" t="s">
        <v>5049</v>
      </c>
      <c r="AB52" t="s">
        <v>5439</v>
      </c>
      <c r="AC52" t="s">
        <v>5044</v>
      </c>
      <c r="AD52" t="s">
        <v>5045</v>
      </c>
      <c r="AE52" t="s">
        <v>121</v>
      </c>
      <c r="AF52" t="s">
        <v>122</v>
      </c>
      <c r="AG52" s="8">
        <v>96950</v>
      </c>
      <c r="AH52" t="s">
        <v>123</v>
      </c>
      <c r="AJ52" s="10">
        <v>16702342664</v>
      </c>
      <c r="AL52" t="s">
        <v>5051</v>
      </c>
      <c r="BE52" t="str">
        <f>"35-3023.00"</f>
        <v>35-3023.00</v>
      </c>
      <c r="BF52" t="s">
        <v>1282</v>
      </c>
      <c r="BG52" t="s">
        <v>5440</v>
      </c>
      <c r="BH52" t="s">
        <v>5441</v>
      </c>
      <c r="BI52">
        <v>10</v>
      </c>
      <c r="BJ52">
        <v>10</v>
      </c>
      <c r="BK52" s="1">
        <v>45931</v>
      </c>
      <c r="BL52" s="1">
        <v>46295</v>
      </c>
      <c r="BM52" s="1">
        <v>45973</v>
      </c>
      <c r="BN52" s="1">
        <v>46295</v>
      </c>
      <c r="BO52">
        <v>40</v>
      </c>
      <c r="BP52">
        <v>0</v>
      </c>
      <c r="BQ52">
        <v>8</v>
      </c>
      <c r="BR52">
        <v>8</v>
      </c>
      <c r="BS52">
        <v>8</v>
      </c>
      <c r="BT52">
        <v>8</v>
      </c>
      <c r="BU52">
        <v>8</v>
      </c>
      <c r="BV52">
        <v>0</v>
      </c>
      <c r="BW52" t="str">
        <f>"8:00 AM"</f>
        <v>8:00 AM</v>
      </c>
      <c r="BX52" t="str">
        <f>"5:00 PM"</f>
        <v>5:00 PM</v>
      </c>
      <c r="BY52" t="s">
        <v>165</v>
      </c>
      <c r="BZ52">
        <v>0</v>
      </c>
      <c r="CA52">
        <v>3</v>
      </c>
      <c r="CB52" t="s">
        <v>117</v>
      </c>
      <c r="CD52" s="2" t="s">
        <v>5442</v>
      </c>
      <c r="CE52" t="s">
        <v>5443</v>
      </c>
      <c r="CG52" t="s">
        <v>121</v>
      </c>
      <c r="CH52" t="s">
        <v>122</v>
      </c>
      <c r="CI52" s="8">
        <v>96950</v>
      </c>
      <c r="CJ52" s="3">
        <v>7.97</v>
      </c>
      <c r="CK52" s="3">
        <v>7.97</v>
      </c>
      <c r="CL52" s="3">
        <v>11.96</v>
      </c>
      <c r="CM52" s="3">
        <v>11.96</v>
      </c>
      <c r="CN52" t="s">
        <v>137</v>
      </c>
      <c r="CO52" t="s">
        <v>165</v>
      </c>
      <c r="CP52" t="s">
        <v>138</v>
      </c>
      <c r="CR52" t="s">
        <v>117</v>
      </c>
      <c r="CS52" t="s">
        <v>139</v>
      </c>
      <c r="CT52" t="s">
        <v>140</v>
      </c>
      <c r="CU52" t="s">
        <v>139</v>
      </c>
      <c r="CV52" t="s">
        <v>140</v>
      </c>
      <c r="CW52" t="s">
        <v>139</v>
      </c>
      <c r="CX52" t="s">
        <v>140</v>
      </c>
      <c r="CY52" t="s">
        <v>5444</v>
      </c>
      <c r="CZ52" s="10">
        <v>16702342664</v>
      </c>
      <c r="DA52" t="s">
        <v>5051</v>
      </c>
      <c r="DB52" t="s">
        <v>4789</v>
      </c>
      <c r="DC52" t="s">
        <v>139</v>
      </c>
      <c r="DD52" t="s">
        <v>139</v>
      </c>
    </row>
    <row r="53" spans="1:114" ht="14.45" customHeight="1" x14ac:dyDescent="0.25">
      <c r="A53" t="s">
        <v>2049</v>
      </c>
      <c r="B53" t="s">
        <v>115</v>
      </c>
      <c r="C53" s="1">
        <v>45889</v>
      </c>
      <c r="D53" s="1">
        <v>45974</v>
      </c>
      <c r="E53" t="s">
        <v>168</v>
      </c>
      <c r="F53" s="1">
        <v>46003</v>
      </c>
      <c r="G53" t="s">
        <v>117</v>
      </c>
      <c r="H53" t="s">
        <v>117</v>
      </c>
      <c r="I53" t="s">
        <v>117</v>
      </c>
      <c r="J53" t="s">
        <v>2050</v>
      </c>
      <c r="L53" t="s">
        <v>2051</v>
      </c>
      <c r="N53" t="s">
        <v>231</v>
      </c>
      <c r="O53" t="s">
        <v>122</v>
      </c>
      <c r="P53" s="8">
        <v>96952</v>
      </c>
      <c r="Q53" t="s">
        <v>123</v>
      </c>
      <c r="R53" t="s">
        <v>582</v>
      </c>
      <c r="S53" s="10">
        <v>16702870780</v>
      </c>
      <c r="U53" t="s">
        <v>2052</v>
      </c>
      <c r="V53">
        <v>72251</v>
      </c>
      <c r="W53" t="s">
        <v>125</v>
      </c>
      <c r="Y53" t="s">
        <v>2053</v>
      </c>
      <c r="Z53" t="s">
        <v>2054</v>
      </c>
      <c r="AB53" t="s">
        <v>318</v>
      </c>
      <c r="AC53" t="s">
        <v>2051</v>
      </c>
      <c r="AE53" t="s">
        <v>231</v>
      </c>
      <c r="AF53" t="s">
        <v>122</v>
      </c>
      <c r="AG53" s="8">
        <v>96952</v>
      </c>
      <c r="AH53" t="s">
        <v>123</v>
      </c>
      <c r="AI53" t="s">
        <v>582</v>
      </c>
      <c r="AJ53" s="10">
        <v>16702870780</v>
      </c>
      <c r="AL53" t="s">
        <v>2055</v>
      </c>
      <c r="BE53" t="str">
        <f>"35-2011.00"</f>
        <v>35-2011.00</v>
      </c>
      <c r="BF53" t="s">
        <v>2056</v>
      </c>
      <c r="BG53" t="s">
        <v>2057</v>
      </c>
      <c r="BH53" t="s">
        <v>197</v>
      </c>
      <c r="BI53">
        <v>2</v>
      </c>
      <c r="BJ53">
        <v>2</v>
      </c>
      <c r="BK53" s="1">
        <v>46005</v>
      </c>
      <c r="BL53" s="1">
        <v>46369</v>
      </c>
      <c r="BM53" s="1">
        <v>46005</v>
      </c>
      <c r="BN53" s="1">
        <v>46369</v>
      </c>
      <c r="BO53">
        <v>36</v>
      </c>
      <c r="BP53">
        <v>0</v>
      </c>
      <c r="BQ53">
        <v>6</v>
      </c>
      <c r="BR53">
        <v>6</v>
      </c>
      <c r="BS53">
        <v>6</v>
      </c>
      <c r="BT53">
        <v>6</v>
      </c>
      <c r="BU53">
        <v>6</v>
      </c>
      <c r="BV53">
        <v>6</v>
      </c>
      <c r="BW53" t="str">
        <f>"2:00 PM"</f>
        <v>2:00 PM</v>
      </c>
      <c r="BX53" t="str">
        <f>"8:00 PM"</f>
        <v>8:00 PM</v>
      </c>
      <c r="BY53" t="s">
        <v>165</v>
      </c>
      <c r="BZ53">
        <v>0</v>
      </c>
      <c r="CA53">
        <v>3</v>
      </c>
      <c r="CB53" t="s">
        <v>117</v>
      </c>
      <c r="CD53" t="s">
        <v>591</v>
      </c>
      <c r="CE53" t="s">
        <v>2058</v>
      </c>
      <c r="CF53" t="s">
        <v>230</v>
      </c>
      <c r="CG53" t="s">
        <v>231</v>
      </c>
      <c r="CH53" t="s">
        <v>122</v>
      </c>
      <c r="CI53" s="8">
        <v>96950</v>
      </c>
      <c r="CJ53" s="3">
        <v>9.0299999999999994</v>
      </c>
      <c r="CK53" s="3">
        <v>9.0299999999999994</v>
      </c>
      <c r="CL53" s="3">
        <v>13.55</v>
      </c>
      <c r="CM53" s="3">
        <v>13.55</v>
      </c>
      <c r="CN53" t="s">
        <v>137</v>
      </c>
      <c r="CO53" t="s">
        <v>591</v>
      </c>
      <c r="CP53" t="s">
        <v>138</v>
      </c>
      <c r="CR53" t="s">
        <v>117</v>
      </c>
      <c r="CS53" t="s">
        <v>139</v>
      </c>
      <c r="CT53" t="s">
        <v>140</v>
      </c>
      <c r="CU53" t="s">
        <v>139</v>
      </c>
      <c r="CV53" t="s">
        <v>140</v>
      </c>
      <c r="CW53" t="s">
        <v>139</v>
      </c>
      <c r="CX53" t="s">
        <v>140</v>
      </c>
      <c r="CY53" t="s">
        <v>592</v>
      </c>
      <c r="CZ53" s="10">
        <v>16702870780</v>
      </c>
      <c r="DA53" t="s">
        <v>2055</v>
      </c>
      <c r="DB53" t="s">
        <v>560</v>
      </c>
      <c r="DC53" t="s">
        <v>139</v>
      </c>
      <c r="DD53" t="s">
        <v>117</v>
      </c>
    </row>
    <row r="54" spans="1:114" ht="14.45" customHeight="1" x14ac:dyDescent="0.25">
      <c r="A54" t="s">
        <v>2059</v>
      </c>
      <c r="B54" t="s">
        <v>115</v>
      </c>
      <c r="C54" s="1">
        <v>45887</v>
      </c>
      <c r="D54" s="1">
        <v>45974</v>
      </c>
      <c r="E54" t="s">
        <v>116</v>
      </c>
      <c r="G54" t="s">
        <v>117</v>
      </c>
      <c r="H54" t="s">
        <v>117</v>
      </c>
      <c r="I54" t="s">
        <v>117</v>
      </c>
      <c r="J54" t="s">
        <v>469</v>
      </c>
      <c r="K54" t="s">
        <v>470</v>
      </c>
      <c r="L54" t="s">
        <v>480</v>
      </c>
      <c r="M54" t="s">
        <v>471</v>
      </c>
      <c r="N54" t="s">
        <v>121</v>
      </c>
      <c r="O54" t="s">
        <v>122</v>
      </c>
      <c r="P54" s="8">
        <v>96950</v>
      </c>
      <c r="Q54" t="s">
        <v>123</v>
      </c>
      <c r="S54" s="10">
        <v>16702338883</v>
      </c>
      <c r="U54" t="s">
        <v>256</v>
      </c>
      <c r="V54">
        <v>23622</v>
      </c>
      <c r="W54" t="s">
        <v>125</v>
      </c>
      <c r="Y54" t="s">
        <v>473</v>
      </c>
      <c r="Z54" t="s">
        <v>474</v>
      </c>
      <c r="AA54" t="s">
        <v>475</v>
      </c>
      <c r="AB54" t="s">
        <v>193</v>
      </c>
      <c r="AC54" t="s">
        <v>480</v>
      </c>
      <c r="AD54" t="s">
        <v>471</v>
      </c>
      <c r="AE54" t="s">
        <v>121</v>
      </c>
      <c r="AF54" t="s">
        <v>122</v>
      </c>
      <c r="AG54" s="8">
        <v>96950</v>
      </c>
      <c r="AH54" t="s">
        <v>123</v>
      </c>
      <c r="AJ54" s="10">
        <v>16702338883</v>
      </c>
      <c r="AL54" t="s">
        <v>476</v>
      </c>
      <c r="BE54" t="str">
        <f>"17-3011.00"</f>
        <v>17-3011.00</v>
      </c>
      <c r="BF54" t="s">
        <v>2060</v>
      </c>
      <c r="BG54" t="s">
        <v>2061</v>
      </c>
      <c r="BH54" t="s">
        <v>2062</v>
      </c>
      <c r="BI54">
        <v>5</v>
      </c>
      <c r="BJ54">
        <v>5</v>
      </c>
      <c r="BK54" s="1">
        <v>46006</v>
      </c>
      <c r="BL54" s="1">
        <v>46370</v>
      </c>
      <c r="BM54" s="1">
        <v>46006</v>
      </c>
      <c r="BN54" s="1">
        <v>46370</v>
      </c>
      <c r="BO54">
        <v>40</v>
      </c>
      <c r="BP54">
        <v>0</v>
      </c>
      <c r="BQ54">
        <v>8</v>
      </c>
      <c r="BR54">
        <v>8</v>
      </c>
      <c r="BS54">
        <v>8</v>
      </c>
      <c r="BT54">
        <v>8</v>
      </c>
      <c r="BU54">
        <v>8</v>
      </c>
      <c r="BV54">
        <v>0</v>
      </c>
      <c r="BW54" t="str">
        <f>"8:00 AM"</f>
        <v>8:00 AM</v>
      </c>
      <c r="BX54" t="str">
        <f>"5:00 PM"</f>
        <v>5:00 PM</v>
      </c>
      <c r="BY54" t="s">
        <v>384</v>
      </c>
      <c r="BZ54">
        <v>0</v>
      </c>
      <c r="CA54">
        <v>24</v>
      </c>
      <c r="CB54" t="s">
        <v>117</v>
      </c>
      <c r="CD54" t="s">
        <v>2063</v>
      </c>
      <c r="CE54" t="s">
        <v>2064</v>
      </c>
      <c r="CF54" t="s">
        <v>471</v>
      </c>
      <c r="CG54" t="s">
        <v>156</v>
      </c>
      <c r="CH54" t="s">
        <v>122</v>
      </c>
      <c r="CI54" s="8">
        <v>96950</v>
      </c>
      <c r="CJ54" s="3">
        <v>16.18</v>
      </c>
      <c r="CK54" s="3">
        <v>16.18</v>
      </c>
      <c r="CL54" s="3">
        <v>24.27</v>
      </c>
      <c r="CM54" s="3">
        <v>24.27</v>
      </c>
      <c r="CN54" t="s">
        <v>137</v>
      </c>
      <c r="CO54" t="s">
        <v>142</v>
      </c>
      <c r="CP54" t="s">
        <v>266</v>
      </c>
      <c r="CR54" t="s">
        <v>117</v>
      </c>
      <c r="CS54" t="s">
        <v>139</v>
      </c>
      <c r="CT54" t="s">
        <v>139</v>
      </c>
      <c r="CU54" t="s">
        <v>139</v>
      </c>
      <c r="CV54" t="s">
        <v>140</v>
      </c>
      <c r="CW54" t="s">
        <v>139</v>
      </c>
      <c r="CX54" t="s">
        <v>139</v>
      </c>
      <c r="CY54" t="s">
        <v>481</v>
      </c>
      <c r="CZ54" s="10">
        <v>16702338883</v>
      </c>
      <c r="DA54" t="s">
        <v>476</v>
      </c>
      <c r="DB54" t="s">
        <v>140</v>
      </c>
      <c r="DC54" t="s">
        <v>139</v>
      </c>
      <c r="DD54" t="s">
        <v>117</v>
      </c>
    </row>
    <row r="55" spans="1:114" ht="14.45" customHeight="1" x14ac:dyDescent="0.25">
      <c r="A55" t="s">
        <v>3905</v>
      </c>
      <c r="B55" t="s">
        <v>115</v>
      </c>
      <c r="C55" s="1">
        <v>45889</v>
      </c>
      <c r="D55" s="1">
        <v>45974</v>
      </c>
      <c r="E55" t="s">
        <v>168</v>
      </c>
      <c r="F55" s="1">
        <v>46009</v>
      </c>
      <c r="G55" t="s">
        <v>117</v>
      </c>
      <c r="H55" t="s">
        <v>117</v>
      </c>
      <c r="I55" t="s">
        <v>117</v>
      </c>
      <c r="J55" t="s">
        <v>2050</v>
      </c>
      <c r="L55" t="s">
        <v>2051</v>
      </c>
      <c r="N55" t="s">
        <v>231</v>
      </c>
      <c r="O55" t="s">
        <v>122</v>
      </c>
      <c r="P55" s="8">
        <v>96952</v>
      </c>
      <c r="Q55" t="s">
        <v>123</v>
      </c>
      <c r="R55" t="s">
        <v>582</v>
      </c>
      <c r="S55" s="10">
        <v>16702870780</v>
      </c>
      <c r="U55" t="s">
        <v>2052</v>
      </c>
      <c r="V55">
        <v>72251</v>
      </c>
      <c r="W55" t="s">
        <v>125</v>
      </c>
      <c r="Y55" t="s">
        <v>2053</v>
      </c>
      <c r="Z55" t="s">
        <v>2054</v>
      </c>
      <c r="AB55" t="s">
        <v>318</v>
      </c>
      <c r="AC55" t="s">
        <v>2051</v>
      </c>
      <c r="AE55" t="s">
        <v>231</v>
      </c>
      <c r="AF55" t="s">
        <v>122</v>
      </c>
      <c r="AG55" s="8">
        <v>96952</v>
      </c>
      <c r="AH55" t="s">
        <v>123</v>
      </c>
      <c r="AI55" t="s">
        <v>582</v>
      </c>
      <c r="AJ55" s="10">
        <v>16702870780</v>
      </c>
      <c r="AL55" t="s">
        <v>2055</v>
      </c>
      <c r="BE55" t="str">
        <f>"35-2011.00"</f>
        <v>35-2011.00</v>
      </c>
      <c r="BF55" t="s">
        <v>2056</v>
      </c>
      <c r="BG55" t="s">
        <v>3733</v>
      </c>
      <c r="BH55" t="s">
        <v>3734</v>
      </c>
      <c r="BI55">
        <v>1</v>
      </c>
      <c r="BJ55">
        <v>1</v>
      </c>
      <c r="BK55" s="1">
        <v>46011</v>
      </c>
      <c r="BL55" s="1">
        <v>46375</v>
      </c>
      <c r="BM55" s="1">
        <v>46011</v>
      </c>
      <c r="BN55" s="1">
        <v>46375</v>
      </c>
      <c r="BO55">
        <v>36</v>
      </c>
      <c r="BP55">
        <v>0</v>
      </c>
      <c r="BQ55">
        <v>6</v>
      </c>
      <c r="BR55">
        <v>6</v>
      </c>
      <c r="BS55">
        <v>6</v>
      </c>
      <c r="BT55">
        <v>6</v>
      </c>
      <c r="BU55">
        <v>6</v>
      </c>
      <c r="BV55">
        <v>6</v>
      </c>
      <c r="BW55" t="str">
        <f>"2:00 PM"</f>
        <v>2:00 PM</v>
      </c>
      <c r="BX55" t="str">
        <f>"8:00 PM"</f>
        <v>8:00 PM</v>
      </c>
      <c r="BY55" t="s">
        <v>165</v>
      </c>
      <c r="BZ55">
        <v>0</v>
      </c>
      <c r="CA55">
        <v>3</v>
      </c>
      <c r="CB55" t="s">
        <v>117</v>
      </c>
      <c r="CD55" t="s">
        <v>591</v>
      </c>
      <c r="CE55" t="s">
        <v>2058</v>
      </c>
      <c r="CF55" t="s">
        <v>230</v>
      </c>
      <c r="CG55" t="s">
        <v>231</v>
      </c>
      <c r="CH55" t="s">
        <v>122</v>
      </c>
      <c r="CI55" s="8">
        <v>96952</v>
      </c>
      <c r="CJ55" s="3">
        <v>9.0299999999999994</v>
      </c>
      <c r="CK55" s="3">
        <v>9.0299999999999994</v>
      </c>
      <c r="CL55" s="3">
        <v>13.55</v>
      </c>
      <c r="CM55" s="3">
        <v>13.55</v>
      </c>
      <c r="CN55" t="s">
        <v>137</v>
      </c>
      <c r="CO55" t="s">
        <v>591</v>
      </c>
      <c r="CP55" t="s">
        <v>138</v>
      </c>
      <c r="CR55" t="s">
        <v>117</v>
      </c>
      <c r="CS55" t="s">
        <v>139</v>
      </c>
      <c r="CT55" t="s">
        <v>140</v>
      </c>
      <c r="CU55" t="s">
        <v>139</v>
      </c>
      <c r="CV55" t="s">
        <v>140</v>
      </c>
      <c r="CW55" t="s">
        <v>139</v>
      </c>
      <c r="CX55" t="s">
        <v>140</v>
      </c>
      <c r="CY55" t="s">
        <v>592</v>
      </c>
      <c r="CZ55" s="10">
        <v>16702870780</v>
      </c>
      <c r="DA55" t="s">
        <v>2055</v>
      </c>
      <c r="DB55" t="s">
        <v>560</v>
      </c>
      <c r="DC55" t="s">
        <v>139</v>
      </c>
      <c r="DD55" t="s">
        <v>117</v>
      </c>
    </row>
    <row r="56" spans="1:114" ht="14.45" customHeight="1" x14ac:dyDescent="0.25">
      <c r="A56" t="s">
        <v>3992</v>
      </c>
      <c r="B56" t="s">
        <v>115</v>
      </c>
      <c r="C56" s="1">
        <v>45887</v>
      </c>
      <c r="D56" s="1">
        <v>45974</v>
      </c>
      <c r="E56" t="s">
        <v>168</v>
      </c>
      <c r="F56" s="1">
        <v>46021</v>
      </c>
      <c r="G56" t="s">
        <v>117</v>
      </c>
      <c r="H56" t="s">
        <v>117</v>
      </c>
      <c r="I56" t="s">
        <v>117</v>
      </c>
      <c r="J56" t="s">
        <v>469</v>
      </c>
      <c r="K56" t="s">
        <v>470</v>
      </c>
      <c r="L56" t="s">
        <v>471</v>
      </c>
      <c r="M56" t="s">
        <v>3993</v>
      </c>
      <c r="N56" t="s">
        <v>121</v>
      </c>
      <c r="O56" t="s">
        <v>122</v>
      </c>
      <c r="P56" s="8">
        <v>96950</v>
      </c>
      <c r="Q56" t="s">
        <v>123</v>
      </c>
      <c r="S56" s="10">
        <v>16702338883</v>
      </c>
      <c r="U56" t="s">
        <v>256</v>
      </c>
      <c r="V56">
        <v>23622</v>
      </c>
      <c r="W56" t="s">
        <v>125</v>
      </c>
      <c r="Y56" t="s">
        <v>473</v>
      </c>
      <c r="Z56" t="s">
        <v>474</v>
      </c>
      <c r="AA56" t="s">
        <v>475</v>
      </c>
      <c r="AB56" t="s">
        <v>193</v>
      </c>
      <c r="AC56" t="s">
        <v>471</v>
      </c>
      <c r="AD56" t="s">
        <v>3994</v>
      </c>
      <c r="AE56" t="s">
        <v>121</v>
      </c>
      <c r="AF56" t="s">
        <v>122</v>
      </c>
      <c r="AG56" s="8">
        <v>96950</v>
      </c>
      <c r="AH56" t="s">
        <v>123</v>
      </c>
      <c r="AJ56" s="10">
        <v>16702338883</v>
      </c>
      <c r="AL56" t="s">
        <v>476</v>
      </c>
      <c r="BE56" t="str">
        <f>"49-9071.00"</f>
        <v>49-9071.00</v>
      </c>
      <c r="BF56" t="s">
        <v>132</v>
      </c>
      <c r="BG56" t="s">
        <v>477</v>
      </c>
      <c r="BH56" t="s">
        <v>478</v>
      </c>
      <c r="BI56">
        <v>20</v>
      </c>
      <c r="BJ56">
        <v>20</v>
      </c>
      <c r="BK56" s="1">
        <v>46023</v>
      </c>
      <c r="BL56" s="1">
        <v>46387</v>
      </c>
      <c r="BM56" s="1">
        <v>46023</v>
      </c>
      <c r="BN56" s="1">
        <v>46387</v>
      </c>
      <c r="BO56">
        <v>40</v>
      </c>
      <c r="BP56">
        <v>0</v>
      </c>
      <c r="BQ56">
        <v>8</v>
      </c>
      <c r="BR56">
        <v>8</v>
      </c>
      <c r="BS56">
        <v>8</v>
      </c>
      <c r="BT56">
        <v>8</v>
      </c>
      <c r="BU56">
        <v>8</v>
      </c>
      <c r="BV56">
        <v>0</v>
      </c>
      <c r="BW56" t="str">
        <f>"7:30 AM"</f>
        <v>7:30 AM</v>
      </c>
      <c r="BX56" t="str">
        <f>"4:30 PM"</f>
        <v>4:30 PM</v>
      </c>
      <c r="BY56" t="s">
        <v>135</v>
      </c>
      <c r="BZ56">
        <v>0</v>
      </c>
      <c r="CA56">
        <v>12</v>
      </c>
      <c r="CB56" t="s">
        <v>117</v>
      </c>
      <c r="CD56" t="s">
        <v>479</v>
      </c>
      <c r="CE56" t="s">
        <v>480</v>
      </c>
      <c r="CF56" t="s">
        <v>3994</v>
      </c>
      <c r="CG56" t="s">
        <v>121</v>
      </c>
      <c r="CH56" t="s">
        <v>122</v>
      </c>
      <c r="CI56" s="8">
        <v>96950</v>
      </c>
      <c r="CJ56" s="3">
        <v>9.98</v>
      </c>
      <c r="CK56" s="3">
        <v>9.98</v>
      </c>
      <c r="CL56" s="3">
        <v>14.97</v>
      </c>
      <c r="CM56" s="3">
        <v>14.97</v>
      </c>
      <c r="CN56" t="s">
        <v>137</v>
      </c>
      <c r="CO56" t="s">
        <v>140</v>
      </c>
      <c r="CP56" t="s">
        <v>266</v>
      </c>
      <c r="CR56" t="s">
        <v>117</v>
      </c>
      <c r="CS56" t="s">
        <v>139</v>
      </c>
      <c r="CT56" t="s">
        <v>139</v>
      </c>
      <c r="CU56" t="s">
        <v>139</v>
      </c>
      <c r="CV56" t="s">
        <v>140</v>
      </c>
      <c r="CW56" t="s">
        <v>139</v>
      </c>
      <c r="CX56" t="s">
        <v>139</v>
      </c>
      <c r="CY56" t="s">
        <v>3995</v>
      </c>
      <c r="CZ56" s="10">
        <v>16702338883</v>
      </c>
      <c r="DA56" t="s">
        <v>476</v>
      </c>
      <c r="DB56" t="s">
        <v>140</v>
      </c>
      <c r="DC56" t="s">
        <v>139</v>
      </c>
      <c r="DD56" t="s">
        <v>117</v>
      </c>
    </row>
    <row r="57" spans="1:114" ht="14.45" customHeight="1" x14ac:dyDescent="0.25">
      <c r="A57" t="s">
        <v>4524</v>
      </c>
      <c r="B57" t="s">
        <v>115</v>
      </c>
      <c r="C57" s="1">
        <v>45890</v>
      </c>
      <c r="D57" s="1">
        <v>45974</v>
      </c>
      <c r="E57" t="s">
        <v>116</v>
      </c>
      <c r="G57" t="s">
        <v>117</v>
      </c>
      <c r="H57" t="s">
        <v>117</v>
      </c>
      <c r="I57" t="s">
        <v>117</v>
      </c>
      <c r="J57" t="s">
        <v>2842</v>
      </c>
      <c r="L57" t="s">
        <v>4525</v>
      </c>
      <c r="M57" t="s">
        <v>1058</v>
      </c>
      <c r="N57" t="s">
        <v>121</v>
      </c>
      <c r="O57" t="s">
        <v>122</v>
      </c>
      <c r="P57" s="8">
        <v>96950</v>
      </c>
      <c r="Q57" t="s">
        <v>123</v>
      </c>
      <c r="S57" s="10">
        <v>16702351980</v>
      </c>
      <c r="U57" t="s">
        <v>2844</v>
      </c>
      <c r="V57">
        <v>561320</v>
      </c>
      <c r="W57" t="s">
        <v>222</v>
      </c>
      <c r="X57" t="s">
        <v>139</v>
      </c>
      <c r="Y57" t="s">
        <v>1060</v>
      </c>
      <c r="Z57" t="s">
        <v>1061</v>
      </c>
      <c r="AA57" t="s">
        <v>1062</v>
      </c>
      <c r="AB57" t="s">
        <v>318</v>
      </c>
      <c r="AC57" t="s">
        <v>1057</v>
      </c>
      <c r="AD57" t="s">
        <v>1058</v>
      </c>
      <c r="AE57" t="s">
        <v>156</v>
      </c>
      <c r="AF57" t="s">
        <v>122</v>
      </c>
      <c r="AG57" s="8">
        <v>96950</v>
      </c>
      <c r="AH57" t="s">
        <v>123</v>
      </c>
      <c r="AJ57" s="10">
        <v>16702351980</v>
      </c>
      <c r="AL57" t="s">
        <v>2845</v>
      </c>
      <c r="BE57" t="str">
        <f>"37-2011.00"</f>
        <v>37-2011.00</v>
      </c>
      <c r="BF57" t="s">
        <v>640</v>
      </c>
      <c r="BG57" t="s">
        <v>2846</v>
      </c>
      <c r="BH57" t="s">
        <v>2847</v>
      </c>
      <c r="BI57">
        <v>10</v>
      </c>
      <c r="BJ57">
        <v>10</v>
      </c>
      <c r="BK57" s="1">
        <v>45931</v>
      </c>
      <c r="BL57" s="1">
        <v>46295</v>
      </c>
      <c r="BM57" s="1">
        <v>45974</v>
      </c>
      <c r="BN57" s="1">
        <v>46295</v>
      </c>
      <c r="BO57">
        <v>35</v>
      </c>
      <c r="BP57">
        <v>0</v>
      </c>
      <c r="BQ57">
        <v>7</v>
      </c>
      <c r="BR57">
        <v>7</v>
      </c>
      <c r="BS57">
        <v>7</v>
      </c>
      <c r="BT57">
        <v>7</v>
      </c>
      <c r="BU57">
        <v>7</v>
      </c>
      <c r="BV57">
        <v>0</v>
      </c>
      <c r="BW57" t="str">
        <f>"8:00 AM"</f>
        <v>8:00 AM</v>
      </c>
      <c r="BX57" t="str">
        <f>"4:00 PM"</f>
        <v>4:00 PM</v>
      </c>
      <c r="BY57" t="s">
        <v>165</v>
      </c>
      <c r="BZ57">
        <v>0</v>
      </c>
      <c r="CA57">
        <v>12</v>
      </c>
      <c r="CB57" t="s">
        <v>117</v>
      </c>
      <c r="CD57" s="2" t="s">
        <v>2848</v>
      </c>
      <c r="CE57" t="s">
        <v>1654</v>
      </c>
      <c r="CF57" t="s">
        <v>2850</v>
      </c>
      <c r="CG57" t="s">
        <v>156</v>
      </c>
      <c r="CH57" t="s">
        <v>122</v>
      </c>
      <c r="CI57" s="8">
        <v>96950</v>
      </c>
      <c r="CJ57" s="3">
        <v>8.4499999999999993</v>
      </c>
      <c r="CK57" s="3">
        <v>8.4499999999999993</v>
      </c>
      <c r="CL57" s="3">
        <v>12.68</v>
      </c>
      <c r="CM57" s="3">
        <v>12.68</v>
      </c>
      <c r="CN57" t="s">
        <v>137</v>
      </c>
      <c r="CO57" t="s">
        <v>2563</v>
      </c>
      <c r="CP57" t="s">
        <v>138</v>
      </c>
      <c r="CR57" t="s">
        <v>117</v>
      </c>
      <c r="CS57" t="s">
        <v>139</v>
      </c>
      <c r="CT57" t="s">
        <v>140</v>
      </c>
      <c r="CU57" t="s">
        <v>139</v>
      </c>
      <c r="CV57" t="s">
        <v>140</v>
      </c>
      <c r="CW57" t="s">
        <v>139</v>
      </c>
      <c r="CX57" t="s">
        <v>140</v>
      </c>
      <c r="CY57" t="s">
        <v>2564</v>
      </c>
      <c r="CZ57" s="10">
        <v>16702351980</v>
      </c>
      <c r="DA57" t="s">
        <v>2845</v>
      </c>
      <c r="DB57" t="s">
        <v>140</v>
      </c>
      <c r="DC57" t="s">
        <v>139</v>
      </c>
      <c r="DD57" t="s">
        <v>139</v>
      </c>
    </row>
    <row r="58" spans="1:114" ht="14.45" customHeight="1" x14ac:dyDescent="0.25">
      <c r="A58" t="s">
        <v>4579</v>
      </c>
      <c r="B58" t="s">
        <v>115</v>
      </c>
      <c r="C58" s="1">
        <v>45881</v>
      </c>
      <c r="D58" s="1">
        <v>45974</v>
      </c>
      <c r="E58" t="s">
        <v>168</v>
      </c>
      <c r="F58" s="1">
        <v>45990</v>
      </c>
      <c r="G58" t="s">
        <v>117</v>
      </c>
      <c r="H58" t="s">
        <v>117</v>
      </c>
      <c r="I58" t="s">
        <v>117</v>
      </c>
      <c r="J58" t="s">
        <v>1860</v>
      </c>
      <c r="L58" t="s">
        <v>4202</v>
      </c>
      <c r="M58" t="s">
        <v>1872</v>
      </c>
      <c r="N58" t="s">
        <v>156</v>
      </c>
      <c r="O58" t="s">
        <v>122</v>
      </c>
      <c r="P58" s="8">
        <v>96950</v>
      </c>
      <c r="Q58" t="s">
        <v>123</v>
      </c>
      <c r="S58" s="10">
        <v>16702350561</v>
      </c>
      <c r="T58">
        <v>100</v>
      </c>
      <c r="U58" t="s">
        <v>1863</v>
      </c>
      <c r="V58">
        <v>531110</v>
      </c>
      <c r="W58" t="s">
        <v>125</v>
      </c>
      <c r="Y58" t="s">
        <v>4580</v>
      </c>
      <c r="Z58" t="s">
        <v>4581</v>
      </c>
      <c r="AA58" t="s">
        <v>4582</v>
      </c>
      <c r="AB58" t="s">
        <v>4583</v>
      </c>
      <c r="AC58" t="s">
        <v>4202</v>
      </c>
      <c r="AD58" t="s">
        <v>1872</v>
      </c>
      <c r="AE58" t="s">
        <v>156</v>
      </c>
      <c r="AF58" t="s">
        <v>122</v>
      </c>
      <c r="AG58" s="8">
        <v>96950</v>
      </c>
      <c r="AH58" t="s">
        <v>123</v>
      </c>
      <c r="AJ58" s="10">
        <v>16702350561</v>
      </c>
      <c r="AK58">
        <v>100</v>
      </c>
      <c r="AL58" t="s">
        <v>1866</v>
      </c>
      <c r="BE58" t="str">
        <f>"43-3031.00"</f>
        <v>43-3031.00</v>
      </c>
      <c r="BF58" t="s">
        <v>1205</v>
      </c>
      <c r="BG58" t="s">
        <v>4584</v>
      </c>
      <c r="BH58" t="s">
        <v>2632</v>
      </c>
      <c r="BI58">
        <v>1</v>
      </c>
      <c r="BJ58">
        <v>1</v>
      </c>
      <c r="BK58" s="1">
        <v>45992</v>
      </c>
      <c r="BL58" s="1">
        <v>46356</v>
      </c>
      <c r="BM58" s="1">
        <v>45992</v>
      </c>
      <c r="BN58" s="1">
        <v>46356</v>
      </c>
      <c r="BO58">
        <v>35</v>
      </c>
      <c r="BP58">
        <v>0</v>
      </c>
      <c r="BQ58">
        <v>7</v>
      </c>
      <c r="BR58">
        <v>7</v>
      </c>
      <c r="BS58">
        <v>7</v>
      </c>
      <c r="BT58">
        <v>7</v>
      </c>
      <c r="BU58">
        <v>7</v>
      </c>
      <c r="BV58">
        <v>0</v>
      </c>
      <c r="BW58" t="str">
        <f>"8:00 AM"</f>
        <v>8:00 AM</v>
      </c>
      <c r="BX58" t="str">
        <f>"5:00 PM"</f>
        <v>5:00 PM</v>
      </c>
      <c r="BY58" t="s">
        <v>135</v>
      </c>
      <c r="BZ58">
        <v>0</v>
      </c>
      <c r="CA58">
        <v>24</v>
      </c>
      <c r="CB58" t="s">
        <v>117</v>
      </c>
      <c r="CD58" t="s">
        <v>4585</v>
      </c>
      <c r="CE58" t="s">
        <v>4202</v>
      </c>
      <c r="CF58" t="s">
        <v>1872</v>
      </c>
      <c r="CG58" t="s">
        <v>156</v>
      </c>
      <c r="CH58" t="s">
        <v>122</v>
      </c>
      <c r="CI58" s="8">
        <v>96950</v>
      </c>
      <c r="CJ58" s="3">
        <v>12.33</v>
      </c>
      <c r="CK58" s="3">
        <v>12.33</v>
      </c>
      <c r="CL58" s="3">
        <v>18.5</v>
      </c>
      <c r="CM58" s="3">
        <v>18.5</v>
      </c>
      <c r="CN58" t="s">
        <v>137</v>
      </c>
      <c r="CO58" t="s">
        <v>1873</v>
      </c>
      <c r="CP58" t="s">
        <v>138</v>
      </c>
      <c r="CR58" t="s">
        <v>117</v>
      </c>
      <c r="CS58" t="s">
        <v>139</v>
      </c>
      <c r="CT58" t="s">
        <v>140</v>
      </c>
      <c r="CU58" t="s">
        <v>139</v>
      </c>
      <c r="CV58" t="s">
        <v>140</v>
      </c>
      <c r="CW58" t="s">
        <v>139</v>
      </c>
      <c r="CX58" t="s">
        <v>140</v>
      </c>
      <c r="CY58" t="s">
        <v>1835</v>
      </c>
      <c r="CZ58" s="10">
        <v>16702350561</v>
      </c>
      <c r="DA58" t="s">
        <v>1866</v>
      </c>
      <c r="DB58" t="s">
        <v>824</v>
      </c>
      <c r="DC58" t="s">
        <v>139</v>
      </c>
      <c r="DD58" t="s">
        <v>117</v>
      </c>
    </row>
    <row r="59" spans="1:114" ht="14.45" customHeight="1" x14ac:dyDescent="0.25">
      <c r="A59" t="s">
        <v>4638</v>
      </c>
      <c r="B59" t="s">
        <v>115</v>
      </c>
      <c r="C59" s="1">
        <v>45923</v>
      </c>
      <c r="D59" s="1">
        <v>45974</v>
      </c>
      <c r="E59" t="s">
        <v>116</v>
      </c>
      <c r="G59" t="s">
        <v>117</v>
      </c>
      <c r="H59" t="s">
        <v>117</v>
      </c>
      <c r="I59" t="s">
        <v>117</v>
      </c>
      <c r="J59" t="s">
        <v>614</v>
      </c>
      <c r="K59" t="s">
        <v>615</v>
      </c>
      <c r="L59" t="s">
        <v>616</v>
      </c>
      <c r="M59" t="s">
        <v>617</v>
      </c>
      <c r="N59" t="s">
        <v>121</v>
      </c>
      <c r="O59" t="s">
        <v>122</v>
      </c>
      <c r="P59" s="8">
        <v>96950</v>
      </c>
      <c r="Q59" t="s">
        <v>123</v>
      </c>
      <c r="R59" t="s">
        <v>140</v>
      </c>
      <c r="S59" s="10">
        <v>16702882288</v>
      </c>
      <c r="T59">
        <v>107</v>
      </c>
      <c r="U59" t="s">
        <v>619</v>
      </c>
      <c r="V59">
        <v>44414</v>
      </c>
      <c r="W59" t="s">
        <v>125</v>
      </c>
      <c r="Y59" t="s">
        <v>4639</v>
      </c>
      <c r="Z59" t="s">
        <v>4640</v>
      </c>
      <c r="AA59" t="s">
        <v>140</v>
      </c>
      <c r="AB59" t="s">
        <v>622</v>
      </c>
      <c r="AC59" t="s">
        <v>4641</v>
      </c>
      <c r="AD59" t="s">
        <v>4642</v>
      </c>
      <c r="AE59" t="s">
        <v>121</v>
      </c>
      <c r="AF59" t="s">
        <v>122</v>
      </c>
      <c r="AG59" s="8">
        <v>96950</v>
      </c>
      <c r="AH59" t="s">
        <v>123</v>
      </c>
      <c r="AI59" t="s">
        <v>618</v>
      </c>
      <c r="AJ59" s="10">
        <v>16702882288</v>
      </c>
      <c r="AK59">
        <v>107</v>
      </c>
      <c r="AL59" t="s">
        <v>4164</v>
      </c>
      <c r="BE59" t="str">
        <f>"43-9061.00"</f>
        <v>43-9061.00</v>
      </c>
      <c r="BF59" t="s">
        <v>2073</v>
      </c>
      <c r="BG59" t="s">
        <v>4643</v>
      </c>
      <c r="BH59" t="s">
        <v>4644</v>
      </c>
      <c r="BI59">
        <v>1</v>
      </c>
      <c r="BJ59">
        <v>1</v>
      </c>
      <c r="BK59" s="1">
        <v>46023</v>
      </c>
      <c r="BL59" s="1">
        <v>46387</v>
      </c>
      <c r="BM59" s="1">
        <v>46023</v>
      </c>
      <c r="BN59" s="1">
        <v>46387</v>
      </c>
      <c r="BO59">
        <v>40</v>
      </c>
      <c r="BP59">
        <v>0</v>
      </c>
      <c r="BQ59">
        <v>7</v>
      </c>
      <c r="BR59">
        <v>6.5</v>
      </c>
      <c r="BS59">
        <v>6.5</v>
      </c>
      <c r="BT59">
        <v>6.5</v>
      </c>
      <c r="BU59">
        <v>6.5</v>
      </c>
      <c r="BV59">
        <v>7</v>
      </c>
      <c r="BW59" t="str">
        <f>"8:00 AM"</f>
        <v>8:00 AM</v>
      </c>
      <c r="BX59" t="str">
        <f>"5:00 PM"</f>
        <v>5:00 PM</v>
      </c>
      <c r="BY59" t="s">
        <v>135</v>
      </c>
      <c r="BZ59">
        <v>0</v>
      </c>
      <c r="CA59">
        <v>6</v>
      </c>
      <c r="CB59" t="s">
        <v>117</v>
      </c>
      <c r="CD59" s="2" t="s">
        <v>4645</v>
      </c>
      <c r="CE59" t="s">
        <v>627</v>
      </c>
      <c r="CF59" t="s">
        <v>4167</v>
      </c>
      <c r="CG59" t="s">
        <v>121</v>
      </c>
      <c r="CH59" t="s">
        <v>122</v>
      </c>
      <c r="CI59" s="8">
        <v>96950</v>
      </c>
      <c r="CJ59" s="3">
        <v>9.89</v>
      </c>
      <c r="CL59" s="3">
        <v>14.83</v>
      </c>
      <c r="CN59" t="s">
        <v>137</v>
      </c>
      <c r="CO59" t="s">
        <v>140</v>
      </c>
      <c r="CP59" t="s">
        <v>138</v>
      </c>
      <c r="CR59" t="s">
        <v>117</v>
      </c>
      <c r="CS59" t="s">
        <v>139</v>
      </c>
      <c r="CT59" t="s">
        <v>140</v>
      </c>
      <c r="CU59" t="s">
        <v>139</v>
      </c>
      <c r="CV59" t="s">
        <v>140</v>
      </c>
      <c r="CW59" t="s">
        <v>139</v>
      </c>
      <c r="CX59" t="s">
        <v>139</v>
      </c>
      <c r="CY59" t="s">
        <v>629</v>
      </c>
      <c r="CZ59" s="10">
        <v>16702882288</v>
      </c>
      <c r="DA59" t="s">
        <v>623</v>
      </c>
      <c r="DB59" t="s">
        <v>140</v>
      </c>
      <c r="DC59" t="s">
        <v>139</v>
      </c>
      <c r="DD59" t="s">
        <v>117</v>
      </c>
    </row>
    <row r="60" spans="1:114" ht="14.45" customHeight="1" x14ac:dyDescent="0.25">
      <c r="A60" t="s">
        <v>5017</v>
      </c>
      <c r="B60" t="s">
        <v>499</v>
      </c>
      <c r="C60" s="1">
        <v>45972</v>
      </c>
      <c r="D60" s="1">
        <v>45974</v>
      </c>
      <c r="E60" t="s">
        <v>116</v>
      </c>
      <c r="G60" t="s">
        <v>117</v>
      </c>
      <c r="H60" t="s">
        <v>117</v>
      </c>
      <c r="I60" t="s">
        <v>117</v>
      </c>
      <c r="J60" t="s">
        <v>1454</v>
      </c>
      <c r="L60" t="s">
        <v>1455</v>
      </c>
      <c r="M60" t="s">
        <v>1456</v>
      </c>
      <c r="N60" t="s">
        <v>156</v>
      </c>
      <c r="O60" t="s">
        <v>122</v>
      </c>
      <c r="P60" s="8">
        <v>96950</v>
      </c>
      <c r="Q60" t="s">
        <v>123</v>
      </c>
      <c r="S60" s="10">
        <v>16707899238</v>
      </c>
      <c r="U60" t="s">
        <v>1457</v>
      </c>
      <c r="V60">
        <v>561320</v>
      </c>
      <c r="W60" t="s">
        <v>222</v>
      </c>
      <c r="X60" t="s">
        <v>139</v>
      </c>
      <c r="Y60" t="s">
        <v>1458</v>
      </c>
      <c r="Z60" t="s">
        <v>1459</v>
      </c>
      <c r="AA60" t="s">
        <v>1460</v>
      </c>
      <c r="AB60" t="s">
        <v>277</v>
      </c>
      <c r="AC60" t="s">
        <v>1455</v>
      </c>
      <c r="AD60" t="s">
        <v>1456</v>
      </c>
      <c r="AE60" t="s">
        <v>156</v>
      </c>
      <c r="AF60" t="s">
        <v>122</v>
      </c>
      <c r="AG60" s="8">
        <v>96950</v>
      </c>
      <c r="AH60" t="s">
        <v>123</v>
      </c>
      <c r="AJ60" s="10">
        <v>16707899238</v>
      </c>
      <c r="AL60" t="s">
        <v>1461</v>
      </c>
      <c r="BE60" t="str">
        <f>"39-9011.00"</f>
        <v>39-9011.00</v>
      </c>
      <c r="BF60" t="s">
        <v>941</v>
      </c>
      <c r="BG60" t="s">
        <v>1462</v>
      </c>
      <c r="BH60" t="s">
        <v>941</v>
      </c>
      <c r="BI60">
        <v>5</v>
      </c>
      <c r="BK60" s="1">
        <v>46096</v>
      </c>
      <c r="BL60" s="1">
        <v>46460</v>
      </c>
      <c r="BO60">
        <v>35</v>
      </c>
      <c r="BP60">
        <v>0</v>
      </c>
      <c r="BQ60">
        <v>7</v>
      </c>
      <c r="BR60">
        <v>7</v>
      </c>
      <c r="BS60">
        <v>7</v>
      </c>
      <c r="BT60">
        <v>7</v>
      </c>
      <c r="BU60">
        <v>7</v>
      </c>
      <c r="BV60">
        <v>0</v>
      </c>
      <c r="BW60" t="str">
        <f>"8:00 AM"</f>
        <v>8:00 AM</v>
      </c>
      <c r="BX60" t="str">
        <f>"4:00 PM"</f>
        <v>4:00 PM</v>
      </c>
      <c r="BY60" t="s">
        <v>135</v>
      </c>
      <c r="BZ60">
        <v>0</v>
      </c>
      <c r="CA60">
        <v>12</v>
      </c>
      <c r="CB60" t="s">
        <v>117</v>
      </c>
      <c r="CD60" s="2" t="s">
        <v>1463</v>
      </c>
      <c r="CE60" t="s">
        <v>5018</v>
      </c>
      <c r="CF60" t="s">
        <v>1465</v>
      </c>
      <c r="CG60" t="s">
        <v>156</v>
      </c>
      <c r="CH60" t="s">
        <v>122</v>
      </c>
      <c r="CI60" s="8">
        <v>96950</v>
      </c>
      <c r="CJ60" s="3">
        <v>7.96</v>
      </c>
      <c r="CK60" s="3">
        <v>7.96</v>
      </c>
      <c r="CL60" s="3">
        <v>11.94</v>
      </c>
      <c r="CM60" s="3">
        <v>11.94</v>
      </c>
      <c r="CN60" t="s">
        <v>137</v>
      </c>
      <c r="CO60" t="s">
        <v>5019</v>
      </c>
      <c r="CP60" t="s">
        <v>266</v>
      </c>
      <c r="CR60" t="s">
        <v>139</v>
      </c>
      <c r="CS60" t="s">
        <v>139</v>
      </c>
      <c r="CT60" t="s">
        <v>140</v>
      </c>
      <c r="CU60" t="s">
        <v>139</v>
      </c>
      <c r="CV60" t="s">
        <v>140</v>
      </c>
      <c r="CW60" t="s">
        <v>139</v>
      </c>
      <c r="CX60" t="s">
        <v>140</v>
      </c>
      <c r="CY60" t="s">
        <v>1500</v>
      </c>
      <c r="CZ60" s="10">
        <v>16707899238</v>
      </c>
      <c r="DA60" t="s">
        <v>1461</v>
      </c>
      <c r="DB60" t="s">
        <v>824</v>
      </c>
      <c r="DC60" t="s">
        <v>139</v>
      </c>
      <c r="DD60" t="s">
        <v>139</v>
      </c>
      <c r="DE60" t="s">
        <v>1458</v>
      </c>
      <c r="DF60" t="s">
        <v>1468</v>
      </c>
      <c r="DG60" t="s">
        <v>1469</v>
      </c>
      <c r="DH60" t="s">
        <v>1457</v>
      </c>
      <c r="DI60" t="s">
        <v>1454</v>
      </c>
      <c r="DJ60" t="s">
        <v>1461</v>
      </c>
    </row>
    <row r="61" spans="1:114" ht="14.45" customHeight="1" x14ac:dyDescent="0.25">
      <c r="A61" t="s">
        <v>417</v>
      </c>
      <c r="B61" t="s">
        <v>217</v>
      </c>
      <c r="C61" s="1">
        <v>45909</v>
      </c>
      <c r="D61" s="1">
        <v>45975</v>
      </c>
      <c r="E61" t="s">
        <v>168</v>
      </c>
      <c r="F61" s="1">
        <v>45929</v>
      </c>
      <c r="G61" t="s">
        <v>117</v>
      </c>
      <c r="H61" t="s">
        <v>117</v>
      </c>
      <c r="I61" t="s">
        <v>117</v>
      </c>
      <c r="J61" t="s">
        <v>418</v>
      </c>
      <c r="K61" t="s">
        <v>419</v>
      </c>
      <c r="L61" t="s">
        <v>420</v>
      </c>
      <c r="M61" t="s">
        <v>421</v>
      </c>
      <c r="N61" t="s">
        <v>156</v>
      </c>
      <c r="O61" t="s">
        <v>122</v>
      </c>
      <c r="P61" s="8">
        <v>96950</v>
      </c>
      <c r="Q61" t="s">
        <v>123</v>
      </c>
      <c r="S61" s="10">
        <v>16702861545</v>
      </c>
      <c r="U61" t="s">
        <v>422</v>
      </c>
      <c r="V61">
        <v>23622</v>
      </c>
      <c r="W61" t="s">
        <v>125</v>
      </c>
      <c r="Y61" t="s">
        <v>423</v>
      </c>
      <c r="Z61" t="s">
        <v>424</v>
      </c>
      <c r="AA61" t="s">
        <v>425</v>
      </c>
      <c r="AB61" t="s">
        <v>277</v>
      </c>
      <c r="AC61" t="s">
        <v>420</v>
      </c>
      <c r="AD61" t="s">
        <v>421</v>
      </c>
      <c r="AE61" t="s">
        <v>156</v>
      </c>
      <c r="AF61" t="s">
        <v>122</v>
      </c>
      <c r="AG61" s="8">
        <v>96950</v>
      </c>
      <c r="AH61" t="s">
        <v>123</v>
      </c>
      <c r="AJ61" s="10">
        <v>16702861545</v>
      </c>
      <c r="AL61" t="s">
        <v>426</v>
      </c>
      <c r="BE61" t="str">
        <f>"37-2012.00"</f>
        <v>37-2012.00</v>
      </c>
      <c r="BF61" t="s">
        <v>427</v>
      </c>
      <c r="BG61" t="s">
        <v>428</v>
      </c>
      <c r="BH61" t="s">
        <v>427</v>
      </c>
      <c r="BI61">
        <v>6</v>
      </c>
      <c r="BK61" s="1">
        <v>45931</v>
      </c>
      <c r="BL61" s="1">
        <v>46295</v>
      </c>
      <c r="BO61">
        <v>35</v>
      </c>
      <c r="BP61">
        <v>0</v>
      </c>
      <c r="BQ61">
        <v>7</v>
      </c>
      <c r="BR61">
        <v>7</v>
      </c>
      <c r="BS61">
        <v>7</v>
      </c>
      <c r="BT61">
        <v>7</v>
      </c>
      <c r="BU61">
        <v>7</v>
      </c>
      <c r="BV61">
        <v>0</v>
      </c>
      <c r="BW61" t="str">
        <f>"8:00 AM"</f>
        <v>8:00 AM</v>
      </c>
      <c r="BX61" t="str">
        <f>"4:00 PM"</f>
        <v>4:00 PM</v>
      </c>
      <c r="BY61" t="s">
        <v>135</v>
      </c>
      <c r="BZ61">
        <v>0</v>
      </c>
      <c r="CA61">
        <v>6</v>
      </c>
      <c r="CB61" t="s">
        <v>117</v>
      </c>
      <c r="CD61" t="s">
        <v>429</v>
      </c>
      <c r="CE61" t="s">
        <v>420</v>
      </c>
      <c r="CG61" t="s">
        <v>156</v>
      </c>
      <c r="CH61" t="s">
        <v>122</v>
      </c>
      <c r="CI61" s="8">
        <v>96950</v>
      </c>
      <c r="CJ61" s="3">
        <v>7.86</v>
      </c>
      <c r="CK61" s="3">
        <v>7.86</v>
      </c>
      <c r="CL61" s="3">
        <v>11.79</v>
      </c>
      <c r="CM61" s="3">
        <v>11.79</v>
      </c>
      <c r="CN61" t="s">
        <v>137</v>
      </c>
      <c r="CP61" t="s">
        <v>138</v>
      </c>
      <c r="CR61" t="s">
        <v>139</v>
      </c>
      <c r="CS61" t="s">
        <v>139</v>
      </c>
      <c r="CT61" t="s">
        <v>140</v>
      </c>
      <c r="CU61" t="s">
        <v>139</v>
      </c>
      <c r="CV61" t="s">
        <v>140</v>
      </c>
      <c r="CW61" t="s">
        <v>139</v>
      </c>
      <c r="CX61" t="s">
        <v>140</v>
      </c>
      <c r="CY61" t="s">
        <v>430</v>
      </c>
      <c r="CZ61" s="10">
        <v>16702861545</v>
      </c>
      <c r="DA61" t="s">
        <v>426</v>
      </c>
      <c r="DB61" t="s">
        <v>140</v>
      </c>
      <c r="DC61" t="s">
        <v>139</v>
      </c>
      <c r="DD61" t="s">
        <v>117</v>
      </c>
    </row>
    <row r="62" spans="1:114" ht="14.45" customHeight="1" x14ac:dyDescent="0.25">
      <c r="A62" t="s">
        <v>577</v>
      </c>
      <c r="B62" t="s">
        <v>115</v>
      </c>
      <c r="C62" s="1">
        <v>45896</v>
      </c>
      <c r="D62" s="1">
        <v>45975</v>
      </c>
      <c r="E62" t="s">
        <v>116</v>
      </c>
      <c r="G62" t="s">
        <v>117</v>
      </c>
      <c r="H62" t="s">
        <v>117</v>
      </c>
      <c r="I62" t="s">
        <v>117</v>
      </c>
      <c r="J62" t="s">
        <v>578</v>
      </c>
      <c r="K62" t="s">
        <v>579</v>
      </c>
      <c r="L62" t="s">
        <v>580</v>
      </c>
      <c r="M62" t="s">
        <v>581</v>
      </c>
      <c r="N62" t="s">
        <v>121</v>
      </c>
      <c r="O62" t="s">
        <v>122</v>
      </c>
      <c r="P62" s="8">
        <v>96950</v>
      </c>
      <c r="Q62" t="s">
        <v>123</v>
      </c>
      <c r="R62" t="s">
        <v>582</v>
      </c>
      <c r="S62" s="10">
        <v>16702347492</v>
      </c>
      <c r="U62" t="s">
        <v>583</v>
      </c>
      <c r="V62">
        <v>722310</v>
      </c>
      <c r="W62" t="s">
        <v>125</v>
      </c>
      <c r="Y62" t="s">
        <v>584</v>
      </c>
      <c r="Z62" t="s">
        <v>585</v>
      </c>
      <c r="AA62" t="s">
        <v>586</v>
      </c>
      <c r="AB62" t="s">
        <v>193</v>
      </c>
      <c r="AC62" t="s">
        <v>581</v>
      </c>
      <c r="AD62" t="s">
        <v>580</v>
      </c>
      <c r="AE62" t="s">
        <v>121</v>
      </c>
      <c r="AF62" t="s">
        <v>122</v>
      </c>
      <c r="AG62" s="8">
        <v>96950</v>
      </c>
      <c r="AH62" t="s">
        <v>123</v>
      </c>
      <c r="AI62" t="s">
        <v>582</v>
      </c>
      <c r="AJ62" s="10">
        <v>16702347492</v>
      </c>
      <c r="AL62" t="s">
        <v>587</v>
      </c>
      <c r="BE62" t="str">
        <f>"35-2021.00"</f>
        <v>35-2021.00</v>
      </c>
      <c r="BF62" t="s">
        <v>588</v>
      </c>
      <c r="BG62" t="s">
        <v>589</v>
      </c>
      <c r="BH62" t="s">
        <v>590</v>
      </c>
      <c r="BI62">
        <v>7</v>
      </c>
      <c r="BJ62">
        <v>7</v>
      </c>
      <c r="BK62" s="1">
        <v>46015</v>
      </c>
      <c r="BL62" s="1">
        <v>46379</v>
      </c>
      <c r="BM62" s="1">
        <v>46015</v>
      </c>
      <c r="BN62" s="1">
        <v>46379</v>
      </c>
      <c r="BO62">
        <v>35</v>
      </c>
      <c r="BP62">
        <v>0</v>
      </c>
      <c r="BQ62">
        <v>7</v>
      </c>
      <c r="BR62">
        <v>7</v>
      </c>
      <c r="BS62">
        <v>7</v>
      </c>
      <c r="BT62">
        <v>7</v>
      </c>
      <c r="BU62">
        <v>7</v>
      </c>
      <c r="BV62">
        <v>0</v>
      </c>
      <c r="BW62" t="str">
        <f>"6:00 AM"</f>
        <v>6:00 AM</v>
      </c>
      <c r="BX62" t="str">
        <f>"2:00 PM"</f>
        <v>2:00 PM</v>
      </c>
      <c r="BY62" t="s">
        <v>165</v>
      </c>
      <c r="BZ62">
        <v>0</v>
      </c>
      <c r="CA62">
        <v>3</v>
      </c>
      <c r="CB62" t="s">
        <v>117</v>
      </c>
      <c r="CD62" t="s">
        <v>591</v>
      </c>
      <c r="CE62" t="s">
        <v>580</v>
      </c>
      <c r="CF62" t="s">
        <v>581</v>
      </c>
      <c r="CG62" t="s">
        <v>121</v>
      </c>
      <c r="CH62" t="s">
        <v>122</v>
      </c>
      <c r="CI62" s="8">
        <v>96950</v>
      </c>
      <c r="CJ62" s="3">
        <v>8.24</v>
      </c>
      <c r="CK62" s="3">
        <v>8.24</v>
      </c>
      <c r="CL62" s="3">
        <v>12.36</v>
      </c>
      <c r="CM62" s="3">
        <v>12.36</v>
      </c>
      <c r="CN62" t="s">
        <v>137</v>
      </c>
      <c r="CO62" t="s">
        <v>591</v>
      </c>
      <c r="CP62" t="s">
        <v>138</v>
      </c>
      <c r="CR62" t="s">
        <v>117</v>
      </c>
      <c r="CS62" t="s">
        <v>139</v>
      </c>
      <c r="CT62" t="s">
        <v>140</v>
      </c>
      <c r="CU62" t="s">
        <v>139</v>
      </c>
      <c r="CV62" t="s">
        <v>140</v>
      </c>
      <c r="CW62" t="s">
        <v>139</v>
      </c>
      <c r="CX62" t="s">
        <v>140</v>
      </c>
      <c r="CY62" t="s">
        <v>592</v>
      </c>
      <c r="CZ62" s="10">
        <v>16702347492</v>
      </c>
      <c r="DA62" t="s">
        <v>587</v>
      </c>
      <c r="DB62" t="s">
        <v>560</v>
      </c>
      <c r="DC62" t="s">
        <v>139</v>
      </c>
      <c r="DD62" t="s">
        <v>117</v>
      </c>
    </row>
    <row r="63" spans="1:114" ht="14.45" customHeight="1" x14ac:dyDescent="0.25">
      <c r="A63" t="s">
        <v>1820</v>
      </c>
      <c r="B63" t="s">
        <v>251</v>
      </c>
      <c r="C63" s="1">
        <v>45889</v>
      </c>
      <c r="D63" s="1">
        <v>45975</v>
      </c>
      <c r="E63" t="s">
        <v>116</v>
      </c>
      <c r="G63" t="s">
        <v>117</v>
      </c>
      <c r="H63" t="s">
        <v>117</v>
      </c>
      <c r="I63" t="s">
        <v>117</v>
      </c>
      <c r="J63" t="s">
        <v>1821</v>
      </c>
      <c r="K63" t="s">
        <v>1822</v>
      </c>
      <c r="L63" t="s">
        <v>1823</v>
      </c>
      <c r="M63" t="s">
        <v>1824</v>
      </c>
      <c r="N63" t="s">
        <v>156</v>
      </c>
      <c r="O63" t="s">
        <v>122</v>
      </c>
      <c r="P63" s="8">
        <v>96950</v>
      </c>
      <c r="Q63" t="s">
        <v>123</v>
      </c>
      <c r="S63" s="10">
        <v>16703221690</v>
      </c>
      <c r="T63">
        <v>408</v>
      </c>
      <c r="U63" t="s">
        <v>1825</v>
      </c>
      <c r="V63">
        <v>488510</v>
      </c>
      <c r="W63" t="s">
        <v>125</v>
      </c>
      <c r="Y63" t="s">
        <v>1826</v>
      </c>
      <c r="Z63" t="s">
        <v>1827</v>
      </c>
      <c r="AA63" t="s">
        <v>1828</v>
      </c>
      <c r="AB63" t="s">
        <v>209</v>
      </c>
      <c r="AC63" t="s">
        <v>1823</v>
      </c>
      <c r="AD63" t="s">
        <v>1824</v>
      </c>
      <c r="AE63" t="s">
        <v>156</v>
      </c>
      <c r="AF63" t="s">
        <v>122</v>
      </c>
      <c r="AG63" s="8">
        <v>96950</v>
      </c>
      <c r="AH63" t="s">
        <v>123</v>
      </c>
      <c r="AJ63" s="10">
        <v>16703221690</v>
      </c>
      <c r="AK63">
        <v>408</v>
      </c>
      <c r="AL63" t="s">
        <v>1829</v>
      </c>
      <c r="BE63" t="str">
        <f>"43-5011.00"</f>
        <v>43-5011.00</v>
      </c>
      <c r="BF63" t="s">
        <v>1830</v>
      </c>
      <c r="BG63" t="s">
        <v>1831</v>
      </c>
      <c r="BH63" t="s">
        <v>1832</v>
      </c>
      <c r="BI63">
        <v>2</v>
      </c>
      <c r="BJ63">
        <v>1</v>
      </c>
      <c r="BK63" s="1">
        <v>46010</v>
      </c>
      <c r="BL63" s="1">
        <v>46374</v>
      </c>
      <c r="BM63" s="1">
        <v>46010</v>
      </c>
      <c r="BN63" s="1">
        <v>46374</v>
      </c>
      <c r="BO63">
        <v>35</v>
      </c>
      <c r="BP63">
        <v>0</v>
      </c>
      <c r="BQ63">
        <v>7</v>
      </c>
      <c r="BR63">
        <v>7</v>
      </c>
      <c r="BS63">
        <v>7</v>
      </c>
      <c r="BT63">
        <v>7</v>
      </c>
      <c r="BU63">
        <v>7</v>
      </c>
      <c r="BV63">
        <v>0</v>
      </c>
      <c r="BW63" t="str">
        <f>"8:00 AM"</f>
        <v>8:00 AM</v>
      </c>
      <c r="BX63" t="str">
        <f>"5:00 PM"</f>
        <v>5:00 PM</v>
      </c>
      <c r="BY63" t="s">
        <v>135</v>
      </c>
      <c r="BZ63">
        <v>0</v>
      </c>
      <c r="CA63">
        <v>12</v>
      </c>
      <c r="CB63" t="s">
        <v>117</v>
      </c>
      <c r="CD63" t="s">
        <v>1833</v>
      </c>
      <c r="CE63" t="s">
        <v>1823</v>
      </c>
      <c r="CF63" t="s">
        <v>1824</v>
      </c>
      <c r="CG63" t="s">
        <v>156</v>
      </c>
      <c r="CH63" t="s">
        <v>122</v>
      </c>
      <c r="CI63" s="8">
        <v>96950</v>
      </c>
      <c r="CJ63" s="3">
        <v>9.3000000000000007</v>
      </c>
      <c r="CK63" s="3">
        <v>9.3000000000000007</v>
      </c>
      <c r="CL63" s="3">
        <v>13.95</v>
      </c>
      <c r="CM63" s="3">
        <v>13.95</v>
      </c>
      <c r="CN63" t="s">
        <v>137</v>
      </c>
      <c r="CO63" t="s">
        <v>1834</v>
      </c>
      <c r="CP63" t="s">
        <v>138</v>
      </c>
      <c r="CR63" t="s">
        <v>117</v>
      </c>
      <c r="CS63" t="s">
        <v>139</v>
      </c>
      <c r="CT63" t="s">
        <v>140</v>
      </c>
      <c r="CU63" t="s">
        <v>139</v>
      </c>
      <c r="CV63" t="s">
        <v>140</v>
      </c>
      <c r="CW63" t="s">
        <v>139</v>
      </c>
      <c r="CX63" t="s">
        <v>140</v>
      </c>
      <c r="CY63" t="s">
        <v>1835</v>
      </c>
      <c r="CZ63" s="10">
        <v>16703221690</v>
      </c>
      <c r="DA63" t="s">
        <v>1829</v>
      </c>
      <c r="DB63" t="s">
        <v>926</v>
      </c>
      <c r="DC63" t="s">
        <v>139</v>
      </c>
      <c r="DD63" t="s">
        <v>117</v>
      </c>
    </row>
    <row r="64" spans="1:114" ht="14.45" customHeight="1" x14ac:dyDescent="0.25">
      <c r="A64" t="s">
        <v>2785</v>
      </c>
      <c r="B64" t="s">
        <v>115</v>
      </c>
      <c r="C64" s="1">
        <v>45891</v>
      </c>
      <c r="D64" s="1">
        <v>45975</v>
      </c>
      <c r="E64" t="s">
        <v>116</v>
      </c>
      <c r="G64" t="s">
        <v>117</v>
      </c>
      <c r="H64" t="s">
        <v>117</v>
      </c>
      <c r="I64" t="s">
        <v>117</v>
      </c>
      <c r="J64" t="s">
        <v>2370</v>
      </c>
      <c r="K64" t="s">
        <v>2371</v>
      </c>
      <c r="L64" t="s">
        <v>2372</v>
      </c>
      <c r="M64" t="s">
        <v>2373</v>
      </c>
      <c r="N64" t="s">
        <v>121</v>
      </c>
      <c r="O64" t="s">
        <v>122</v>
      </c>
      <c r="P64" s="8">
        <v>96950</v>
      </c>
      <c r="Q64" t="s">
        <v>123</v>
      </c>
      <c r="S64" s="10">
        <v>16702350064</v>
      </c>
      <c r="U64" t="s">
        <v>2374</v>
      </c>
      <c r="V64">
        <v>23622</v>
      </c>
      <c r="W64" t="s">
        <v>125</v>
      </c>
      <c r="Y64" t="s">
        <v>2375</v>
      </c>
      <c r="Z64" t="s">
        <v>2376</v>
      </c>
      <c r="AA64" t="s">
        <v>2377</v>
      </c>
      <c r="AB64" t="s">
        <v>777</v>
      </c>
      <c r="AC64" t="s">
        <v>2372</v>
      </c>
      <c r="AD64" t="s">
        <v>2373</v>
      </c>
      <c r="AE64" t="s">
        <v>121</v>
      </c>
      <c r="AF64" t="s">
        <v>122</v>
      </c>
      <c r="AG64" s="8">
        <v>96950</v>
      </c>
      <c r="AH64" t="s">
        <v>123</v>
      </c>
      <c r="AJ64" s="10">
        <v>16702350064</v>
      </c>
      <c r="AL64" t="s">
        <v>2378</v>
      </c>
      <c r="BE64" t="str">
        <f>"49-9071.00"</f>
        <v>49-9071.00</v>
      </c>
      <c r="BF64" t="s">
        <v>132</v>
      </c>
      <c r="BG64" t="s">
        <v>2379</v>
      </c>
      <c r="BH64" t="s">
        <v>2380</v>
      </c>
      <c r="BI64">
        <v>8</v>
      </c>
      <c r="BJ64">
        <v>8</v>
      </c>
      <c r="BK64" s="1">
        <v>45962</v>
      </c>
      <c r="BL64" s="1">
        <v>46326</v>
      </c>
      <c r="BM64" s="1">
        <v>45975</v>
      </c>
      <c r="BN64" s="1">
        <v>46326</v>
      </c>
      <c r="BO64">
        <v>35</v>
      </c>
      <c r="BP64">
        <v>0</v>
      </c>
      <c r="BQ64">
        <v>7</v>
      </c>
      <c r="BR64">
        <v>7</v>
      </c>
      <c r="BS64">
        <v>7</v>
      </c>
      <c r="BT64">
        <v>7</v>
      </c>
      <c r="BU64">
        <v>7</v>
      </c>
      <c r="BV64">
        <v>0</v>
      </c>
      <c r="BW64" t="str">
        <f>"8:00 AM"</f>
        <v>8:00 AM</v>
      </c>
      <c r="BX64" t="str">
        <f>"5:00 PM"</f>
        <v>5:00 PM</v>
      </c>
      <c r="BY64" t="s">
        <v>135</v>
      </c>
      <c r="BZ64">
        <v>0</v>
      </c>
      <c r="CA64">
        <v>24</v>
      </c>
      <c r="CB64" t="s">
        <v>117</v>
      </c>
      <c r="CD64" s="2" t="s">
        <v>2786</v>
      </c>
      <c r="CE64" t="s">
        <v>2373</v>
      </c>
      <c r="CG64" t="s">
        <v>121</v>
      </c>
      <c r="CH64" t="s">
        <v>122</v>
      </c>
      <c r="CI64" s="8">
        <v>96950</v>
      </c>
      <c r="CJ64" s="3">
        <v>9.98</v>
      </c>
      <c r="CK64" s="3">
        <v>9.98</v>
      </c>
      <c r="CL64" s="3">
        <v>14.97</v>
      </c>
      <c r="CM64" s="3">
        <v>14.97</v>
      </c>
      <c r="CN64" t="s">
        <v>137</v>
      </c>
      <c r="CO64">
        <v>0</v>
      </c>
      <c r="CP64" t="s">
        <v>266</v>
      </c>
      <c r="CR64" t="s">
        <v>139</v>
      </c>
      <c r="CS64" t="s">
        <v>139</v>
      </c>
      <c r="CT64" t="s">
        <v>140</v>
      </c>
      <c r="CU64" t="s">
        <v>139</v>
      </c>
      <c r="CV64" t="s">
        <v>140</v>
      </c>
      <c r="CW64" t="s">
        <v>139</v>
      </c>
      <c r="CX64" t="s">
        <v>140</v>
      </c>
      <c r="CY64" t="s">
        <v>2616</v>
      </c>
      <c r="CZ64" s="10">
        <v>16702350064</v>
      </c>
      <c r="DA64" t="s">
        <v>2378</v>
      </c>
      <c r="DB64" t="s">
        <v>142</v>
      </c>
      <c r="DC64" t="s">
        <v>139</v>
      </c>
      <c r="DD64" t="s">
        <v>117</v>
      </c>
    </row>
    <row r="65" spans="1:114" ht="14.45" customHeight="1" x14ac:dyDescent="0.25">
      <c r="A65" t="s">
        <v>2807</v>
      </c>
      <c r="B65" t="s">
        <v>115</v>
      </c>
      <c r="C65" s="1">
        <v>45894</v>
      </c>
      <c r="D65" s="1">
        <v>45975</v>
      </c>
      <c r="E65" t="s">
        <v>168</v>
      </c>
      <c r="F65" s="1">
        <v>46021</v>
      </c>
      <c r="G65" t="s">
        <v>139</v>
      </c>
      <c r="H65" t="s">
        <v>117</v>
      </c>
      <c r="I65" t="s">
        <v>117</v>
      </c>
      <c r="J65" t="s">
        <v>2808</v>
      </c>
      <c r="K65" t="s">
        <v>2809</v>
      </c>
      <c r="L65" t="s">
        <v>2810</v>
      </c>
      <c r="M65" t="s">
        <v>2811</v>
      </c>
      <c r="N65" t="s">
        <v>121</v>
      </c>
      <c r="O65" t="s">
        <v>122</v>
      </c>
      <c r="P65" s="8">
        <v>96950</v>
      </c>
      <c r="Q65" t="s">
        <v>123</v>
      </c>
      <c r="S65" s="10">
        <v>16703222706</v>
      </c>
      <c r="U65" t="s">
        <v>2812</v>
      </c>
      <c r="V65">
        <v>424410</v>
      </c>
      <c r="W65" t="s">
        <v>125</v>
      </c>
      <c r="Y65" t="s">
        <v>2813</v>
      </c>
      <c r="Z65" t="s">
        <v>2814</v>
      </c>
      <c r="AA65" t="s">
        <v>2815</v>
      </c>
      <c r="AB65" t="s">
        <v>2816</v>
      </c>
      <c r="AC65" t="s">
        <v>2811</v>
      </c>
      <c r="AE65" t="s">
        <v>121</v>
      </c>
      <c r="AF65" t="s">
        <v>122</v>
      </c>
      <c r="AG65" s="8">
        <v>96950</v>
      </c>
      <c r="AH65" t="s">
        <v>123</v>
      </c>
      <c r="AJ65" s="10">
        <v>16703222706</v>
      </c>
      <c r="AL65" t="s">
        <v>2817</v>
      </c>
      <c r="BE65" t="str">
        <f>"43-3031.00"</f>
        <v>43-3031.00</v>
      </c>
      <c r="BF65" t="s">
        <v>1205</v>
      </c>
      <c r="BG65" t="s">
        <v>2818</v>
      </c>
      <c r="BH65" t="s">
        <v>2768</v>
      </c>
      <c r="BI65">
        <v>1</v>
      </c>
      <c r="BJ65">
        <v>1</v>
      </c>
      <c r="BK65" s="1">
        <v>46023</v>
      </c>
      <c r="BL65" s="1">
        <v>47118</v>
      </c>
      <c r="BM65" s="1">
        <v>46023</v>
      </c>
      <c r="BN65" s="1">
        <v>47118</v>
      </c>
      <c r="BO65">
        <v>35</v>
      </c>
      <c r="BP65">
        <v>0</v>
      </c>
      <c r="BQ65">
        <v>7</v>
      </c>
      <c r="BR65">
        <v>7</v>
      </c>
      <c r="BS65">
        <v>7</v>
      </c>
      <c r="BT65">
        <v>7</v>
      </c>
      <c r="BU65">
        <v>7</v>
      </c>
      <c r="BV65">
        <v>0</v>
      </c>
      <c r="BW65" t="str">
        <f>"8:00 AM"</f>
        <v>8:00 AM</v>
      </c>
      <c r="BX65" t="str">
        <f>"5:00 PM"</f>
        <v>5:00 PM</v>
      </c>
      <c r="BY65" t="s">
        <v>135</v>
      </c>
      <c r="BZ65">
        <v>0</v>
      </c>
      <c r="CA65">
        <v>24</v>
      </c>
      <c r="CB65" t="s">
        <v>117</v>
      </c>
      <c r="CD65" s="2" t="s">
        <v>2819</v>
      </c>
      <c r="CE65" t="s">
        <v>2820</v>
      </c>
      <c r="CF65" t="s">
        <v>2821</v>
      </c>
      <c r="CG65" t="s">
        <v>121</v>
      </c>
      <c r="CH65" t="s">
        <v>122</v>
      </c>
      <c r="CI65" s="8">
        <v>96950</v>
      </c>
      <c r="CJ65" s="3">
        <v>12.33</v>
      </c>
      <c r="CK65" s="3">
        <v>13.5</v>
      </c>
      <c r="CL65" s="3">
        <v>18.5</v>
      </c>
      <c r="CM65" s="3">
        <v>20.25</v>
      </c>
      <c r="CN65" t="s">
        <v>137</v>
      </c>
      <c r="CO65" t="s">
        <v>2822</v>
      </c>
      <c r="CP65" t="s">
        <v>138</v>
      </c>
      <c r="CR65" t="s">
        <v>117</v>
      </c>
      <c r="CS65" t="s">
        <v>139</v>
      </c>
      <c r="CT65" t="s">
        <v>140</v>
      </c>
      <c r="CU65" t="s">
        <v>139</v>
      </c>
      <c r="CV65" t="s">
        <v>140</v>
      </c>
      <c r="CW65" t="s">
        <v>139</v>
      </c>
      <c r="CX65" t="s">
        <v>140</v>
      </c>
      <c r="CY65" t="s">
        <v>2823</v>
      </c>
      <c r="CZ65" s="10">
        <v>16703224716</v>
      </c>
      <c r="DA65" t="s">
        <v>2817</v>
      </c>
      <c r="DB65" t="s">
        <v>824</v>
      </c>
      <c r="DC65" t="s">
        <v>139</v>
      </c>
      <c r="DD65" t="s">
        <v>117</v>
      </c>
    </row>
    <row r="66" spans="1:114" ht="14.45" customHeight="1" x14ac:dyDescent="0.25">
      <c r="A66" t="s">
        <v>4489</v>
      </c>
      <c r="B66" t="s">
        <v>115</v>
      </c>
      <c r="C66" s="1">
        <v>45895</v>
      </c>
      <c r="D66" s="1">
        <v>45975</v>
      </c>
      <c r="E66" t="s">
        <v>116</v>
      </c>
      <c r="G66" t="s">
        <v>117</v>
      </c>
      <c r="H66" t="s">
        <v>117</v>
      </c>
      <c r="I66" t="s">
        <v>117</v>
      </c>
      <c r="J66" t="s">
        <v>2126</v>
      </c>
      <c r="K66" t="s">
        <v>1956</v>
      </c>
      <c r="L66" t="s">
        <v>1957</v>
      </c>
      <c r="M66" t="s">
        <v>1958</v>
      </c>
      <c r="N66" t="s">
        <v>156</v>
      </c>
      <c r="O66" t="s">
        <v>122</v>
      </c>
      <c r="P66" s="8">
        <v>96950</v>
      </c>
      <c r="Q66" t="s">
        <v>123</v>
      </c>
      <c r="S66" s="10">
        <v>16703223311</v>
      </c>
      <c r="T66">
        <v>4504</v>
      </c>
      <c r="U66" t="s">
        <v>1959</v>
      </c>
      <c r="V66">
        <v>72111</v>
      </c>
      <c r="W66" t="s">
        <v>125</v>
      </c>
      <c r="Y66" t="s">
        <v>1960</v>
      </c>
      <c r="Z66" t="s">
        <v>1961</v>
      </c>
      <c r="AB66" t="s">
        <v>176</v>
      </c>
      <c r="AC66" t="s">
        <v>1957</v>
      </c>
      <c r="AD66" t="s">
        <v>1962</v>
      </c>
      <c r="AE66" t="s">
        <v>121</v>
      </c>
      <c r="AF66" t="s">
        <v>122</v>
      </c>
      <c r="AG66" s="8">
        <v>96950</v>
      </c>
      <c r="AH66" t="s">
        <v>123</v>
      </c>
      <c r="AJ66" s="10">
        <v>16703223311</v>
      </c>
      <c r="AK66">
        <v>4504</v>
      </c>
      <c r="AL66" t="s">
        <v>1963</v>
      </c>
      <c r="BE66" t="str">
        <f>"35-1012.00"</f>
        <v>35-1012.00</v>
      </c>
      <c r="BF66" t="s">
        <v>3033</v>
      </c>
      <c r="BG66" t="s">
        <v>4490</v>
      </c>
      <c r="BH66" t="s">
        <v>4491</v>
      </c>
      <c r="BI66">
        <v>1</v>
      </c>
      <c r="BJ66">
        <v>1</v>
      </c>
      <c r="BK66" s="1">
        <v>45992</v>
      </c>
      <c r="BL66" s="1">
        <v>46356</v>
      </c>
      <c r="BM66" s="1">
        <v>45992</v>
      </c>
      <c r="BN66" s="1">
        <v>46356</v>
      </c>
      <c r="BO66">
        <v>35</v>
      </c>
      <c r="BP66">
        <v>0</v>
      </c>
      <c r="BQ66">
        <v>7</v>
      </c>
      <c r="BR66">
        <v>7</v>
      </c>
      <c r="BS66">
        <v>7</v>
      </c>
      <c r="BT66">
        <v>7</v>
      </c>
      <c r="BU66">
        <v>7</v>
      </c>
      <c r="BV66">
        <v>0</v>
      </c>
      <c r="BW66" t="str">
        <f>"8:00 AM"</f>
        <v>8:00 AM</v>
      </c>
      <c r="BX66" t="str">
        <f>"5:00 PM"</f>
        <v>5:00 PM</v>
      </c>
      <c r="BY66" t="s">
        <v>135</v>
      </c>
      <c r="BZ66">
        <v>0</v>
      </c>
      <c r="CA66">
        <v>12</v>
      </c>
      <c r="CB66" t="s">
        <v>139</v>
      </c>
      <c r="CC66">
        <v>8</v>
      </c>
      <c r="CD66" t="s">
        <v>4492</v>
      </c>
      <c r="CE66" t="s">
        <v>1968</v>
      </c>
      <c r="CF66" t="s">
        <v>1962</v>
      </c>
      <c r="CG66" t="s">
        <v>121</v>
      </c>
      <c r="CH66" t="s">
        <v>122</v>
      </c>
      <c r="CI66" s="8">
        <v>96950</v>
      </c>
      <c r="CJ66" s="3">
        <v>11.23</v>
      </c>
      <c r="CK66" s="3">
        <v>15.87</v>
      </c>
      <c r="CL66" s="3">
        <v>0</v>
      </c>
      <c r="CM66" s="3">
        <v>0</v>
      </c>
      <c r="CN66" t="s">
        <v>137</v>
      </c>
      <c r="CO66" t="s">
        <v>1969</v>
      </c>
      <c r="CP66" t="s">
        <v>138</v>
      </c>
      <c r="CR66" t="s">
        <v>117</v>
      </c>
      <c r="CS66" t="s">
        <v>139</v>
      </c>
      <c r="CT66" t="s">
        <v>140</v>
      </c>
      <c r="CU66" t="s">
        <v>140</v>
      </c>
      <c r="CV66" t="s">
        <v>140</v>
      </c>
      <c r="CW66" t="s">
        <v>139</v>
      </c>
      <c r="CX66" t="s">
        <v>139</v>
      </c>
      <c r="CY66" t="s">
        <v>4493</v>
      </c>
      <c r="CZ66" s="10">
        <v>16703223311</v>
      </c>
      <c r="DA66" t="s">
        <v>1971</v>
      </c>
      <c r="DB66" t="s">
        <v>1972</v>
      </c>
      <c r="DC66" t="s">
        <v>139</v>
      </c>
      <c r="DD66" t="s">
        <v>117</v>
      </c>
      <c r="DE66" t="s">
        <v>1973</v>
      </c>
      <c r="DF66" t="s">
        <v>1974</v>
      </c>
      <c r="DG66" t="s">
        <v>200</v>
      </c>
      <c r="DH66" t="s">
        <v>1959</v>
      </c>
      <c r="DI66" t="s">
        <v>1975</v>
      </c>
      <c r="DJ66" t="s">
        <v>1976</v>
      </c>
    </row>
    <row r="67" spans="1:114" ht="14.45" customHeight="1" x14ac:dyDescent="0.25">
      <c r="A67" t="s">
        <v>4590</v>
      </c>
      <c r="B67" t="s">
        <v>115</v>
      </c>
      <c r="C67" s="1">
        <v>45896</v>
      </c>
      <c r="D67" s="1">
        <v>45975</v>
      </c>
      <c r="E67" t="s">
        <v>168</v>
      </c>
      <c r="F67" s="1">
        <v>46021</v>
      </c>
      <c r="G67" t="s">
        <v>117</v>
      </c>
      <c r="H67" t="s">
        <v>117</v>
      </c>
      <c r="I67" t="s">
        <v>117</v>
      </c>
      <c r="J67" t="s">
        <v>3810</v>
      </c>
      <c r="L67" t="s">
        <v>3816</v>
      </c>
      <c r="M67" t="s">
        <v>230</v>
      </c>
      <c r="N67" t="s">
        <v>231</v>
      </c>
      <c r="O67" t="s">
        <v>122</v>
      </c>
      <c r="P67" s="8">
        <v>96952</v>
      </c>
      <c r="Q67" t="s">
        <v>123</v>
      </c>
      <c r="R67" t="s">
        <v>582</v>
      </c>
      <c r="S67" s="10">
        <v>16704330105</v>
      </c>
      <c r="U67" t="s">
        <v>3813</v>
      </c>
      <c r="V67">
        <v>11121</v>
      </c>
      <c r="W67" t="s">
        <v>125</v>
      </c>
      <c r="Y67" t="s">
        <v>3814</v>
      </c>
      <c r="Z67" t="s">
        <v>3815</v>
      </c>
      <c r="AB67" t="s">
        <v>260</v>
      </c>
      <c r="AC67" t="s">
        <v>3816</v>
      </c>
      <c r="AD67" t="s">
        <v>230</v>
      </c>
      <c r="AE67" t="s">
        <v>231</v>
      </c>
      <c r="AF67" t="s">
        <v>122</v>
      </c>
      <c r="AG67" s="8">
        <v>96950</v>
      </c>
      <c r="AH67" t="s">
        <v>123</v>
      </c>
      <c r="AI67" t="s">
        <v>582</v>
      </c>
      <c r="AJ67" s="10">
        <v>16704330105</v>
      </c>
      <c r="AL67" t="s">
        <v>3817</v>
      </c>
      <c r="BE67" t="str">
        <f>"45-2092.00"</f>
        <v>45-2092.00</v>
      </c>
      <c r="BF67" t="s">
        <v>1301</v>
      </c>
      <c r="BG67" t="s">
        <v>4591</v>
      </c>
      <c r="BH67" t="s">
        <v>4171</v>
      </c>
      <c r="BI67">
        <v>2</v>
      </c>
      <c r="BJ67">
        <v>2</v>
      </c>
      <c r="BK67" s="1">
        <v>46023</v>
      </c>
      <c r="BL67" s="1">
        <v>46387</v>
      </c>
      <c r="BM67" s="1">
        <v>46023</v>
      </c>
      <c r="BN67" s="1">
        <v>46387</v>
      </c>
      <c r="BO67">
        <v>35</v>
      </c>
      <c r="BP67">
        <v>0</v>
      </c>
      <c r="BQ67">
        <v>7</v>
      </c>
      <c r="BR67">
        <v>0</v>
      </c>
      <c r="BS67">
        <v>7</v>
      </c>
      <c r="BT67">
        <v>7</v>
      </c>
      <c r="BU67">
        <v>7</v>
      </c>
      <c r="BV67">
        <v>7</v>
      </c>
      <c r="BW67" t="str">
        <f>"7:00 AM"</f>
        <v>7:00 AM</v>
      </c>
      <c r="BX67" t="str">
        <f>"4:00 PM"</f>
        <v>4:00 PM</v>
      </c>
      <c r="BY67" t="s">
        <v>165</v>
      </c>
      <c r="BZ67">
        <v>0</v>
      </c>
      <c r="CA67">
        <v>3</v>
      </c>
      <c r="CB67" t="s">
        <v>117</v>
      </c>
      <c r="CD67" t="s">
        <v>591</v>
      </c>
      <c r="CE67" t="s">
        <v>4592</v>
      </c>
      <c r="CF67" t="s">
        <v>230</v>
      </c>
      <c r="CG67" t="s">
        <v>231</v>
      </c>
      <c r="CH67" t="s">
        <v>122</v>
      </c>
      <c r="CI67" s="8">
        <v>96952</v>
      </c>
      <c r="CJ67" s="3">
        <v>11.83</v>
      </c>
      <c r="CK67" s="3">
        <v>11.91</v>
      </c>
      <c r="CL67" s="3">
        <v>17.75</v>
      </c>
      <c r="CM67" s="3">
        <v>17.87</v>
      </c>
      <c r="CN67" t="s">
        <v>137</v>
      </c>
      <c r="CO67" t="s">
        <v>140</v>
      </c>
      <c r="CP67" t="s">
        <v>138</v>
      </c>
      <c r="CR67" t="s">
        <v>117</v>
      </c>
      <c r="CS67" t="s">
        <v>139</v>
      </c>
      <c r="CT67" t="s">
        <v>140</v>
      </c>
      <c r="CU67" t="s">
        <v>139</v>
      </c>
      <c r="CV67" t="s">
        <v>140</v>
      </c>
      <c r="CW67" t="s">
        <v>139</v>
      </c>
      <c r="CX67" t="s">
        <v>140</v>
      </c>
      <c r="CY67" t="s">
        <v>592</v>
      </c>
      <c r="CZ67" s="10">
        <v>16704330105</v>
      </c>
      <c r="DA67" t="s">
        <v>3817</v>
      </c>
      <c r="DB67" t="s">
        <v>926</v>
      </c>
      <c r="DC67" t="s">
        <v>139</v>
      </c>
      <c r="DD67" t="s">
        <v>117</v>
      </c>
    </row>
    <row r="68" spans="1:114" ht="14.45" customHeight="1" x14ac:dyDescent="0.25">
      <c r="A68" t="s">
        <v>4974</v>
      </c>
      <c r="B68" t="s">
        <v>115</v>
      </c>
      <c r="C68" s="1">
        <v>45899</v>
      </c>
      <c r="D68" s="1">
        <v>45975</v>
      </c>
      <c r="E68" t="s">
        <v>116</v>
      </c>
      <c r="G68" t="s">
        <v>117</v>
      </c>
      <c r="H68" t="s">
        <v>117</v>
      </c>
      <c r="I68" t="s">
        <v>117</v>
      </c>
      <c r="J68" t="s">
        <v>694</v>
      </c>
      <c r="L68" t="s">
        <v>695</v>
      </c>
      <c r="M68" t="s">
        <v>4975</v>
      </c>
      <c r="N68" t="s">
        <v>121</v>
      </c>
      <c r="O68" t="s">
        <v>122</v>
      </c>
      <c r="P68" s="8">
        <v>96950</v>
      </c>
      <c r="Q68" t="s">
        <v>123</v>
      </c>
      <c r="S68" s="10">
        <v>16702858730</v>
      </c>
      <c r="U68" t="s">
        <v>697</v>
      </c>
      <c r="V68">
        <v>561320</v>
      </c>
      <c r="W68" t="s">
        <v>222</v>
      </c>
      <c r="X68" t="s">
        <v>139</v>
      </c>
      <c r="Y68" t="s">
        <v>698</v>
      </c>
      <c r="Z68" t="s">
        <v>699</v>
      </c>
      <c r="AA68" t="s">
        <v>700</v>
      </c>
      <c r="AB68" t="s">
        <v>318</v>
      </c>
      <c r="AC68" t="s">
        <v>695</v>
      </c>
      <c r="AD68" t="s">
        <v>3223</v>
      </c>
      <c r="AE68" t="s">
        <v>121</v>
      </c>
      <c r="AF68" t="s">
        <v>122</v>
      </c>
      <c r="AG68" s="8">
        <v>96950</v>
      </c>
      <c r="AH68" t="s">
        <v>123</v>
      </c>
      <c r="AJ68" s="10">
        <v>16702858730</v>
      </c>
      <c r="AL68" t="s">
        <v>702</v>
      </c>
      <c r="BE68" t="str">
        <f>"49-9071.00"</f>
        <v>49-9071.00</v>
      </c>
      <c r="BF68" t="s">
        <v>132</v>
      </c>
      <c r="BG68" t="s">
        <v>1806</v>
      </c>
      <c r="BH68" t="s">
        <v>543</v>
      </c>
      <c r="BI68">
        <v>10</v>
      </c>
      <c r="BJ68">
        <v>10</v>
      </c>
      <c r="BK68" s="1">
        <v>45962</v>
      </c>
      <c r="BL68" s="1">
        <v>46326</v>
      </c>
      <c r="BM68" s="1">
        <v>45975</v>
      </c>
      <c r="BN68" s="1">
        <v>46326</v>
      </c>
      <c r="BO68">
        <v>35</v>
      </c>
      <c r="BP68">
        <v>0</v>
      </c>
      <c r="BQ68">
        <v>7</v>
      </c>
      <c r="BR68">
        <v>7</v>
      </c>
      <c r="BS68">
        <v>7</v>
      </c>
      <c r="BT68">
        <v>7</v>
      </c>
      <c r="BU68">
        <v>7</v>
      </c>
      <c r="BV68">
        <v>0</v>
      </c>
      <c r="BW68" t="str">
        <f>"9:00 AM"</f>
        <v>9:00 AM</v>
      </c>
      <c r="BX68" t="str">
        <f t="shared" ref="BX68:BX73" si="0">"5:00 PM"</f>
        <v>5:00 PM</v>
      </c>
      <c r="BY68" t="s">
        <v>165</v>
      </c>
      <c r="BZ68">
        <v>0</v>
      </c>
      <c r="CA68">
        <v>12</v>
      </c>
      <c r="CB68" t="s">
        <v>117</v>
      </c>
      <c r="CD68" s="2" t="s">
        <v>1807</v>
      </c>
      <c r="CE68" t="s">
        <v>1808</v>
      </c>
      <c r="CF68" t="s">
        <v>707</v>
      </c>
      <c r="CG68" t="s">
        <v>121</v>
      </c>
      <c r="CH68" t="s">
        <v>122</v>
      </c>
      <c r="CI68" s="8">
        <v>96950</v>
      </c>
      <c r="CJ68" s="3">
        <v>9.98</v>
      </c>
      <c r="CK68" s="3">
        <v>9.98</v>
      </c>
      <c r="CL68" s="3">
        <v>14.97</v>
      </c>
      <c r="CM68" s="3">
        <v>14.97</v>
      </c>
      <c r="CN68" t="s">
        <v>137</v>
      </c>
      <c r="CO68" t="s">
        <v>325</v>
      </c>
      <c r="CP68" t="s">
        <v>138</v>
      </c>
      <c r="CR68" t="s">
        <v>117</v>
      </c>
      <c r="CS68" t="s">
        <v>139</v>
      </c>
      <c r="CT68" t="s">
        <v>140</v>
      </c>
      <c r="CU68" t="s">
        <v>139</v>
      </c>
      <c r="CV68" t="s">
        <v>140</v>
      </c>
      <c r="CW68" t="s">
        <v>139</v>
      </c>
      <c r="CX68" t="s">
        <v>140</v>
      </c>
      <c r="CY68" s="2" t="s">
        <v>708</v>
      </c>
      <c r="CZ68" s="10">
        <v>16702858730</v>
      </c>
      <c r="DA68" t="s">
        <v>702</v>
      </c>
      <c r="DB68" t="s">
        <v>140</v>
      </c>
      <c r="DC68" t="s">
        <v>139</v>
      </c>
      <c r="DD68" t="s">
        <v>139</v>
      </c>
    </row>
    <row r="69" spans="1:114" ht="14.45" customHeight="1" x14ac:dyDescent="0.25">
      <c r="A69" t="s">
        <v>4976</v>
      </c>
      <c r="B69" t="s">
        <v>115</v>
      </c>
      <c r="C69" s="1">
        <v>45893</v>
      </c>
      <c r="D69" s="1">
        <v>45975</v>
      </c>
      <c r="E69" t="s">
        <v>116</v>
      </c>
      <c r="G69" t="s">
        <v>117</v>
      </c>
      <c r="H69" t="s">
        <v>117</v>
      </c>
      <c r="I69" t="s">
        <v>117</v>
      </c>
      <c r="J69" t="s">
        <v>4977</v>
      </c>
      <c r="L69" t="s">
        <v>4978</v>
      </c>
      <c r="N69" t="s">
        <v>156</v>
      </c>
      <c r="O69" t="s">
        <v>122</v>
      </c>
      <c r="P69" s="8">
        <v>96950</v>
      </c>
      <c r="Q69" t="s">
        <v>123</v>
      </c>
      <c r="S69" s="10">
        <v>16702346445</v>
      </c>
      <c r="T69">
        <v>2263</v>
      </c>
      <c r="U69" t="s">
        <v>4979</v>
      </c>
      <c r="V69">
        <v>212311</v>
      </c>
      <c r="W69" t="s">
        <v>125</v>
      </c>
      <c r="Y69" t="s">
        <v>1271</v>
      </c>
      <c r="Z69" t="s">
        <v>1272</v>
      </c>
      <c r="AB69" t="s">
        <v>3447</v>
      </c>
      <c r="AC69" t="s">
        <v>4980</v>
      </c>
      <c r="AE69" t="s">
        <v>156</v>
      </c>
      <c r="AF69" t="s">
        <v>122</v>
      </c>
      <c r="AG69" s="8">
        <v>96950</v>
      </c>
      <c r="AH69" t="s">
        <v>123</v>
      </c>
      <c r="AJ69" s="10">
        <v>16702346445</v>
      </c>
      <c r="AK69">
        <v>2263</v>
      </c>
      <c r="AL69" t="s">
        <v>1274</v>
      </c>
      <c r="BE69" t="str">
        <f>"17-3022.00"</f>
        <v>17-3022.00</v>
      </c>
      <c r="BF69" t="s">
        <v>1399</v>
      </c>
      <c r="BG69" t="s">
        <v>4981</v>
      </c>
      <c r="BH69" t="s">
        <v>4982</v>
      </c>
      <c r="BI69">
        <v>1</v>
      </c>
      <c r="BJ69">
        <v>1</v>
      </c>
      <c r="BK69" s="1">
        <v>45962</v>
      </c>
      <c r="BL69" s="1">
        <v>46326</v>
      </c>
      <c r="BM69" s="1">
        <v>45975</v>
      </c>
      <c r="BN69" s="1">
        <v>46326</v>
      </c>
      <c r="BO69">
        <v>40</v>
      </c>
      <c r="BP69">
        <v>0</v>
      </c>
      <c r="BQ69">
        <v>8</v>
      </c>
      <c r="BR69">
        <v>8</v>
      </c>
      <c r="BS69">
        <v>8</v>
      </c>
      <c r="BT69">
        <v>8</v>
      </c>
      <c r="BU69">
        <v>8</v>
      </c>
      <c r="BV69">
        <v>0</v>
      </c>
      <c r="BW69" t="str">
        <f>"8:00 AM"</f>
        <v>8:00 AM</v>
      </c>
      <c r="BX69" t="str">
        <f t="shared" si="0"/>
        <v>5:00 PM</v>
      </c>
      <c r="BY69" t="s">
        <v>384</v>
      </c>
      <c r="BZ69">
        <v>0</v>
      </c>
      <c r="CA69">
        <v>12</v>
      </c>
      <c r="CB69" t="s">
        <v>117</v>
      </c>
      <c r="CD69" s="2" t="s">
        <v>4983</v>
      </c>
      <c r="CE69" t="s">
        <v>4984</v>
      </c>
      <c r="CG69" t="s">
        <v>156</v>
      </c>
      <c r="CH69" t="s">
        <v>122</v>
      </c>
      <c r="CI69" s="8">
        <v>96950</v>
      </c>
      <c r="CJ69" s="3">
        <v>17.57</v>
      </c>
      <c r="CK69" s="3">
        <v>19</v>
      </c>
      <c r="CL69" s="3">
        <v>26.36</v>
      </c>
      <c r="CM69" s="3">
        <v>28.5</v>
      </c>
      <c r="CN69" t="s">
        <v>137</v>
      </c>
      <c r="CO69" t="s">
        <v>1278</v>
      </c>
      <c r="CP69" t="s">
        <v>138</v>
      </c>
      <c r="CR69" t="s">
        <v>117</v>
      </c>
      <c r="CS69" t="s">
        <v>139</v>
      </c>
      <c r="CT69" t="s">
        <v>140</v>
      </c>
      <c r="CU69" t="s">
        <v>139</v>
      </c>
      <c r="CV69" t="s">
        <v>140</v>
      </c>
      <c r="CW69" t="s">
        <v>139</v>
      </c>
      <c r="CX69" t="s">
        <v>140</v>
      </c>
      <c r="CY69" t="s">
        <v>1279</v>
      </c>
      <c r="CZ69" s="10">
        <v>16702346445</v>
      </c>
      <c r="DA69" t="s">
        <v>1274</v>
      </c>
      <c r="DB69" t="s">
        <v>140</v>
      </c>
      <c r="DC69" t="s">
        <v>139</v>
      </c>
      <c r="DD69" t="s">
        <v>117</v>
      </c>
      <c r="DE69" t="s">
        <v>1271</v>
      </c>
      <c r="DF69" t="s">
        <v>1272</v>
      </c>
      <c r="DH69" t="s">
        <v>4979</v>
      </c>
      <c r="DI69" t="s">
        <v>4977</v>
      </c>
      <c r="DJ69" t="s">
        <v>1274</v>
      </c>
    </row>
    <row r="70" spans="1:114" ht="14.45" customHeight="1" x14ac:dyDescent="0.25">
      <c r="A70" t="s">
        <v>114</v>
      </c>
      <c r="B70" t="s">
        <v>115</v>
      </c>
      <c r="C70" s="1">
        <v>45895</v>
      </c>
      <c r="D70" s="1">
        <v>45978</v>
      </c>
      <c r="E70" t="s">
        <v>116</v>
      </c>
      <c r="G70" t="s">
        <v>117</v>
      </c>
      <c r="H70" t="s">
        <v>117</v>
      </c>
      <c r="I70" t="s">
        <v>117</v>
      </c>
      <c r="J70" t="s">
        <v>118</v>
      </c>
      <c r="L70" t="s">
        <v>119</v>
      </c>
      <c r="M70" t="s">
        <v>120</v>
      </c>
      <c r="N70" t="s">
        <v>121</v>
      </c>
      <c r="O70" t="s">
        <v>122</v>
      </c>
      <c r="P70" s="8">
        <v>96950</v>
      </c>
      <c r="Q70" t="s">
        <v>123</v>
      </c>
      <c r="S70" s="10">
        <v>16702349110</v>
      </c>
      <c r="U70" t="s">
        <v>124</v>
      </c>
      <c r="V70">
        <v>449210</v>
      </c>
      <c r="W70" t="s">
        <v>125</v>
      </c>
      <c r="Y70" t="s">
        <v>126</v>
      </c>
      <c r="Z70" t="s">
        <v>127</v>
      </c>
      <c r="AB70" t="s">
        <v>128</v>
      </c>
      <c r="AC70" t="s">
        <v>129</v>
      </c>
      <c r="AD70" t="s">
        <v>130</v>
      </c>
      <c r="AE70" t="s">
        <v>121</v>
      </c>
      <c r="AF70" t="s">
        <v>122</v>
      </c>
      <c r="AG70" s="8">
        <v>96950</v>
      </c>
      <c r="AH70" t="s">
        <v>123</v>
      </c>
      <c r="AJ70" s="10">
        <v>16702349110</v>
      </c>
      <c r="AL70" t="s">
        <v>131</v>
      </c>
      <c r="BE70" t="str">
        <f>"49-9071.00"</f>
        <v>49-9071.00</v>
      </c>
      <c r="BF70" t="s">
        <v>132</v>
      </c>
      <c r="BG70" t="s">
        <v>133</v>
      </c>
      <c r="BH70" t="s">
        <v>134</v>
      </c>
      <c r="BI70">
        <v>3</v>
      </c>
      <c r="BJ70">
        <v>3</v>
      </c>
      <c r="BK70" s="1">
        <v>45931</v>
      </c>
      <c r="BL70" s="1">
        <v>46295</v>
      </c>
      <c r="BM70" s="1">
        <v>45978</v>
      </c>
      <c r="BN70" s="1">
        <v>46295</v>
      </c>
      <c r="BO70">
        <v>35</v>
      </c>
      <c r="BP70">
        <v>0</v>
      </c>
      <c r="BQ70">
        <v>7</v>
      </c>
      <c r="BR70">
        <v>7</v>
      </c>
      <c r="BS70">
        <v>7</v>
      </c>
      <c r="BT70">
        <v>7</v>
      </c>
      <c r="BU70">
        <v>7</v>
      </c>
      <c r="BV70">
        <v>0</v>
      </c>
      <c r="BW70" t="str">
        <f>"9:00 AM"</f>
        <v>9:00 AM</v>
      </c>
      <c r="BX70" t="str">
        <f t="shared" si="0"/>
        <v>5:00 PM</v>
      </c>
      <c r="BY70" t="s">
        <v>135</v>
      </c>
      <c r="BZ70">
        <v>0</v>
      </c>
      <c r="CA70">
        <v>12</v>
      </c>
      <c r="CB70" t="s">
        <v>117</v>
      </c>
      <c r="CD70" t="s">
        <v>136</v>
      </c>
      <c r="CE70" t="s">
        <v>120</v>
      </c>
      <c r="CG70" t="s">
        <v>121</v>
      </c>
      <c r="CH70" t="s">
        <v>122</v>
      </c>
      <c r="CI70" s="8">
        <v>96950</v>
      </c>
      <c r="CJ70" s="3">
        <v>9.98</v>
      </c>
      <c r="CK70" s="3">
        <v>9.98</v>
      </c>
      <c r="CL70" s="3">
        <v>14.97</v>
      </c>
      <c r="CM70" s="3">
        <v>14.97</v>
      </c>
      <c r="CN70" t="s">
        <v>137</v>
      </c>
      <c r="CO70">
        <v>0</v>
      </c>
      <c r="CP70" t="s">
        <v>138</v>
      </c>
      <c r="CR70" t="s">
        <v>139</v>
      </c>
      <c r="CS70" t="s">
        <v>139</v>
      </c>
      <c r="CT70" t="s">
        <v>140</v>
      </c>
      <c r="CU70" t="s">
        <v>139</v>
      </c>
      <c r="CV70" t="s">
        <v>140</v>
      </c>
      <c r="CW70" t="s">
        <v>139</v>
      </c>
      <c r="CX70" t="s">
        <v>140</v>
      </c>
      <c r="CY70" t="s">
        <v>141</v>
      </c>
      <c r="CZ70" s="10">
        <v>16702349110</v>
      </c>
      <c r="DA70" t="s">
        <v>131</v>
      </c>
      <c r="DB70" t="s">
        <v>142</v>
      </c>
      <c r="DC70" t="s">
        <v>139</v>
      </c>
      <c r="DD70" t="s">
        <v>117</v>
      </c>
    </row>
    <row r="71" spans="1:114" ht="14.45" customHeight="1" x14ac:dyDescent="0.25">
      <c r="A71" t="s">
        <v>143</v>
      </c>
      <c r="B71" t="s">
        <v>115</v>
      </c>
      <c r="C71" s="1">
        <v>45897</v>
      </c>
      <c r="D71" s="1">
        <v>45978</v>
      </c>
      <c r="E71" t="s">
        <v>116</v>
      </c>
      <c r="G71" t="s">
        <v>139</v>
      </c>
      <c r="H71" t="s">
        <v>117</v>
      </c>
      <c r="I71" t="s">
        <v>117</v>
      </c>
      <c r="J71" t="s">
        <v>144</v>
      </c>
      <c r="L71" t="s">
        <v>145</v>
      </c>
      <c r="N71" t="s">
        <v>146</v>
      </c>
      <c r="O71" t="s">
        <v>122</v>
      </c>
      <c r="P71" s="8">
        <v>96951</v>
      </c>
      <c r="Q71" t="s">
        <v>123</v>
      </c>
      <c r="S71" s="10">
        <v>16707585864</v>
      </c>
      <c r="U71" t="s">
        <v>147</v>
      </c>
      <c r="V71">
        <v>561520</v>
      </c>
      <c r="W71" t="s">
        <v>125</v>
      </c>
      <c r="Y71" t="s">
        <v>148</v>
      </c>
      <c r="Z71" t="s">
        <v>149</v>
      </c>
      <c r="AB71" t="s">
        <v>150</v>
      </c>
      <c r="AC71" t="s">
        <v>145</v>
      </c>
      <c r="AE71" t="s">
        <v>146</v>
      </c>
      <c r="AF71" t="s">
        <v>122</v>
      </c>
      <c r="AG71" s="8">
        <v>96951</v>
      </c>
      <c r="AH71" t="s">
        <v>123</v>
      </c>
      <c r="AJ71" s="10">
        <v>16707855864</v>
      </c>
      <c r="AL71" t="s">
        <v>151</v>
      </c>
      <c r="AM71" t="s">
        <v>152</v>
      </c>
      <c r="AN71" t="s">
        <v>153</v>
      </c>
      <c r="AO71" t="s">
        <v>154</v>
      </c>
      <c r="AQ71" t="s">
        <v>155</v>
      </c>
      <c r="AS71" t="s">
        <v>156</v>
      </c>
      <c r="AT71" t="s">
        <v>122</v>
      </c>
      <c r="AU71" s="8">
        <v>96950</v>
      </c>
      <c r="AV71" t="s">
        <v>123</v>
      </c>
      <c r="AX71" s="10">
        <v>16702353403</v>
      </c>
      <c r="AZ71" t="s">
        <v>157</v>
      </c>
      <c r="BA71" t="s">
        <v>158</v>
      </c>
      <c r="BB71" t="s">
        <v>159</v>
      </c>
      <c r="BE71" t="str">
        <f>"13-2011.00"</f>
        <v>13-2011.00</v>
      </c>
      <c r="BF71" t="s">
        <v>160</v>
      </c>
      <c r="BG71" t="s">
        <v>161</v>
      </c>
      <c r="BH71" t="s">
        <v>162</v>
      </c>
      <c r="BI71">
        <v>1</v>
      </c>
      <c r="BJ71">
        <v>1</v>
      </c>
      <c r="BK71" s="1">
        <v>45931</v>
      </c>
      <c r="BL71" s="1">
        <v>47026</v>
      </c>
      <c r="BM71" s="1">
        <v>45978</v>
      </c>
      <c r="BN71" s="1">
        <v>47026</v>
      </c>
      <c r="BO71">
        <v>35</v>
      </c>
      <c r="BP71">
        <v>0</v>
      </c>
      <c r="BQ71">
        <v>7</v>
      </c>
      <c r="BR71">
        <v>7</v>
      </c>
      <c r="BS71">
        <v>7</v>
      </c>
      <c r="BT71">
        <v>7</v>
      </c>
      <c r="BU71">
        <v>7</v>
      </c>
      <c r="BV71">
        <v>0</v>
      </c>
      <c r="BW71" t="str">
        <f>"9:00 AM"</f>
        <v>9:00 AM</v>
      </c>
      <c r="BX71" t="str">
        <f t="shared" si="0"/>
        <v>5:00 PM</v>
      </c>
      <c r="BY71" t="s">
        <v>135</v>
      </c>
      <c r="BZ71">
        <v>0</v>
      </c>
      <c r="CA71">
        <v>36</v>
      </c>
      <c r="CB71" t="s">
        <v>117</v>
      </c>
      <c r="CD71" t="s">
        <v>163</v>
      </c>
      <c r="CE71" t="s">
        <v>164</v>
      </c>
      <c r="CG71" t="s">
        <v>146</v>
      </c>
      <c r="CH71" t="s">
        <v>122</v>
      </c>
      <c r="CI71" s="8">
        <v>96951</v>
      </c>
      <c r="CJ71" s="3">
        <v>17.91</v>
      </c>
      <c r="CK71" s="3">
        <v>17.91</v>
      </c>
      <c r="CL71" s="3">
        <v>0</v>
      </c>
      <c r="CM71" s="3">
        <v>0</v>
      </c>
      <c r="CN71" t="s">
        <v>137</v>
      </c>
      <c r="CO71" t="s">
        <v>165</v>
      </c>
      <c r="CP71" t="s">
        <v>138</v>
      </c>
      <c r="CR71" t="s">
        <v>117</v>
      </c>
      <c r="CS71" t="s">
        <v>139</v>
      </c>
      <c r="CT71" t="s">
        <v>140</v>
      </c>
      <c r="CU71" t="s">
        <v>140</v>
      </c>
      <c r="CV71" t="s">
        <v>140</v>
      </c>
      <c r="CW71" t="s">
        <v>139</v>
      </c>
      <c r="CX71" t="s">
        <v>140</v>
      </c>
      <c r="CY71" t="s">
        <v>166</v>
      </c>
      <c r="CZ71" s="10">
        <v>16707585864</v>
      </c>
      <c r="DA71" t="s">
        <v>151</v>
      </c>
      <c r="DB71" t="s">
        <v>140</v>
      </c>
      <c r="DC71" t="s">
        <v>139</v>
      </c>
      <c r="DD71" t="s">
        <v>117</v>
      </c>
    </row>
    <row r="72" spans="1:114" ht="14.45" customHeight="1" x14ac:dyDescent="0.25">
      <c r="A72" t="s">
        <v>2656</v>
      </c>
      <c r="B72" t="s">
        <v>115</v>
      </c>
      <c r="C72" s="1">
        <v>45903</v>
      </c>
      <c r="D72" s="1">
        <v>45978</v>
      </c>
      <c r="E72" t="s">
        <v>116</v>
      </c>
      <c r="G72" t="s">
        <v>117</v>
      </c>
      <c r="H72" t="s">
        <v>117</v>
      </c>
      <c r="I72" t="s">
        <v>117</v>
      </c>
      <c r="J72" t="s">
        <v>2657</v>
      </c>
      <c r="K72" t="s">
        <v>2658</v>
      </c>
      <c r="L72" t="s">
        <v>2659</v>
      </c>
      <c r="N72" t="s">
        <v>156</v>
      </c>
      <c r="O72" t="s">
        <v>122</v>
      </c>
      <c r="P72" s="8">
        <v>96950</v>
      </c>
      <c r="Q72" t="s">
        <v>123</v>
      </c>
      <c r="S72" s="10">
        <v>16704837119</v>
      </c>
      <c r="U72" t="s">
        <v>2660</v>
      </c>
      <c r="V72">
        <v>238220</v>
      </c>
      <c r="W72" t="s">
        <v>125</v>
      </c>
      <c r="Y72" t="s">
        <v>2661</v>
      </c>
      <c r="Z72" t="s">
        <v>2662</v>
      </c>
      <c r="AA72" t="s">
        <v>2662</v>
      </c>
      <c r="AB72" t="s">
        <v>277</v>
      </c>
      <c r="AC72" t="s">
        <v>2663</v>
      </c>
      <c r="AD72" t="s">
        <v>2664</v>
      </c>
      <c r="AE72" t="s">
        <v>121</v>
      </c>
      <c r="AF72" t="s">
        <v>122</v>
      </c>
      <c r="AG72" s="8">
        <v>96950</v>
      </c>
      <c r="AH72" t="s">
        <v>123</v>
      </c>
      <c r="AJ72" s="10">
        <v>16704837119</v>
      </c>
      <c r="AL72" t="s">
        <v>2665</v>
      </c>
      <c r="BE72" t="str">
        <f>"47-2152.00"</f>
        <v>47-2152.00</v>
      </c>
      <c r="BF72" t="s">
        <v>2666</v>
      </c>
      <c r="BG72" t="s">
        <v>2667</v>
      </c>
      <c r="BH72" t="s">
        <v>2668</v>
      </c>
      <c r="BI72">
        <v>3</v>
      </c>
      <c r="BJ72">
        <v>3</v>
      </c>
      <c r="BK72" s="1">
        <v>45931</v>
      </c>
      <c r="BL72" s="1">
        <v>46295</v>
      </c>
      <c r="BM72" s="1">
        <v>45978</v>
      </c>
      <c r="BN72" s="1">
        <v>46295</v>
      </c>
      <c r="BO72">
        <v>36</v>
      </c>
      <c r="BP72">
        <v>0</v>
      </c>
      <c r="BQ72">
        <v>6</v>
      </c>
      <c r="BR72">
        <v>6</v>
      </c>
      <c r="BS72">
        <v>6</v>
      </c>
      <c r="BT72">
        <v>6</v>
      </c>
      <c r="BU72">
        <v>6</v>
      </c>
      <c r="BV72">
        <v>6</v>
      </c>
      <c r="BW72" t="str">
        <f>"11:00 AM"</f>
        <v>11:00 AM</v>
      </c>
      <c r="BX72" t="str">
        <f t="shared" si="0"/>
        <v>5:00 PM</v>
      </c>
      <c r="BY72" t="s">
        <v>135</v>
      </c>
      <c r="BZ72">
        <v>12</v>
      </c>
      <c r="CA72">
        <v>12</v>
      </c>
      <c r="CB72" t="s">
        <v>117</v>
      </c>
      <c r="CD72" s="2" t="s">
        <v>2669</v>
      </c>
      <c r="CE72" t="s">
        <v>2663</v>
      </c>
      <c r="CG72" t="s">
        <v>156</v>
      </c>
      <c r="CH72" t="s">
        <v>122</v>
      </c>
      <c r="CI72" s="8">
        <v>96950</v>
      </c>
      <c r="CJ72" s="3">
        <v>11.47</v>
      </c>
      <c r="CK72" s="3">
        <v>11.75</v>
      </c>
      <c r="CL72" s="3">
        <v>17.2</v>
      </c>
      <c r="CM72" s="3">
        <v>17.62</v>
      </c>
      <c r="CN72" t="s">
        <v>137</v>
      </c>
      <c r="CP72" t="s">
        <v>138</v>
      </c>
      <c r="CR72" t="s">
        <v>117</v>
      </c>
      <c r="CS72" t="s">
        <v>139</v>
      </c>
      <c r="CT72" t="s">
        <v>140</v>
      </c>
      <c r="CU72" t="s">
        <v>139</v>
      </c>
      <c r="CV72" t="s">
        <v>140</v>
      </c>
      <c r="CW72" t="s">
        <v>139</v>
      </c>
      <c r="CX72" t="s">
        <v>140</v>
      </c>
      <c r="CY72" t="s">
        <v>2670</v>
      </c>
      <c r="CZ72" s="10">
        <v>16702331818</v>
      </c>
      <c r="DA72" t="s">
        <v>2665</v>
      </c>
      <c r="DB72" t="s">
        <v>140</v>
      </c>
      <c r="DC72" t="s">
        <v>139</v>
      </c>
      <c r="DD72" t="s">
        <v>117</v>
      </c>
    </row>
    <row r="73" spans="1:114" ht="14.45" customHeight="1" x14ac:dyDescent="0.25">
      <c r="A73" t="s">
        <v>3399</v>
      </c>
      <c r="B73" t="s">
        <v>115</v>
      </c>
      <c r="C73" s="1">
        <v>45882</v>
      </c>
      <c r="D73" s="1">
        <v>45978</v>
      </c>
      <c r="E73" t="s">
        <v>116</v>
      </c>
      <c r="G73" t="s">
        <v>117</v>
      </c>
      <c r="H73" t="s">
        <v>117</v>
      </c>
      <c r="I73" t="s">
        <v>117</v>
      </c>
      <c r="J73" t="s">
        <v>3400</v>
      </c>
      <c r="K73" t="s">
        <v>3401</v>
      </c>
      <c r="L73" t="s">
        <v>3402</v>
      </c>
      <c r="N73" t="s">
        <v>156</v>
      </c>
      <c r="O73" t="s">
        <v>122</v>
      </c>
      <c r="P73" s="8">
        <v>96950</v>
      </c>
      <c r="Q73" t="s">
        <v>123</v>
      </c>
      <c r="S73" s="10">
        <v>16702352360</v>
      </c>
      <c r="U73" t="s">
        <v>3403</v>
      </c>
      <c r="V73">
        <v>23822</v>
      </c>
      <c r="W73" t="s">
        <v>125</v>
      </c>
      <c r="Y73" t="s">
        <v>3404</v>
      </c>
      <c r="Z73" t="s">
        <v>3405</v>
      </c>
      <c r="AA73" t="s">
        <v>3406</v>
      </c>
      <c r="AB73" t="s">
        <v>277</v>
      </c>
      <c r="AC73" t="s">
        <v>3407</v>
      </c>
      <c r="AD73" t="s">
        <v>3408</v>
      </c>
      <c r="AE73" t="s">
        <v>156</v>
      </c>
      <c r="AF73" t="s">
        <v>122</v>
      </c>
      <c r="AG73" s="8">
        <v>96950</v>
      </c>
      <c r="AH73" t="s">
        <v>123</v>
      </c>
      <c r="AJ73" s="10">
        <v>16702352360</v>
      </c>
      <c r="AL73" t="s">
        <v>3409</v>
      </c>
      <c r="BE73" t="str">
        <f>"49-9021.00"</f>
        <v>49-9021.00</v>
      </c>
      <c r="BF73" t="s">
        <v>1867</v>
      </c>
      <c r="BG73" t="s">
        <v>3410</v>
      </c>
      <c r="BH73" t="s">
        <v>3411</v>
      </c>
      <c r="BI73">
        <v>2</v>
      </c>
      <c r="BJ73">
        <v>2</v>
      </c>
      <c r="BK73" s="1">
        <v>45962</v>
      </c>
      <c r="BL73" s="1">
        <v>46326</v>
      </c>
      <c r="BM73" s="1">
        <v>45978</v>
      </c>
      <c r="BN73" s="1">
        <v>46326</v>
      </c>
      <c r="BO73">
        <v>40</v>
      </c>
      <c r="BP73">
        <v>0</v>
      </c>
      <c r="BQ73">
        <v>8</v>
      </c>
      <c r="BR73">
        <v>8</v>
      </c>
      <c r="BS73">
        <v>8</v>
      </c>
      <c r="BT73">
        <v>8</v>
      </c>
      <c r="BU73">
        <v>8</v>
      </c>
      <c r="BV73">
        <v>0</v>
      </c>
      <c r="BW73" t="str">
        <f>"8:00 AM"</f>
        <v>8:00 AM</v>
      </c>
      <c r="BX73" t="str">
        <f t="shared" si="0"/>
        <v>5:00 PM</v>
      </c>
      <c r="BY73" t="s">
        <v>135</v>
      </c>
      <c r="BZ73">
        <v>0</v>
      </c>
      <c r="CA73">
        <v>24</v>
      </c>
      <c r="CB73" t="s">
        <v>117</v>
      </c>
      <c r="CD73" t="s">
        <v>3412</v>
      </c>
      <c r="CE73" t="s">
        <v>3408</v>
      </c>
      <c r="CG73" t="s">
        <v>156</v>
      </c>
      <c r="CH73" t="s">
        <v>122</v>
      </c>
      <c r="CI73" s="8">
        <v>96950</v>
      </c>
      <c r="CJ73" s="3">
        <v>10.74</v>
      </c>
      <c r="CK73" s="3">
        <v>10.74</v>
      </c>
      <c r="CL73" s="3">
        <v>16.11</v>
      </c>
      <c r="CM73" s="3">
        <v>16.11</v>
      </c>
      <c r="CN73" t="s">
        <v>137</v>
      </c>
      <c r="CO73" t="s">
        <v>165</v>
      </c>
      <c r="CP73" t="s">
        <v>138</v>
      </c>
      <c r="CR73" t="s">
        <v>117</v>
      </c>
      <c r="CS73" t="s">
        <v>139</v>
      </c>
      <c r="CT73" t="s">
        <v>139</v>
      </c>
      <c r="CU73" t="s">
        <v>139</v>
      </c>
      <c r="CV73" t="s">
        <v>140</v>
      </c>
      <c r="CW73" t="s">
        <v>139</v>
      </c>
      <c r="CX73" t="s">
        <v>140</v>
      </c>
      <c r="CY73" t="s">
        <v>3413</v>
      </c>
      <c r="CZ73" s="10">
        <v>16702352360</v>
      </c>
      <c r="DA73" t="s">
        <v>3409</v>
      </c>
      <c r="DB73" t="s">
        <v>140</v>
      </c>
      <c r="DC73" t="s">
        <v>139</v>
      </c>
      <c r="DD73" t="s">
        <v>117</v>
      </c>
    </row>
    <row r="74" spans="1:114" ht="14.45" customHeight="1" x14ac:dyDescent="0.25">
      <c r="A74" t="s">
        <v>5374</v>
      </c>
      <c r="B74" t="s">
        <v>115</v>
      </c>
      <c r="C74" s="1">
        <v>45902</v>
      </c>
      <c r="D74" s="1">
        <v>45978</v>
      </c>
      <c r="E74" t="s">
        <v>168</v>
      </c>
      <c r="F74" s="1">
        <v>46023</v>
      </c>
      <c r="G74" t="s">
        <v>117</v>
      </c>
      <c r="H74" t="s">
        <v>117</v>
      </c>
      <c r="I74" t="s">
        <v>117</v>
      </c>
      <c r="J74" t="s">
        <v>1526</v>
      </c>
      <c r="K74" t="s">
        <v>1527</v>
      </c>
      <c r="L74" t="s">
        <v>1528</v>
      </c>
      <c r="N74" t="s">
        <v>121</v>
      </c>
      <c r="O74" t="s">
        <v>122</v>
      </c>
      <c r="P74" s="8">
        <v>96950</v>
      </c>
      <c r="Q74" t="s">
        <v>123</v>
      </c>
      <c r="S74" s="10">
        <v>16702347976</v>
      </c>
      <c r="U74" t="s">
        <v>1529</v>
      </c>
      <c r="V74">
        <v>72111</v>
      </c>
      <c r="W74" t="s">
        <v>125</v>
      </c>
      <c r="Y74" t="s">
        <v>1530</v>
      </c>
      <c r="Z74" t="s">
        <v>1531</v>
      </c>
      <c r="AB74" t="s">
        <v>260</v>
      </c>
      <c r="AC74" t="s">
        <v>1528</v>
      </c>
      <c r="AE74" t="s">
        <v>121</v>
      </c>
      <c r="AF74" t="s">
        <v>122</v>
      </c>
      <c r="AG74" s="8">
        <v>96950</v>
      </c>
      <c r="AH74" t="s">
        <v>123</v>
      </c>
      <c r="AJ74" s="10">
        <v>16702347976</v>
      </c>
      <c r="AL74" t="s">
        <v>5375</v>
      </c>
      <c r="BE74" t="str">
        <f>"35-2014.00"</f>
        <v>35-2014.00</v>
      </c>
      <c r="BF74" t="s">
        <v>195</v>
      </c>
      <c r="BG74" t="s">
        <v>1533</v>
      </c>
      <c r="BH74" t="s">
        <v>197</v>
      </c>
      <c r="BI74">
        <v>3</v>
      </c>
      <c r="BJ74">
        <v>3</v>
      </c>
      <c r="BK74" s="1">
        <v>46024</v>
      </c>
      <c r="BL74" s="1">
        <v>46388</v>
      </c>
      <c r="BM74" s="1">
        <v>46024</v>
      </c>
      <c r="BN74" s="1">
        <v>46388</v>
      </c>
      <c r="BO74">
        <v>35</v>
      </c>
      <c r="BP74">
        <v>7</v>
      </c>
      <c r="BQ74">
        <v>7</v>
      </c>
      <c r="BR74">
        <v>7</v>
      </c>
      <c r="BS74">
        <v>7</v>
      </c>
      <c r="BT74">
        <v>7</v>
      </c>
      <c r="BU74">
        <v>0</v>
      </c>
      <c r="BV74">
        <v>0</v>
      </c>
      <c r="BW74" t="str">
        <f>"10:00 AM"</f>
        <v>10:00 AM</v>
      </c>
      <c r="BX74" t="str">
        <f>"6:00 PM"</f>
        <v>6:00 PM</v>
      </c>
      <c r="BY74" t="s">
        <v>165</v>
      </c>
      <c r="BZ74">
        <v>0</v>
      </c>
      <c r="CA74">
        <v>12</v>
      </c>
      <c r="CB74" t="s">
        <v>117</v>
      </c>
      <c r="CD74" s="2" t="s">
        <v>1534</v>
      </c>
      <c r="CE74" t="s">
        <v>1535</v>
      </c>
      <c r="CF74" t="s">
        <v>1528</v>
      </c>
      <c r="CG74" t="s">
        <v>121</v>
      </c>
      <c r="CH74" t="s">
        <v>122</v>
      </c>
      <c r="CI74" s="8">
        <v>96950</v>
      </c>
      <c r="CJ74" s="3">
        <v>8.93</v>
      </c>
      <c r="CK74" s="3">
        <v>9.93</v>
      </c>
      <c r="CL74" s="3">
        <v>13.39</v>
      </c>
      <c r="CM74" s="3">
        <v>14.89</v>
      </c>
      <c r="CN74" t="s">
        <v>137</v>
      </c>
      <c r="CO74" t="s">
        <v>140</v>
      </c>
      <c r="CP74" t="s">
        <v>138</v>
      </c>
      <c r="CR74" t="s">
        <v>117</v>
      </c>
      <c r="CS74" t="s">
        <v>139</v>
      </c>
      <c r="CT74" t="s">
        <v>140</v>
      </c>
      <c r="CU74" t="s">
        <v>139</v>
      </c>
      <c r="CV74" t="s">
        <v>140</v>
      </c>
      <c r="CW74" t="s">
        <v>139</v>
      </c>
      <c r="CX74" t="s">
        <v>140</v>
      </c>
      <c r="CY74" t="s">
        <v>5376</v>
      </c>
      <c r="CZ74" s="10">
        <v>16702347976</v>
      </c>
      <c r="DA74" t="s">
        <v>2516</v>
      </c>
      <c r="DB74" t="s">
        <v>140</v>
      </c>
      <c r="DC74" t="s">
        <v>139</v>
      </c>
      <c r="DD74" t="s">
        <v>117</v>
      </c>
    </row>
    <row r="75" spans="1:114" ht="14.45" customHeight="1" x14ac:dyDescent="0.25">
      <c r="A75" t="s">
        <v>3925</v>
      </c>
      <c r="B75" t="s">
        <v>234</v>
      </c>
      <c r="C75" s="1">
        <v>45905</v>
      </c>
      <c r="D75" s="1">
        <v>45979</v>
      </c>
      <c r="E75" t="s">
        <v>116</v>
      </c>
      <c r="G75" t="s">
        <v>117</v>
      </c>
      <c r="H75" t="s">
        <v>117</v>
      </c>
      <c r="I75" t="s">
        <v>117</v>
      </c>
      <c r="J75" t="s">
        <v>3457</v>
      </c>
      <c r="L75" t="s">
        <v>712</v>
      </c>
      <c r="M75" t="s">
        <v>3458</v>
      </c>
      <c r="N75" t="s">
        <v>121</v>
      </c>
      <c r="O75" t="s">
        <v>122</v>
      </c>
      <c r="P75" s="8">
        <v>96950</v>
      </c>
      <c r="Q75" t="s">
        <v>123</v>
      </c>
      <c r="R75" t="s">
        <v>140</v>
      </c>
      <c r="S75" s="10">
        <v>16702348895</v>
      </c>
      <c r="U75" t="s">
        <v>3459</v>
      </c>
      <c r="V75">
        <v>81121</v>
      </c>
      <c r="W75" t="s">
        <v>125</v>
      </c>
      <c r="Y75" t="s">
        <v>714</v>
      </c>
      <c r="Z75" t="s">
        <v>3460</v>
      </c>
      <c r="AA75" t="s">
        <v>1408</v>
      </c>
      <c r="AB75" t="s">
        <v>193</v>
      </c>
      <c r="AC75" t="s">
        <v>712</v>
      </c>
      <c r="AD75" t="s">
        <v>3458</v>
      </c>
      <c r="AE75" t="s">
        <v>121</v>
      </c>
      <c r="AF75" t="s">
        <v>122</v>
      </c>
      <c r="AG75" s="8">
        <v>96950</v>
      </c>
      <c r="AH75" t="s">
        <v>123</v>
      </c>
      <c r="AJ75" s="10">
        <v>16702348895</v>
      </c>
      <c r="AL75" t="s">
        <v>3461</v>
      </c>
      <c r="BE75" t="str">
        <f>"49-9071.00"</f>
        <v>49-9071.00</v>
      </c>
      <c r="BF75" t="s">
        <v>132</v>
      </c>
      <c r="BG75" t="s">
        <v>3926</v>
      </c>
      <c r="BH75" t="s">
        <v>543</v>
      </c>
      <c r="BI75">
        <v>3</v>
      </c>
      <c r="BK75" s="1">
        <v>45976</v>
      </c>
      <c r="BL75" s="1">
        <v>46340</v>
      </c>
      <c r="BO75">
        <v>35</v>
      </c>
      <c r="BP75">
        <v>0</v>
      </c>
      <c r="BQ75">
        <v>7</v>
      </c>
      <c r="BR75">
        <v>7</v>
      </c>
      <c r="BS75">
        <v>7</v>
      </c>
      <c r="BT75">
        <v>7</v>
      </c>
      <c r="BU75">
        <v>7</v>
      </c>
      <c r="BV75">
        <v>0</v>
      </c>
      <c r="BW75" t="str">
        <f>"9:00 AM"</f>
        <v>9:00 AM</v>
      </c>
      <c r="BX75" t="str">
        <f>"5:00 PM"</f>
        <v>5:00 PM</v>
      </c>
      <c r="BY75" t="s">
        <v>135</v>
      </c>
      <c r="BZ75">
        <v>0</v>
      </c>
      <c r="CA75">
        <v>24</v>
      </c>
      <c r="CB75" t="s">
        <v>117</v>
      </c>
      <c r="CD75" t="s">
        <v>325</v>
      </c>
      <c r="CE75" t="s">
        <v>3458</v>
      </c>
      <c r="CG75" t="s">
        <v>121</v>
      </c>
      <c r="CH75" t="s">
        <v>122</v>
      </c>
      <c r="CI75" s="8">
        <v>96950</v>
      </c>
      <c r="CJ75" s="3">
        <v>9.75</v>
      </c>
      <c r="CK75" s="3">
        <v>9.75</v>
      </c>
      <c r="CL75" s="3">
        <v>14.63</v>
      </c>
      <c r="CM75" s="3">
        <v>14.63</v>
      </c>
      <c r="CN75" t="s">
        <v>137</v>
      </c>
      <c r="CO75" t="s">
        <v>140</v>
      </c>
      <c r="CP75" t="s">
        <v>138</v>
      </c>
      <c r="CR75" t="s">
        <v>117</v>
      </c>
      <c r="CS75" t="s">
        <v>139</v>
      </c>
      <c r="CT75" t="s">
        <v>140</v>
      </c>
      <c r="CU75" t="s">
        <v>139</v>
      </c>
      <c r="CV75" t="s">
        <v>140</v>
      </c>
      <c r="CW75" t="s">
        <v>139</v>
      </c>
      <c r="CX75" t="s">
        <v>140</v>
      </c>
      <c r="CY75" t="s">
        <v>140</v>
      </c>
      <c r="CZ75" s="10">
        <v>16702348895</v>
      </c>
      <c r="DA75" t="s">
        <v>3463</v>
      </c>
      <c r="DB75" t="s">
        <v>140</v>
      </c>
      <c r="DC75" t="s">
        <v>139</v>
      </c>
      <c r="DD75" t="s">
        <v>117</v>
      </c>
    </row>
    <row r="76" spans="1:114" ht="14.45" customHeight="1" x14ac:dyDescent="0.25">
      <c r="A76" t="s">
        <v>4668</v>
      </c>
      <c r="B76" t="s">
        <v>115</v>
      </c>
      <c r="C76" s="1">
        <v>45877</v>
      </c>
      <c r="D76" s="1">
        <v>45979</v>
      </c>
      <c r="E76" t="s">
        <v>116</v>
      </c>
      <c r="G76" t="s">
        <v>117</v>
      </c>
      <c r="H76" t="s">
        <v>117</v>
      </c>
      <c r="I76" t="s">
        <v>117</v>
      </c>
      <c r="J76" t="s">
        <v>3510</v>
      </c>
      <c r="K76" t="s">
        <v>3931</v>
      </c>
      <c r="L76" t="s">
        <v>4669</v>
      </c>
      <c r="N76" t="s">
        <v>121</v>
      </c>
      <c r="O76" t="s">
        <v>122</v>
      </c>
      <c r="P76" s="8">
        <v>96950</v>
      </c>
      <c r="Q76" t="s">
        <v>123</v>
      </c>
      <c r="S76" s="10">
        <v>16702355009</v>
      </c>
      <c r="U76" t="s">
        <v>3513</v>
      </c>
      <c r="V76">
        <v>561320</v>
      </c>
      <c r="W76" t="s">
        <v>222</v>
      </c>
      <c r="X76" t="s">
        <v>139</v>
      </c>
      <c r="Y76" t="s">
        <v>1700</v>
      </c>
      <c r="Z76" t="s">
        <v>1714</v>
      </c>
      <c r="AA76" t="s">
        <v>1702</v>
      </c>
      <c r="AB76" t="s">
        <v>1475</v>
      </c>
      <c r="AC76" t="s">
        <v>4670</v>
      </c>
      <c r="AE76" t="s">
        <v>121</v>
      </c>
      <c r="AF76" t="s">
        <v>122</v>
      </c>
      <c r="AG76" s="8">
        <v>96950</v>
      </c>
      <c r="AH76" t="s">
        <v>123</v>
      </c>
      <c r="AJ76" s="10">
        <v>16702355009</v>
      </c>
      <c r="AL76" t="s">
        <v>3514</v>
      </c>
      <c r="BE76" t="str">
        <f>"35-2014.00"</f>
        <v>35-2014.00</v>
      </c>
      <c r="BF76" t="s">
        <v>195</v>
      </c>
      <c r="BG76" t="s">
        <v>4671</v>
      </c>
      <c r="BH76" t="s">
        <v>197</v>
      </c>
      <c r="BI76">
        <v>8</v>
      </c>
      <c r="BJ76">
        <v>8</v>
      </c>
      <c r="BK76" s="1">
        <v>45931</v>
      </c>
      <c r="BL76" s="1">
        <v>46295</v>
      </c>
      <c r="BM76" s="1">
        <v>45979</v>
      </c>
      <c r="BN76" s="1">
        <v>46295</v>
      </c>
      <c r="BO76">
        <v>35</v>
      </c>
      <c r="BP76">
        <v>0</v>
      </c>
      <c r="BQ76">
        <v>7</v>
      </c>
      <c r="BR76">
        <v>7</v>
      </c>
      <c r="BS76">
        <v>7</v>
      </c>
      <c r="BT76">
        <v>7</v>
      </c>
      <c r="BU76">
        <v>7</v>
      </c>
      <c r="BV76">
        <v>0</v>
      </c>
      <c r="BW76" t="str">
        <f>"8:00 AM"</f>
        <v>8:00 AM</v>
      </c>
      <c r="BX76" t="str">
        <f>"4:00 PM"</f>
        <v>4:00 PM</v>
      </c>
      <c r="BY76" t="s">
        <v>165</v>
      </c>
      <c r="BZ76">
        <v>0</v>
      </c>
      <c r="CA76">
        <v>12</v>
      </c>
      <c r="CB76" t="s">
        <v>117</v>
      </c>
      <c r="CD76" s="2" t="s">
        <v>4672</v>
      </c>
      <c r="CE76" t="s">
        <v>4673</v>
      </c>
      <c r="CF76" t="s">
        <v>4674</v>
      </c>
      <c r="CG76" t="s">
        <v>121</v>
      </c>
      <c r="CH76" t="s">
        <v>122</v>
      </c>
      <c r="CI76" s="8">
        <v>96950</v>
      </c>
      <c r="CJ76" s="3">
        <v>8.83</v>
      </c>
      <c r="CK76" s="3">
        <v>8.83</v>
      </c>
      <c r="CL76" s="3">
        <v>13.24</v>
      </c>
      <c r="CM76" s="3">
        <v>13.24</v>
      </c>
      <c r="CN76" t="s">
        <v>137</v>
      </c>
      <c r="CO76" t="s">
        <v>3518</v>
      </c>
      <c r="CP76" t="s">
        <v>138</v>
      </c>
      <c r="CR76" t="s">
        <v>117</v>
      </c>
      <c r="CS76" t="s">
        <v>139</v>
      </c>
      <c r="CT76" t="s">
        <v>139</v>
      </c>
      <c r="CU76" t="s">
        <v>139</v>
      </c>
      <c r="CV76" t="s">
        <v>140</v>
      </c>
      <c r="CW76" t="s">
        <v>139</v>
      </c>
      <c r="CX76" t="s">
        <v>140</v>
      </c>
      <c r="CY76" t="s">
        <v>3535</v>
      </c>
      <c r="CZ76" s="10">
        <v>16702355009</v>
      </c>
      <c r="DA76" t="s">
        <v>3514</v>
      </c>
      <c r="DB76" t="s">
        <v>140</v>
      </c>
      <c r="DC76" t="s">
        <v>139</v>
      </c>
      <c r="DD76" t="s">
        <v>139</v>
      </c>
    </row>
    <row r="77" spans="1:114" ht="14.45" customHeight="1" x14ac:dyDescent="0.25">
      <c r="A77" t="s">
        <v>5056</v>
      </c>
      <c r="B77" t="s">
        <v>217</v>
      </c>
      <c r="C77" s="1">
        <v>45876</v>
      </c>
      <c r="D77" s="1">
        <v>45979</v>
      </c>
      <c r="E77" t="s">
        <v>116</v>
      </c>
      <c r="G77" t="s">
        <v>117</v>
      </c>
      <c r="H77" t="s">
        <v>117</v>
      </c>
      <c r="I77" t="s">
        <v>117</v>
      </c>
      <c r="J77" t="s">
        <v>1640</v>
      </c>
      <c r="K77" t="s">
        <v>2643</v>
      </c>
      <c r="L77" t="s">
        <v>1291</v>
      </c>
      <c r="N77" t="s">
        <v>156</v>
      </c>
      <c r="O77" t="s">
        <v>122</v>
      </c>
      <c r="P77" s="8">
        <v>96950</v>
      </c>
      <c r="Q77" t="s">
        <v>123</v>
      </c>
      <c r="S77" s="10">
        <v>16702347873</v>
      </c>
      <c r="U77" t="s">
        <v>634</v>
      </c>
      <c r="V77">
        <v>236115</v>
      </c>
      <c r="W77" t="s">
        <v>125</v>
      </c>
      <c r="Y77" t="s">
        <v>1288</v>
      </c>
      <c r="Z77" t="s">
        <v>1289</v>
      </c>
      <c r="AA77" t="s">
        <v>1290</v>
      </c>
      <c r="AB77" t="s">
        <v>277</v>
      </c>
      <c r="AC77" t="s">
        <v>1291</v>
      </c>
      <c r="AE77" t="s">
        <v>156</v>
      </c>
      <c r="AF77" t="s">
        <v>122</v>
      </c>
      <c r="AG77" s="8">
        <v>96950</v>
      </c>
      <c r="AH77" t="s">
        <v>123</v>
      </c>
      <c r="AJ77" s="10">
        <v>16702347873</v>
      </c>
      <c r="AL77" t="s">
        <v>639</v>
      </c>
      <c r="BE77" t="str">
        <f>"49-9071.00"</f>
        <v>49-9071.00</v>
      </c>
      <c r="BF77" t="s">
        <v>132</v>
      </c>
      <c r="BG77" t="s">
        <v>2644</v>
      </c>
      <c r="BH77" t="s">
        <v>2645</v>
      </c>
      <c r="BI77">
        <v>12</v>
      </c>
      <c r="BK77" s="1">
        <v>45931</v>
      </c>
      <c r="BL77" s="1">
        <v>46295</v>
      </c>
      <c r="BO77">
        <v>42</v>
      </c>
      <c r="BP77">
        <v>0</v>
      </c>
      <c r="BQ77">
        <v>7</v>
      </c>
      <c r="BR77">
        <v>7</v>
      </c>
      <c r="BS77">
        <v>7</v>
      </c>
      <c r="BT77">
        <v>7</v>
      </c>
      <c r="BU77">
        <v>7</v>
      </c>
      <c r="BV77">
        <v>7</v>
      </c>
      <c r="BW77" t="str">
        <f>"8:00 AM"</f>
        <v>8:00 AM</v>
      </c>
      <c r="BX77" t="str">
        <f>"3:00 PM"</f>
        <v>3:00 PM</v>
      </c>
      <c r="BY77" t="s">
        <v>135</v>
      </c>
      <c r="BZ77">
        <v>0</v>
      </c>
      <c r="CA77">
        <v>12</v>
      </c>
      <c r="CB77" t="s">
        <v>117</v>
      </c>
      <c r="CD77" t="s">
        <v>2646</v>
      </c>
      <c r="CE77" t="s">
        <v>5057</v>
      </c>
      <c r="CG77" t="s">
        <v>156</v>
      </c>
      <c r="CH77" t="s">
        <v>122</v>
      </c>
      <c r="CI77" s="8">
        <v>96950</v>
      </c>
      <c r="CJ77" s="3">
        <v>9.98</v>
      </c>
      <c r="CK77" s="3">
        <v>9.98</v>
      </c>
      <c r="CL77" s="3">
        <v>14.97</v>
      </c>
      <c r="CM77" s="3">
        <v>14.97</v>
      </c>
      <c r="CN77" t="s">
        <v>137</v>
      </c>
      <c r="CO77" t="s">
        <v>140</v>
      </c>
      <c r="CP77" t="s">
        <v>138</v>
      </c>
      <c r="CR77" t="s">
        <v>117</v>
      </c>
      <c r="CS77" t="s">
        <v>139</v>
      </c>
      <c r="CT77" t="s">
        <v>140</v>
      </c>
      <c r="CU77" t="s">
        <v>139</v>
      </c>
      <c r="CV77" t="s">
        <v>140</v>
      </c>
      <c r="CW77" t="s">
        <v>139</v>
      </c>
      <c r="CX77" t="s">
        <v>140</v>
      </c>
      <c r="CY77" t="s">
        <v>839</v>
      </c>
      <c r="CZ77" s="10">
        <v>16702347873</v>
      </c>
      <c r="DA77" t="s">
        <v>639</v>
      </c>
      <c r="DB77" t="s">
        <v>142</v>
      </c>
      <c r="DC77" t="s">
        <v>139</v>
      </c>
      <c r="DD77" t="s">
        <v>117</v>
      </c>
    </row>
    <row r="78" spans="1:114" ht="14.45" customHeight="1" x14ac:dyDescent="0.25">
      <c r="A78" t="s">
        <v>5363</v>
      </c>
      <c r="B78" t="s">
        <v>234</v>
      </c>
      <c r="C78" s="1">
        <v>45965</v>
      </c>
      <c r="D78" s="1">
        <v>45979</v>
      </c>
      <c r="E78" t="s">
        <v>116</v>
      </c>
      <c r="G78" t="s">
        <v>117</v>
      </c>
      <c r="H78" t="s">
        <v>117</v>
      </c>
      <c r="I78" t="s">
        <v>117</v>
      </c>
      <c r="J78" t="s">
        <v>5364</v>
      </c>
      <c r="K78" t="s">
        <v>5365</v>
      </c>
      <c r="L78" t="s">
        <v>5366</v>
      </c>
      <c r="N78" t="s">
        <v>121</v>
      </c>
      <c r="O78" t="s">
        <v>122</v>
      </c>
      <c r="P78" s="8">
        <v>96950</v>
      </c>
      <c r="Q78" t="s">
        <v>123</v>
      </c>
      <c r="S78" s="10">
        <v>16702871116</v>
      </c>
      <c r="U78" t="s">
        <v>5367</v>
      </c>
      <c r="V78">
        <v>56132</v>
      </c>
      <c r="W78" t="s">
        <v>125</v>
      </c>
      <c r="Y78" t="s">
        <v>5368</v>
      </c>
      <c r="Z78" t="s">
        <v>5369</v>
      </c>
      <c r="AA78" t="s">
        <v>5370</v>
      </c>
      <c r="AB78" t="s">
        <v>1475</v>
      </c>
      <c r="AC78" t="s">
        <v>5366</v>
      </c>
      <c r="AE78" t="s">
        <v>121</v>
      </c>
      <c r="AF78" t="s">
        <v>122</v>
      </c>
      <c r="AG78" s="8">
        <v>96950</v>
      </c>
      <c r="AH78" t="s">
        <v>123</v>
      </c>
      <c r="AJ78" s="10">
        <v>16702871116</v>
      </c>
      <c r="AL78" t="s">
        <v>5371</v>
      </c>
      <c r="BE78" t="str">
        <f>"35-2014.00"</f>
        <v>35-2014.00</v>
      </c>
      <c r="BF78" t="s">
        <v>195</v>
      </c>
      <c r="BG78" t="s">
        <v>5372</v>
      </c>
      <c r="BH78" t="s">
        <v>197</v>
      </c>
      <c r="BI78">
        <v>10</v>
      </c>
      <c r="BK78" s="1">
        <v>46082</v>
      </c>
      <c r="BL78" s="1">
        <v>46446</v>
      </c>
      <c r="BO78">
        <v>35</v>
      </c>
      <c r="BP78">
        <v>0</v>
      </c>
      <c r="BQ78">
        <v>7</v>
      </c>
      <c r="BR78">
        <v>7</v>
      </c>
      <c r="BS78">
        <v>7</v>
      </c>
      <c r="BT78">
        <v>7</v>
      </c>
      <c r="BU78">
        <v>7</v>
      </c>
      <c r="BV78">
        <v>0</v>
      </c>
      <c r="BW78" t="str">
        <f>"8:00 AM"</f>
        <v>8:00 AM</v>
      </c>
      <c r="BX78" t="str">
        <f>"4:00 PM"</f>
        <v>4:00 PM</v>
      </c>
      <c r="BY78" t="s">
        <v>135</v>
      </c>
      <c r="BZ78">
        <v>0</v>
      </c>
      <c r="CA78">
        <v>12</v>
      </c>
      <c r="CB78" t="s">
        <v>117</v>
      </c>
      <c r="CD78" t="s">
        <v>325</v>
      </c>
      <c r="CE78" t="s">
        <v>5366</v>
      </c>
      <c r="CG78" t="s">
        <v>121</v>
      </c>
      <c r="CH78" t="s">
        <v>122</v>
      </c>
      <c r="CI78" s="8">
        <v>96950</v>
      </c>
      <c r="CJ78" s="3">
        <v>8.93</v>
      </c>
      <c r="CK78" s="3">
        <v>8.93</v>
      </c>
      <c r="CL78" s="3">
        <v>13.4</v>
      </c>
      <c r="CM78" s="3">
        <v>13.4</v>
      </c>
      <c r="CN78" t="s">
        <v>137</v>
      </c>
      <c r="CP78" t="s">
        <v>138</v>
      </c>
      <c r="CR78" t="s">
        <v>117</v>
      </c>
      <c r="CS78" t="s">
        <v>139</v>
      </c>
      <c r="CT78" t="s">
        <v>140</v>
      </c>
      <c r="CU78" t="s">
        <v>139</v>
      </c>
      <c r="CV78" t="s">
        <v>140</v>
      </c>
      <c r="CW78" t="s">
        <v>139</v>
      </c>
      <c r="CX78" t="s">
        <v>140</v>
      </c>
      <c r="CY78" t="s">
        <v>5373</v>
      </c>
      <c r="CZ78" s="10">
        <v>16702871116</v>
      </c>
      <c r="DA78" t="s">
        <v>5371</v>
      </c>
      <c r="DB78" t="s">
        <v>140</v>
      </c>
      <c r="DC78" t="s">
        <v>139</v>
      </c>
      <c r="DD78" t="s">
        <v>117</v>
      </c>
    </row>
    <row r="79" spans="1:114" ht="14.45" customHeight="1" x14ac:dyDescent="0.25">
      <c r="A79" t="s">
        <v>309</v>
      </c>
      <c r="B79" t="s">
        <v>115</v>
      </c>
      <c r="C79" s="1">
        <v>45909</v>
      </c>
      <c r="D79" s="1">
        <v>45980</v>
      </c>
      <c r="E79" t="s">
        <v>168</v>
      </c>
      <c r="F79" s="1">
        <v>46080</v>
      </c>
      <c r="G79" t="s">
        <v>117</v>
      </c>
      <c r="H79" t="s">
        <v>117</v>
      </c>
      <c r="I79" t="s">
        <v>117</v>
      </c>
      <c r="J79" t="s">
        <v>310</v>
      </c>
      <c r="K79" t="s">
        <v>311</v>
      </c>
      <c r="L79" t="s">
        <v>312</v>
      </c>
      <c r="M79" t="s">
        <v>313</v>
      </c>
      <c r="N79" t="s">
        <v>121</v>
      </c>
      <c r="O79" t="s">
        <v>122</v>
      </c>
      <c r="P79" s="8">
        <v>96950</v>
      </c>
      <c r="Q79" t="s">
        <v>123</v>
      </c>
      <c r="S79" s="10">
        <v>16702332288</v>
      </c>
      <c r="U79" t="s">
        <v>314</v>
      </c>
      <c r="V79">
        <v>722511</v>
      </c>
      <c r="W79" t="s">
        <v>125</v>
      </c>
      <c r="Y79" t="s">
        <v>315</v>
      </c>
      <c r="Z79" t="s">
        <v>316</v>
      </c>
      <c r="AA79" t="s">
        <v>317</v>
      </c>
      <c r="AB79" t="s">
        <v>318</v>
      </c>
      <c r="AC79" t="s">
        <v>319</v>
      </c>
      <c r="AD79" t="s">
        <v>320</v>
      </c>
      <c r="AE79" t="s">
        <v>121</v>
      </c>
      <c r="AF79" t="s">
        <v>122</v>
      </c>
      <c r="AG79" s="8">
        <v>96950</v>
      </c>
      <c r="AH79" t="s">
        <v>123</v>
      </c>
      <c r="AJ79" s="10">
        <v>16702332288</v>
      </c>
      <c r="AL79" t="s">
        <v>321</v>
      </c>
      <c r="BE79" t="str">
        <f>"35-2014.00"</f>
        <v>35-2014.00</v>
      </c>
      <c r="BF79" t="s">
        <v>195</v>
      </c>
      <c r="BG79" t="s">
        <v>322</v>
      </c>
      <c r="BH79" t="s">
        <v>323</v>
      </c>
      <c r="BI79">
        <v>2</v>
      </c>
      <c r="BJ79">
        <v>2</v>
      </c>
      <c r="BK79" s="1">
        <v>46082</v>
      </c>
      <c r="BL79" s="1">
        <v>46446</v>
      </c>
      <c r="BM79" s="1">
        <v>46082</v>
      </c>
      <c r="BN79" s="1">
        <v>46446</v>
      </c>
      <c r="BO79">
        <v>35</v>
      </c>
      <c r="BP79">
        <v>0</v>
      </c>
      <c r="BQ79">
        <v>5</v>
      </c>
      <c r="BR79">
        <v>6</v>
      </c>
      <c r="BS79">
        <v>6</v>
      </c>
      <c r="BT79">
        <v>6</v>
      </c>
      <c r="BU79">
        <v>6</v>
      </c>
      <c r="BV79">
        <v>6</v>
      </c>
      <c r="BW79" t="str">
        <f>"11:00 AM"</f>
        <v>11:00 AM</v>
      </c>
      <c r="BX79" t="str">
        <f>"9:00 PM"</f>
        <v>9:00 PM</v>
      </c>
      <c r="BY79" t="s">
        <v>165</v>
      </c>
      <c r="BZ79">
        <v>0</v>
      </c>
      <c r="CA79">
        <v>12</v>
      </c>
      <c r="CB79" t="s">
        <v>117</v>
      </c>
      <c r="CD79" t="s">
        <v>324</v>
      </c>
      <c r="CE79" t="s">
        <v>319</v>
      </c>
      <c r="CF79" t="s">
        <v>313</v>
      </c>
      <c r="CG79" t="s">
        <v>121</v>
      </c>
      <c r="CH79" t="s">
        <v>122</v>
      </c>
      <c r="CI79" s="8">
        <v>96950</v>
      </c>
      <c r="CJ79" s="3">
        <v>8.93</v>
      </c>
      <c r="CK79" s="3">
        <v>8.93</v>
      </c>
      <c r="CL79" s="3">
        <v>13.4</v>
      </c>
      <c r="CM79" s="3">
        <v>13.4</v>
      </c>
      <c r="CN79" t="s">
        <v>137</v>
      </c>
      <c r="CO79" t="s">
        <v>325</v>
      </c>
      <c r="CP79" t="s">
        <v>138</v>
      </c>
      <c r="CR79" t="s">
        <v>117</v>
      </c>
      <c r="CS79" t="s">
        <v>139</v>
      </c>
      <c r="CT79" t="s">
        <v>140</v>
      </c>
      <c r="CU79" t="s">
        <v>139</v>
      </c>
      <c r="CV79" t="s">
        <v>140</v>
      </c>
      <c r="CW79" t="s">
        <v>139</v>
      </c>
      <c r="CX79" t="s">
        <v>140</v>
      </c>
      <c r="CY79" t="s">
        <v>326</v>
      </c>
      <c r="CZ79" s="10">
        <v>16702332288</v>
      </c>
      <c r="DA79" t="s">
        <v>321</v>
      </c>
      <c r="DB79" t="s">
        <v>140</v>
      </c>
      <c r="DC79" t="s">
        <v>139</v>
      </c>
      <c r="DD79" t="s">
        <v>117</v>
      </c>
    </row>
    <row r="80" spans="1:114" ht="14.45" customHeight="1" x14ac:dyDescent="0.25">
      <c r="A80" t="s">
        <v>1850</v>
      </c>
      <c r="B80" t="s">
        <v>115</v>
      </c>
      <c r="C80" s="1">
        <v>45887</v>
      </c>
      <c r="D80" s="1">
        <v>45980</v>
      </c>
      <c r="E80" t="s">
        <v>168</v>
      </c>
      <c r="F80" s="1">
        <v>45929</v>
      </c>
      <c r="G80" t="s">
        <v>139</v>
      </c>
      <c r="H80" t="s">
        <v>117</v>
      </c>
      <c r="I80" t="s">
        <v>117</v>
      </c>
      <c r="J80" t="s">
        <v>1851</v>
      </c>
      <c r="K80" t="s">
        <v>1852</v>
      </c>
      <c r="L80" t="s">
        <v>695</v>
      </c>
      <c r="M80" t="s">
        <v>1853</v>
      </c>
      <c r="N80" t="s">
        <v>121</v>
      </c>
      <c r="O80" t="s">
        <v>122</v>
      </c>
      <c r="P80" s="8">
        <v>96950</v>
      </c>
      <c r="Q80" t="s">
        <v>123</v>
      </c>
      <c r="S80" s="10">
        <v>16702858730</v>
      </c>
      <c r="U80" t="s">
        <v>697</v>
      </c>
      <c r="V80">
        <v>561320</v>
      </c>
      <c r="W80" t="s">
        <v>125</v>
      </c>
      <c r="Y80" t="s">
        <v>698</v>
      </c>
      <c r="Z80" t="s">
        <v>699</v>
      </c>
      <c r="AA80" t="s">
        <v>700</v>
      </c>
      <c r="AB80" t="s">
        <v>318</v>
      </c>
      <c r="AC80" t="s">
        <v>695</v>
      </c>
      <c r="AD80" t="s">
        <v>696</v>
      </c>
      <c r="AE80" t="s">
        <v>121</v>
      </c>
      <c r="AF80" t="s">
        <v>122</v>
      </c>
      <c r="AG80" s="8">
        <v>96950</v>
      </c>
      <c r="AH80" t="s">
        <v>123</v>
      </c>
      <c r="AJ80" s="10">
        <v>16702858730</v>
      </c>
      <c r="AL80" t="s">
        <v>702</v>
      </c>
      <c r="BE80" t="str">
        <f>"35-2014.00"</f>
        <v>35-2014.00</v>
      </c>
      <c r="BF80" t="s">
        <v>195</v>
      </c>
      <c r="BG80" t="s">
        <v>1854</v>
      </c>
      <c r="BH80" t="s">
        <v>197</v>
      </c>
      <c r="BI80">
        <v>5</v>
      </c>
      <c r="BJ80">
        <v>5</v>
      </c>
      <c r="BK80" s="1">
        <v>45931</v>
      </c>
      <c r="BL80" s="1">
        <v>47026</v>
      </c>
      <c r="BM80" s="1">
        <v>45980</v>
      </c>
      <c r="BN80" s="1">
        <v>47026</v>
      </c>
      <c r="BO80">
        <v>35</v>
      </c>
      <c r="BP80">
        <v>0</v>
      </c>
      <c r="BQ80">
        <v>7</v>
      </c>
      <c r="BR80">
        <v>7</v>
      </c>
      <c r="BS80">
        <v>7</v>
      </c>
      <c r="BT80">
        <v>7</v>
      </c>
      <c r="BU80">
        <v>7</v>
      </c>
      <c r="BV80">
        <v>0</v>
      </c>
      <c r="BW80" t="str">
        <f>"7:00 AM"</f>
        <v>7:00 AM</v>
      </c>
      <c r="BX80" t="str">
        <f>"3:00 PM"</f>
        <v>3:00 PM</v>
      </c>
      <c r="BY80" t="s">
        <v>165</v>
      </c>
      <c r="BZ80">
        <v>0</v>
      </c>
      <c r="CA80">
        <v>12</v>
      </c>
      <c r="CB80" t="s">
        <v>117</v>
      </c>
      <c r="CD80" s="2" t="s">
        <v>1855</v>
      </c>
      <c r="CE80" t="s">
        <v>1852</v>
      </c>
      <c r="CF80" t="s">
        <v>1856</v>
      </c>
      <c r="CG80" t="s">
        <v>121</v>
      </c>
      <c r="CH80" t="s">
        <v>122</v>
      </c>
      <c r="CI80" s="8">
        <v>96950</v>
      </c>
      <c r="CJ80" s="3">
        <v>8.93</v>
      </c>
      <c r="CK80" s="3">
        <v>8.93</v>
      </c>
      <c r="CL80" s="3">
        <v>13.4</v>
      </c>
      <c r="CM80" s="3">
        <v>13.4</v>
      </c>
      <c r="CN80" t="s">
        <v>137</v>
      </c>
      <c r="CO80" t="s">
        <v>325</v>
      </c>
      <c r="CP80" t="s">
        <v>138</v>
      </c>
      <c r="CR80" t="s">
        <v>117</v>
      </c>
      <c r="CS80" t="s">
        <v>139</v>
      </c>
      <c r="CT80" t="s">
        <v>140</v>
      </c>
      <c r="CU80" t="s">
        <v>139</v>
      </c>
      <c r="CV80" t="s">
        <v>140</v>
      </c>
      <c r="CW80" t="s">
        <v>139</v>
      </c>
      <c r="CX80" t="s">
        <v>140</v>
      </c>
      <c r="CY80" s="2" t="s">
        <v>1857</v>
      </c>
      <c r="CZ80" s="10">
        <v>16702858730</v>
      </c>
      <c r="DA80" t="s">
        <v>702</v>
      </c>
      <c r="DB80" t="s">
        <v>140</v>
      </c>
      <c r="DC80" t="s">
        <v>139</v>
      </c>
      <c r="DD80" t="s">
        <v>117</v>
      </c>
    </row>
    <row r="81" spans="1:114" ht="14.45" customHeight="1" x14ac:dyDescent="0.25">
      <c r="A81" t="s">
        <v>1954</v>
      </c>
      <c r="B81" t="s">
        <v>115</v>
      </c>
      <c r="C81" s="1">
        <v>45903</v>
      </c>
      <c r="D81" s="1">
        <v>45980</v>
      </c>
      <c r="E81" t="s">
        <v>116</v>
      </c>
      <c r="G81" t="s">
        <v>117</v>
      </c>
      <c r="H81" t="s">
        <v>117</v>
      </c>
      <c r="I81" t="s">
        <v>117</v>
      </c>
      <c r="J81" t="s">
        <v>1955</v>
      </c>
      <c r="K81" t="s">
        <v>1956</v>
      </c>
      <c r="L81" t="s">
        <v>1957</v>
      </c>
      <c r="M81" t="s">
        <v>1958</v>
      </c>
      <c r="N81" t="s">
        <v>121</v>
      </c>
      <c r="O81" t="s">
        <v>122</v>
      </c>
      <c r="P81" s="8">
        <v>96950</v>
      </c>
      <c r="Q81" t="s">
        <v>123</v>
      </c>
      <c r="S81" s="10">
        <v>16703223311</v>
      </c>
      <c r="T81">
        <v>4504</v>
      </c>
      <c r="U81" t="s">
        <v>1959</v>
      </c>
      <c r="V81">
        <v>72111</v>
      </c>
      <c r="W81" t="s">
        <v>125</v>
      </c>
      <c r="Y81" t="s">
        <v>1960</v>
      </c>
      <c r="Z81" t="s">
        <v>1961</v>
      </c>
      <c r="AB81" t="s">
        <v>176</v>
      </c>
      <c r="AC81" t="s">
        <v>1957</v>
      </c>
      <c r="AD81" t="s">
        <v>1962</v>
      </c>
      <c r="AE81" t="s">
        <v>121</v>
      </c>
      <c r="AF81" t="s">
        <v>122</v>
      </c>
      <c r="AG81" s="8">
        <v>96950</v>
      </c>
      <c r="AH81" t="s">
        <v>123</v>
      </c>
      <c r="AJ81" s="10">
        <v>16703223311</v>
      </c>
      <c r="AK81">
        <v>4504</v>
      </c>
      <c r="AL81" t="s">
        <v>1963</v>
      </c>
      <c r="BE81" t="str">
        <f>"37-1011.00"</f>
        <v>37-1011.00</v>
      </c>
      <c r="BF81" t="s">
        <v>1964</v>
      </c>
      <c r="BG81" t="s">
        <v>1965</v>
      </c>
      <c r="BH81" t="s">
        <v>1966</v>
      </c>
      <c r="BI81">
        <v>2</v>
      </c>
      <c r="BJ81">
        <v>2</v>
      </c>
      <c r="BK81" s="1">
        <v>45992</v>
      </c>
      <c r="BL81" s="1">
        <v>46356</v>
      </c>
      <c r="BM81" s="1">
        <v>45992</v>
      </c>
      <c r="BN81" s="1">
        <v>46356</v>
      </c>
      <c r="BO81">
        <v>35</v>
      </c>
      <c r="BP81">
        <v>0</v>
      </c>
      <c r="BQ81">
        <v>7</v>
      </c>
      <c r="BR81">
        <v>7</v>
      </c>
      <c r="BS81">
        <v>7</v>
      </c>
      <c r="BT81">
        <v>7</v>
      </c>
      <c r="BU81">
        <v>7</v>
      </c>
      <c r="BV81">
        <v>0</v>
      </c>
      <c r="BW81" t="str">
        <f>"8:00 AM"</f>
        <v>8:00 AM</v>
      </c>
      <c r="BX81" t="str">
        <f>"5:00 PM"</f>
        <v>5:00 PM</v>
      </c>
      <c r="BY81" t="s">
        <v>135</v>
      </c>
      <c r="BZ81">
        <v>0</v>
      </c>
      <c r="CA81">
        <v>12</v>
      </c>
      <c r="CB81" t="s">
        <v>139</v>
      </c>
      <c r="CC81">
        <v>15</v>
      </c>
      <c r="CD81" s="2" t="s">
        <v>1967</v>
      </c>
      <c r="CE81" t="s">
        <v>1968</v>
      </c>
      <c r="CF81" t="s">
        <v>1962</v>
      </c>
      <c r="CG81" t="s">
        <v>121</v>
      </c>
      <c r="CH81" t="s">
        <v>122</v>
      </c>
      <c r="CI81" s="8">
        <v>96950</v>
      </c>
      <c r="CJ81" s="3">
        <v>10.79</v>
      </c>
      <c r="CK81" s="3">
        <v>11.42</v>
      </c>
      <c r="CL81" s="3">
        <v>16.190000000000001</v>
      </c>
      <c r="CM81" s="3">
        <v>17.13</v>
      </c>
      <c r="CN81" t="s">
        <v>137</v>
      </c>
      <c r="CO81" t="s">
        <v>1969</v>
      </c>
      <c r="CP81" t="s">
        <v>138</v>
      </c>
      <c r="CR81" t="s">
        <v>117</v>
      </c>
      <c r="CS81" t="s">
        <v>139</v>
      </c>
      <c r="CT81" t="s">
        <v>140</v>
      </c>
      <c r="CU81" t="s">
        <v>139</v>
      </c>
      <c r="CV81" t="s">
        <v>140</v>
      </c>
      <c r="CW81" t="s">
        <v>139</v>
      </c>
      <c r="CX81" t="s">
        <v>139</v>
      </c>
      <c r="CY81" t="s">
        <v>1970</v>
      </c>
      <c r="CZ81" s="10">
        <v>16703223311</v>
      </c>
      <c r="DA81" t="s">
        <v>1971</v>
      </c>
      <c r="DB81" t="s">
        <v>1972</v>
      </c>
      <c r="DC81" t="s">
        <v>139</v>
      </c>
      <c r="DD81" t="s">
        <v>117</v>
      </c>
      <c r="DE81" t="s">
        <v>1973</v>
      </c>
      <c r="DF81" t="s">
        <v>1974</v>
      </c>
      <c r="DG81" t="s">
        <v>200</v>
      </c>
      <c r="DH81" t="s">
        <v>1959</v>
      </c>
      <c r="DI81" t="s">
        <v>1975</v>
      </c>
      <c r="DJ81" t="s">
        <v>1976</v>
      </c>
    </row>
    <row r="82" spans="1:114" ht="14.45" customHeight="1" x14ac:dyDescent="0.25">
      <c r="A82" t="s">
        <v>2125</v>
      </c>
      <c r="B82" t="s">
        <v>115</v>
      </c>
      <c r="C82" s="1">
        <v>45895</v>
      </c>
      <c r="D82" s="1">
        <v>45980</v>
      </c>
      <c r="E82" t="s">
        <v>116</v>
      </c>
      <c r="G82" t="s">
        <v>117</v>
      </c>
      <c r="H82" t="s">
        <v>117</v>
      </c>
      <c r="I82" t="s">
        <v>117</v>
      </c>
      <c r="J82" t="s">
        <v>2126</v>
      </c>
      <c r="K82" t="s">
        <v>1956</v>
      </c>
      <c r="L82" t="s">
        <v>1957</v>
      </c>
      <c r="M82" t="s">
        <v>1958</v>
      </c>
      <c r="N82" t="s">
        <v>121</v>
      </c>
      <c r="O82" t="s">
        <v>122</v>
      </c>
      <c r="P82" s="8">
        <v>96950</v>
      </c>
      <c r="Q82" t="s">
        <v>123</v>
      </c>
      <c r="S82" s="10">
        <v>16703223311</v>
      </c>
      <c r="T82">
        <v>4504</v>
      </c>
      <c r="U82" t="s">
        <v>1959</v>
      </c>
      <c r="V82">
        <v>72111</v>
      </c>
      <c r="W82" t="s">
        <v>125</v>
      </c>
      <c r="Y82" t="s">
        <v>1960</v>
      </c>
      <c r="Z82" t="s">
        <v>1961</v>
      </c>
      <c r="AB82" t="s">
        <v>176</v>
      </c>
      <c r="AC82" t="s">
        <v>1957</v>
      </c>
      <c r="AD82" t="s">
        <v>1962</v>
      </c>
      <c r="AE82" t="s">
        <v>121</v>
      </c>
      <c r="AF82" t="s">
        <v>122</v>
      </c>
      <c r="AG82" s="8">
        <v>96950</v>
      </c>
      <c r="AH82" t="s">
        <v>123</v>
      </c>
      <c r="AJ82" s="10">
        <v>16703223311</v>
      </c>
      <c r="AK82">
        <v>4504</v>
      </c>
      <c r="AL82" t="s">
        <v>1963</v>
      </c>
      <c r="BE82" t="str">
        <f>"49-9071.00"</f>
        <v>49-9071.00</v>
      </c>
      <c r="BF82" t="s">
        <v>132</v>
      </c>
      <c r="BG82" t="s">
        <v>2127</v>
      </c>
      <c r="BH82" t="s">
        <v>798</v>
      </c>
      <c r="BI82">
        <v>15</v>
      </c>
      <c r="BJ82">
        <v>15</v>
      </c>
      <c r="BK82" s="1">
        <v>45992</v>
      </c>
      <c r="BL82" s="1">
        <v>46356</v>
      </c>
      <c r="BM82" s="1">
        <v>45992</v>
      </c>
      <c r="BN82" s="1">
        <v>46356</v>
      </c>
      <c r="BO82">
        <v>35</v>
      </c>
      <c r="BP82">
        <v>0</v>
      </c>
      <c r="BQ82">
        <v>7</v>
      </c>
      <c r="BR82">
        <v>7</v>
      </c>
      <c r="BS82">
        <v>7</v>
      </c>
      <c r="BT82">
        <v>7</v>
      </c>
      <c r="BU82">
        <v>7</v>
      </c>
      <c r="BV82">
        <v>0</v>
      </c>
      <c r="BW82" t="str">
        <f>"8:00 AM"</f>
        <v>8:00 AM</v>
      </c>
      <c r="BX82" t="str">
        <f>"5:00 PM"</f>
        <v>5:00 PM</v>
      </c>
      <c r="BY82" t="s">
        <v>135</v>
      </c>
      <c r="BZ82">
        <v>0</v>
      </c>
      <c r="CA82">
        <v>24</v>
      </c>
      <c r="CB82" t="s">
        <v>117</v>
      </c>
      <c r="CD82" s="2" t="s">
        <v>2128</v>
      </c>
      <c r="CE82" t="s">
        <v>1968</v>
      </c>
      <c r="CF82" t="s">
        <v>1962</v>
      </c>
      <c r="CG82" t="s">
        <v>121</v>
      </c>
      <c r="CH82" t="s">
        <v>122</v>
      </c>
      <c r="CI82" s="8">
        <v>96950</v>
      </c>
      <c r="CJ82" s="3">
        <v>9.98</v>
      </c>
      <c r="CK82" s="3">
        <v>9.98</v>
      </c>
      <c r="CL82" s="3">
        <v>14.97</v>
      </c>
      <c r="CM82" s="3">
        <v>14.97</v>
      </c>
      <c r="CN82" t="s">
        <v>137</v>
      </c>
      <c r="CO82" t="s">
        <v>1969</v>
      </c>
      <c r="CP82" t="s">
        <v>138</v>
      </c>
      <c r="CR82" t="s">
        <v>117</v>
      </c>
      <c r="CS82" t="s">
        <v>139</v>
      </c>
      <c r="CT82" t="s">
        <v>140</v>
      </c>
      <c r="CU82" t="s">
        <v>139</v>
      </c>
      <c r="CV82" t="s">
        <v>140</v>
      </c>
      <c r="CW82" t="s">
        <v>139</v>
      </c>
      <c r="CX82" t="s">
        <v>139</v>
      </c>
      <c r="CY82" t="s">
        <v>2129</v>
      </c>
      <c r="CZ82" s="10">
        <v>16703223311</v>
      </c>
      <c r="DA82" t="s">
        <v>1971</v>
      </c>
      <c r="DB82" t="s">
        <v>1972</v>
      </c>
      <c r="DC82" t="s">
        <v>139</v>
      </c>
      <c r="DD82" t="s">
        <v>117</v>
      </c>
      <c r="DE82" t="s">
        <v>1973</v>
      </c>
      <c r="DF82" t="s">
        <v>1974</v>
      </c>
      <c r="DG82" t="s">
        <v>200</v>
      </c>
      <c r="DH82" t="s">
        <v>1959</v>
      </c>
      <c r="DI82" t="s">
        <v>1975</v>
      </c>
      <c r="DJ82" t="s">
        <v>1976</v>
      </c>
    </row>
    <row r="83" spans="1:114" ht="14.45" customHeight="1" x14ac:dyDescent="0.25">
      <c r="A83" t="s">
        <v>3529</v>
      </c>
      <c r="B83" t="s">
        <v>217</v>
      </c>
      <c r="C83" s="1">
        <v>45921</v>
      </c>
      <c r="D83" s="1">
        <v>45980</v>
      </c>
      <c r="E83" t="s">
        <v>168</v>
      </c>
      <c r="F83" s="1">
        <v>46052</v>
      </c>
      <c r="G83" t="s">
        <v>117</v>
      </c>
      <c r="H83" t="s">
        <v>117</v>
      </c>
      <c r="I83" t="s">
        <v>117</v>
      </c>
      <c r="J83" t="s">
        <v>2536</v>
      </c>
      <c r="K83" t="s">
        <v>3530</v>
      </c>
      <c r="L83" t="s">
        <v>2537</v>
      </c>
      <c r="M83" t="s">
        <v>2538</v>
      </c>
      <c r="N83" t="s">
        <v>156</v>
      </c>
      <c r="O83" t="s">
        <v>122</v>
      </c>
      <c r="P83" s="8">
        <v>96950</v>
      </c>
      <c r="Q83" t="s">
        <v>123</v>
      </c>
      <c r="S83" s="10">
        <v>16702872348</v>
      </c>
      <c r="U83" t="s">
        <v>2539</v>
      </c>
      <c r="V83">
        <v>561720</v>
      </c>
      <c r="W83" t="s">
        <v>125</v>
      </c>
      <c r="Y83" t="s">
        <v>1632</v>
      </c>
      <c r="Z83" t="s">
        <v>2540</v>
      </c>
      <c r="AA83" t="s">
        <v>2541</v>
      </c>
      <c r="AB83" t="s">
        <v>2542</v>
      </c>
      <c r="AC83" t="s">
        <v>2537</v>
      </c>
      <c r="AD83" t="s">
        <v>2538</v>
      </c>
      <c r="AE83" t="s">
        <v>156</v>
      </c>
      <c r="AF83" t="s">
        <v>122</v>
      </c>
      <c r="AG83" s="8">
        <v>96950</v>
      </c>
      <c r="AH83" t="s">
        <v>123</v>
      </c>
      <c r="AJ83" s="10">
        <v>16702872348</v>
      </c>
      <c r="AL83" t="s">
        <v>2543</v>
      </c>
      <c r="BE83" t="str">
        <f>"33-9032.00"</f>
        <v>33-9032.00</v>
      </c>
      <c r="BF83" t="s">
        <v>2544</v>
      </c>
      <c r="BG83" t="s">
        <v>2545</v>
      </c>
      <c r="BH83" t="s">
        <v>2546</v>
      </c>
      <c r="BI83">
        <v>3</v>
      </c>
      <c r="BK83" s="1">
        <v>46054</v>
      </c>
      <c r="BL83" s="1">
        <v>46418</v>
      </c>
      <c r="BO83">
        <v>40</v>
      </c>
      <c r="BP83">
        <v>0</v>
      </c>
      <c r="BQ83">
        <v>8</v>
      </c>
      <c r="BR83">
        <v>8</v>
      </c>
      <c r="BS83">
        <v>8</v>
      </c>
      <c r="BT83">
        <v>8</v>
      </c>
      <c r="BU83">
        <v>8</v>
      </c>
      <c r="BV83">
        <v>0</v>
      </c>
      <c r="BW83" t="str">
        <f>"8:00 AM"</f>
        <v>8:00 AM</v>
      </c>
      <c r="BX83" t="str">
        <f>"5:00 PM"</f>
        <v>5:00 PM</v>
      </c>
      <c r="BY83" t="s">
        <v>135</v>
      </c>
      <c r="BZ83">
        <v>0</v>
      </c>
      <c r="CA83">
        <v>6</v>
      </c>
      <c r="CB83" t="s">
        <v>117</v>
      </c>
      <c r="CD83" t="s">
        <v>3531</v>
      </c>
      <c r="CE83" t="s">
        <v>2538</v>
      </c>
      <c r="CF83" t="s">
        <v>2537</v>
      </c>
      <c r="CG83" t="s">
        <v>156</v>
      </c>
      <c r="CH83" t="s">
        <v>122</v>
      </c>
      <c r="CI83" s="8">
        <v>96950</v>
      </c>
      <c r="CJ83" s="3">
        <v>8.66</v>
      </c>
      <c r="CK83" s="3">
        <v>8.66</v>
      </c>
      <c r="CL83" s="3">
        <v>12.99</v>
      </c>
      <c r="CM83" s="3">
        <v>12.99</v>
      </c>
      <c r="CN83" t="s">
        <v>137</v>
      </c>
      <c r="CO83" t="s">
        <v>854</v>
      </c>
      <c r="CP83" t="s">
        <v>138</v>
      </c>
      <c r="CR83" t="s">
        <v>117</v>
      </c>
      <c r="CS83" t="s">
        <v>139</v>
      </c>
      <c r="CT83" t="s">
        <v>140</v>
      </c>
      <c r="CU83" t="s">
        <v>139</v>
      </c>
      <c r="CV83" t="s">
        <v>139</v>
      </c>
      <c r="CW83" t="s">
        <v>139</v>
      </c>
      <c r="CX83" t="s">
        <v>140</v>
      </c>
      <c r="CY83" t="s">
        <v>3532</v>
      </c>
      <c r="CZ83" s="10">
        <v>16702872348</v>
      </c>
      <c r="DA83" t="s">
        <v>2543</v>
      </c>
      <c r="DB83" t="s">
        <v>802</v>
      </c>
      <c r="DC83" t="s">
        <v>139</v>
      </c>
      <c r="DD83" t="s">
        <v>117</v>
      </c>
    </row>
    <row r="84" spans="1:114" ht="14.45" customHeight="1" x14ac:dyDescent="0.25">
      <c r="A84" t="s">
        <v>3533</v>
      </c>
      <c r="B84" t="s">
        <v>251</v>
      </c>
      <c r="C84" s="1">
        <v>45890</v>
      </c>
      <c r="D84" s="1">
        <v>45980</v>
      </c>
      <c r="E84" t="s">
        <v>168</v>
      </c>
      <c r="F84" s="1">
        <v>45929</v>
      </c>
      <c r="G84" t="s">
        <v>117</v>
      </c>
      <c r="H84" t="s">
        <v>117</v>
      </c>
      <c r="I84" t="s">
        <v>117</v>
      </c>
      <c r="J84" t="s">
        <v>3510</v>
      </c>
      <c r="K84" t="s">
        <v>3511</v>
      </c>
      <c r="L84" t="s">
        <v>3534</v>
      </c>
      <c r="N84" t="s">
        <v>121</v>
      </c>
      <c r="O84" t="s">
        <v>122</v>
      </c>
      <c r="P84" s="8">
        <v>96950</v>
      </c>
      <c r="Q84" t="s">
        <v>123</v>
      </c>
      <c r="S84" s="10">
        <v>16702355009</v>
      </c>
      <c r="U84" t="s">
        <v>3513</v>
      </c>
      <c r="V84">
        <v>561320</v>
      </c>
      <c r="W84" t="s">
        <v>222</v>
      </c>
      <c r="X84" t="s">
        <v>139</v>
      </c>
      <c r="Y84" t="s">
        <v>1700</v>
      </c>
      <c r="Z84" t="s">
        <v>1714</v>
      </c>
      <c r="AA84" t="s">
        <v>1702</v>
      </c>
      <c r="AB84" t="s">
        <v>1475</v>
      </c>
      <c r="AC84" t="s">
        <v>1709</v>
      </c>
      <c r="AE84" t="s">
        <v>121</v>
      </c>
      <c r="AF84" t="s">
        <v>122</v>
      </c>
      <c r="AG84" s="8">
        <v>96950</v>
      </c>
      <c r="AH84" t="s">
        <v>123</v>
      </c>
      <c r="AJ84" s="10">
        <v>16702355009</v>
      </c>
      <c r="AL84" t="s">
        <v>3514</v>
      </c>
      <c r="BE84" t="str">
        <f>"35-3031.00"</f>
        <v>35-3031.00</v>
      </c>
      <c r="BF84" t="s">
        <v>1623</v>
      </c>
      <c r="BG84" t="s">
        <v>3515</v>
      </c>
      <c r="BH84" t="s">
        <v>1065</v>
      </c>
      <c r="BI84">
        <v>8</v>
      </c>
      <c r="BJ84">
        <v>7</v>
      </c>
      <c r="BK84" s="1">
        <v>45931</v>
      </c>
      <c r="BL84" s="1">
        <v>46295</v>
      </c>
      <c r="BM84" s="1">
        <v>45980</v>
      </c>
      <c r="BN84" s="1">
        <v>46295</v>
      </c>
      <c r="BO84">
        <v>35</v>
      </c>
      <c r="BP84">
        <v>0</v>
      </c>
      <c r="BQ84">
        <v>7</v>
      </c>
      <c r="BR84">
        <v>7</v>
      </c>
      <c r="BS84">
        <v>7</v>
      </c>
      <c r="BT84">
        <v>7</v>
      </c>
      <c r="BU84">
        <v>7</v>
      </c>
      <c r="BV84">
        <v>0</v>
      </c>
      <c r="BW84" t="str">
        <f>"8:00 AM"</f>
        <v>8:00 AM</v>
      </c>
      <c r="BX84" t="str">
        <f>"4:00 PM"</f>
        <v>4:00 PM</v>
      </c>
      <c r="BY84" t="s">
        <v>165</v>
      </c>
      <c r="BZ84">
        <v>0</v>
      </c>
      <c r="CA84">
        <v>3</v>
      </c>
      <c r="CB84" t="s">
        <v>117</v>
      </c>
      <c r="CD84" s="2" t="s">
        <v>3516</v>
      </c>
      <c r="CE84" t="s">
        <v>435</v>
      </c>
      <c r="CF84" t="s">
        <v>3517</v>
      </c>
      <c r="CG84" t="s">
        <v>156</v>
      </c>
      <c r="CH84" t="s">
        <v>122</v>
      </c>
      <c r="CI84" s="8">
        <v>96950</v>
      </c>
      <c r="CJ84" s="3">
        <v>8.0399999999999991</v>
      </c>
      <c r="CK84" s="3">
        <v>8.0399999999999991</v>
      </c>
      <c r="CL84" s="3">
        <v>12.06</v>
      </c>
      <c r="CM84" s="3">
        <v>12.06</v>
      </c>
      <c r="CN84" t="s">
        <v>137</v>
      </c>
      <c r="CO84" t="s">
        <v>3518</v>
      </c>
      <c r="CP84" t="s">
        <v>138</v>
      </c>
      <c r="CR84" t="s">
        <v>117</v>
      </c>
      <c r="CS84" t="s">
        <v>139</v>
      </c>
      <c r="CT84" t="s">
        <v>139</v>
      </c>
      <c r="CU84" t="s">
        <v>139</v>
      </c>
      <c r="CV84" t="s">
        <v>140</v>
      </c>
      <c r="CW84" t="s">
        <v>139</v>
      </c>
      <c r="CX84" t="s">
        <v>140</v>
      </c>
      <c r="CY84" t="s">
        <v>3535</v>
      </c>
      <c r="CZ84" s="10">
        <v>16702355009</v>
      </c>
      <c r="DA84" t="s">
        <v>3514</v>
      </c>
      <c r="DB84" t="s">
        <v>142</v>
      </c>
      <c r="DC84" t="s">
        <v>139</v>
      </c>
      <c r="DD84" t="s">
        <v>139</v>
      </c>
    </row>
    <row r="85" spans="1:114" ht="14.45" customHeight="1" x14ac:dyDescent="0.25">
      <c r="A85" t="s">
        <v>4015</v>
      </c>
      <c r="B85" t="s">
        <v>217</v>
      </c>
      <c r="C85" s="1">
        <v>45902</v>
      </c>
      <c r="D85" s="1">
        <v>45980</v>
      </c>
      <c r="E85" t="s">
        <v>168</v>
      </c>
      <c r="F85" s="1">
        <v>45929</v>
      </c>
      <c r="G85" t="s">
        <v>139</v>
      </c>
      <c r="H85" t="s">
        <v>117</v>
      </c>
      <c r="I85" t="s">
        <v>117</v>
      </c>
      <c r="J85" t="s">
        <v>1759</v>
      </c>
      <c r="K85" t="s">
        <v>1760</v>
      </c>
      <c r="L85" t="s">
        <v>1761</v>
      </c>
      <c r="M85" t="s">
        <v>4016</v>
      </c>
      <c r="N85" t="s">
        <v>121</v>
      </c>
      <c r="O85" t="s">
        <v>122</v>
      </c>
      <c r="P85" s="8">
        <v>96950</v>
      </c>
      <c r="Q85" t="s">
        <v>123</v>
      </c>
      <c r="S85" s="10">
        <v>16702346666</v>
      </c>
      <c r="U85" t="s">
        <v>1763</v>
      </c>
      <c r="V85">
        <v>812310</v>
      </c>
      <c r="W85" t="s">
        <v>125</v>
      </c>
      <c r="Y85" t="s">
        <v>1764</v>
      </c>
      <c r="Z85" t="s">
        <v>1765</v>
      </c>
      <c r="AA85" t="s">
        <v>1766</v>
      </c>
      <c r="AB85" t="s">
        <v>193</v>
      </c>
      <c r="AC85" t="s">
        <v>1761</v>
      </c>
      <c r="AD85" t="s">
        <v>1762</v>
      </c>
      <c r="AE85" t="s">
        <v>156</v>
      </c>
      <c r="AF85" t="s">
        <v>122</v>
      </c>
      <c r="AG85" s="8">
        <v>96950</v>
      </c>
      <c r="AH85" t="s">
        <v>123</v>
      </c>
      <c r="AJ85" s="10">
        <v>16702346666</v>
      </c>
      <c r="AL85" t="s">
        <v>1767</v>
      </c>
      <c r="BE85" t="str">
        <f>"49-9071.00"</f>
        <v>49-9071.00</v>
      </c>
      <c r="BF85" t="s">
        <v>132</v>
      </c>
      <c r="BG85" t="s">
        <v>4017</v>
      </c>
      <c r="BH85" t="s">
        <v>2895</v>
      </c>
      <c r="BI85">
        <v>2</v>
      </c>
      <c r="BK85" s="1">
        <v>45931</v>
      </c>
      <c r="BL85" s="1">
        <v>47026</v>
      </c>
      <c r="BO85">
        <v>35</v>
      </c>
      <c r="BP85">
        <v>0</v>
      </c>
      <c r="BQ85">
        <v>7</v>
      </c>
      <c r="BR85">
        <v>7</v>
      </c>
      <c r="BS85">
        <v>7</v>
      </c>
      <c r="BT85">
        <v>7</v>
      </c>
      <c r="BU85">
        <v>7</v>
      </c>
      <c r="BV85">
        <v>0</v>
      </c>
      <c r="BW85" t="str">
        <f>"9:00 AM"</f>
        <v>9:00 AM</v>
      </c>
      <c r="BX85" t="str">
        <f>"5:00 PM"</f>
        <v>5:00 PM</v>
      </c>
      <c r="BY85" t="s">
        <v>135</v>
      </c>
      <c r="BZ85">
        <v>0</v>
      </c>
      <c r="CA85">
        <v>24</v>
      </c>
      <c r="CB85" t="s">
        <v>117</v>
      </c>
      <c r="CD85" s="2" t="s">
        <v>4018</v>
      </c>
      <c r="CE85" t="s">
        <v>1761</v>
      </c>
      <c r="CF85" t="s">
        <v>1762</v>
      </c>
      <c r="CG85" t="s">
        <v>121</v>
      </c>
      <c r="CH85" t="s">
        <v>122</v>
      </c>
      <c r="CI85" s="8">
        <v>96950</v>
      </c>
      <c r="CJ85" s="3">
        <v>9.98</v>
      </c>
      <c r="CK85" s="3">
        <v>9.98</v>
      </c>
      <c r="CL85" s="3">
        <v>14.97</v>
      </c>
      <c r="CM85" s="3">
        <v>14.97</v>
      </c>
      <c r="CN85" t="s">
        <v>137</v>
      </c>
      <c r="CO85" t="s">
        <v>140</v>
      </c>
      <c r="CP85" t="s">
        <v>266</v>
      </c>
      <c r="CR85" t="s">
        <v>117</v>
      </c>
      <c r="CS85" t="s">
        <v>139</v>
      </c>
      <c r="CT85" t="s">
        <v>140</v>
      </c>
      <c r="CU85" t="s">
        <v>139</v>
      </c>
      <c r="CV85" t="s">
        <v>140</v>
      </c>
      <c r="CW85" t="s">
        <v>139</v>
      </c>
      <c r="CX85" t="s">
        <v>140</v>
      </c>
      <c r="CY85" t="s">
        <v>4019</v>
      </c>
      <c r="CZ85" s="10">
        <v>16702346666</v>
      </c>
      <c r="DA85" t="s">
        <v>1767</v>
      </c>
      <c r="DB85" t="s">
        <v>142</v>
      </c>
      <c r="DC85" t="s">
        <v>139</v>
      </c>
      <c r="DD85" t="s">
        <v>117</v>
      </c>
      <c r="DE85" t="s">
        <v>1764</v>
      </c>
      <c r="DF85" t="s">
        <v>1765</v>
      </c>
      <c r="DH85" t="s">
        <v>1763</v>
      </c>
      <c r="DI85" t="s">
        <v>1759</v>
      </c>
      <c r="DJ85" t="s">
        <v>1773</v>
      </c>
    </row>
    <row r="86" spans="1:114" ht="14.45" customHeight="1" x14ac:dyDescent="0.25">
      <c r="A86" t="s">
        <v>4573</v>
      </c>
      <c r="B86" t="s">
        <v>115</v>
      </c>
      <c r="C86" s="1">
        <v>45908</v>
      </c>
      <c r="D86" s="1">
        <v>45980</v>
      </c>
      <c r="E86" t="s">
        <v>116</v>
      </c>
      <c r="G86" t="s">
        <v>117</v>
      </c>
      <c r="H86" t="s">
        <v>117</v>
      </c>
      <c r="I86" t="s">
        <v>117</v>
      </c>
      <c r="J86" t="s">
        <v>3745</v>
      </c>
      <c r="K86" t="s">
        <v>2948</v>
      </c>
      <c r="L86" t="s">
        <v>2949</v>
      </c>
      <c r="M86" t="s">
        <v>2950</v>
      </c>
      <c r="N86" t="s">
        <v>156</v>
      </c>
      <c r="O86" t="s">
        <v>122</v>
      </c>
      <c r="P86" s="8">
        <v>96950</v>
      </c>
      <c r="Q86" t="s">
        <v>123</v>
      </c>
      <c r="S86" s="10">
        <v>16702850063</v>
      </c>
      <c r="U86" t="s">
        <v>2951</v>
      </c>
      <c r="V86">
        <v>722310</v>
      </c>
      <c r="W86" t="s">
        <v>125</v>
      </c>
      <c r="Y86" t="s">
        <v>2952</v>
      </c>
      <c r="Z86" t="s">
        <v>2953</v>
      </c>
      <c r="AA86" t="s">
        <v>2954</v>
      </c>
      <c r="AB86" t="s">
        <v>277</v>
      </c>
      <c r="AC86" t="s">
        <v>2949</v>
      </c>
      <c r="AD86" t="s">
        <v>2950</v>
      </c>
      <c r="AE86" t="s">
        <v>156</v>
      </c>
      <c r="AF86" t="s">
        <v>122</v>
      </c>
      <c r="AG86" s="8">
        <v>96950</v>
      </c>
      <c r="AH86" t="s">
        <v>123</v>
      </c>
      <c r="AJ86" s="10">
        <v>16702850063</v>
      </c>
      <c r="AL86" t="s">
        <v>2955</v>
      </c>
      <c r="BE86" t="str">
        <f>"35-2014.00"</f>
        <v>35-2014.00</v>
      </c>
      <c r="BF86" t="s">
        <v>195</v>
      </c>
      <c r="BG86" t="s">
        <v>4574</v>
      </c>
      <c r="BH86" t="s">
        <v>197</v>
      </c>
      <c r="BI86">
        <v>10</v>
      </c>
      <c r="BJ86">
        <v>10</v>
      </c>
      <c r="BK86" s="1">
        <v>45962</v>
      </c>
      <c r="BL86" s="1">
        <v>46326</v>
      </c>
      <c r="BM86" s="1">
        <v>45980</v>
      </c>
      <c r="BN86" s="1">
        <v>46326</v>
      </c>
      <c r="BO86">
        <v>40</v>
      </c>
      <c r="BP86">
        <v>0</v>
      </c>
      <c r="BQ86">
        <v>8</v>
      </c>
      <c r="BR86">
        <v>8</v>
      </c>
      <c r="BS86">
        <v>8</v>
      </c>
      <c r="BT86">
        <v>8</v>
      </c>
      <c r="BU86">
        <v>8</v>
      </c>
      <c r="BV86">
        <v>0</v>
      </c>
      <c r="BW86" t="str">
        <f>"8:00 AM"</f>
        <v>8:00 AM</v>
      </c>
      <c r="BX86" t="str">
        <f>"5:00 PM"</f>
        <v>5:00 PM</v>
      </c>
      <c r="BY86" t="s">
        <v>165</v>
      </c>
      <c r="BZ86">
        <v>0</v>
      </c>
      <c r="CA86">
        <v>6</v>
      </c>
      <c r="CB86" t="s">
        <v>117</v>
      </c>
      <c r="CD86" t="s">
        <v>4575</v>
      </c>
      <c r="CE86" t="s">
        <v>2949</v>
      </c>
      <c r="CF86" t="s">
        <v>2950</v>
      </c>
      <c r="CG86" t="s">
        <v>156</v>
      </c>
      <c r="CH86" t="s">
        <v>122</v>
      </c>
      <c r="CI86" s="8">
        <v>96950</v>
      </c>
      <c r="CJ86" s="3">
        <v>8.93</v>
      </c>
      <c r="CK86" s="3">
        <v>8.93</v>
      </c>
      <c r="CL86" s="3">
        <v>13.39</v>
      </c>
      <c r="CM86" s="3">
        <v>13.39</v>
      </c>
      <c r="CN86" t="s">
        <v>137</v>
      </c>
      <c r="CO86" t="s">
        <v>4576</v>
      </c>
      <c r="CP86" t="s">
        <v>138</v>
      </c>
      <c r="CR86" t="s">
        <v>117</v>
      </c>
      <c r="CS86" t="s">
        <v>139</v>
      </c>
      <c r="CT86" t="s">
        <v>139</v>
      </c>
      <c r="CU86" t="s">
        <v>139</v>
      </c>
      <c r="CV86" t="s">
        <v>140</v>
      </c>
      <c r="CW86" t="s">
        <v>139</v>
      </c>
      <c r="CX86" t="s">
        <v>139</v>
      </c>
      <c r="CY86" s="2" t="s">
        <v>4577</v>
      </c>
      <c r="CZ86" s="10">
        <v>16702850063</v>
      </c>
      <c r="DA86" t="s">
        <v>2955</v>
      </c>
      <c r="DB86" t="s">
        <v>140</v>
      </c>
      <c r="DC86" t="s">
        <v>139</v>
      </c>
      <c r="DD86" t="s">
        <v>117</v>
      </c>
    </row>
    <row r="87" spans="1:114" ht="14.45" customHeight="1" x14ac:dyDescent="0.25">
      <c r="A87" t="s">
        <v>216</v>
      </c>
      <c r="B87" t="s">
        <v>217</v>
      </c>
      <c r="C87" s="1">
        <v>45901</v>
      </c>
      <c r="D87" s="1">
        <v>45981</v>
      </c>
      <c r="E87" t="s">
        <v>168</v>
      </c>
      <c r="F87" s="1">
        <v>45990</v>
      </c>
      <c r="G87" t="s">
        <v>117</v>
      </c>
      <c r="H87" t="s">
        <v>117</v>
      </c>
      <c r="I87" t="s">
        <v>117</v>
      </c>
      <c r="J87" t="s">
        <v>218</v>
      </c>
      <c r="L87" t="s">
        <v>219</v>
      </c>
      <c r="M87" t="s">
        <v>220</v>
      </c>
      <c r="N87" t="s">
        <v>121</v>
      </c>
      <c r="O87" t="s">
        <v>122</v>
      </c>
      <c r="P87" s="8">
        <v>96950</v>
      </c>
      <c r="Q87" t="s">
        <v>123</v>
      </c>
      <c r="S87" s="10">
        <v>16702353027</v>
      </c>
      <c r="U87" t="s">
        <v>221</v>
      </c>
      <c r="V87">
        <v>561320</v>
      </c>
      <c r="W87" t="s">
        <v>222</v>
      </c>
      <c r="X87" t="s">
        <v>139</v>
      </c>
      <c r="Y87" t="s">
        <v>223</v>
      </c>
      <c r="Z87" t="s">
        <v>224</v>
      </c>
      <c r="AA87" t="s">
        <v>225</v>
      </c>
      <c r="AB87" t="s">
        <v>193</v>
      </c>
      <c r="AC87" t="s">
        <v>219</v>
      </c>
      <c r="AD87" t="s">
        <v>220</v>
      </c>
      <c r="AE87" t="s">
        <v>121</v>
      </c>
      <c r="AF87" t="s">
        <v>122</v>
      </c>
      <c r="AG87" s="8">
        <v>96950</v>
      </c>
      <c r="AH87" t="s">
        <v>123</v>
      </c>
      <c r="AJ87" s="10">
        <v>16702353027</v>
      </c>
      <c r="AL87" t="s">
        <v>226</v>
      </c>
      <c r="BE87" t="str">
        <f>"35-2012.00"</f>
        <v>35-2012.00</v>
      </c>
      <c r="BF87" t="s">
        <v>227</v>
      </c>
      <c r="BG87" t="s">
        <v>228</v>
      </c>
      <c r="BH87" t="s">
        <v>197</v>
      </c>
      <c r="BI87">
        <v>6</v>
      </c>
      <c r="BK87" s="1">
        <v>45992</v>
      </c>
      <c r="BL87" s="1">
        <v>46356</v>
      </c>
      <c r="BO87">
        <v>35</v>
      </c>
      <c r="BP87">
        <v>0</v>
      </c>
      <c r="BQ87">
        <v>7</v>
      </c>
      <c r="BR87">
        <v>7</v>
      </c>
      <c r="BS87">
        <v>7</v>
      </c>
      <c r="BT87">
        <v>7</v>
      </c>
      <c r="BU87">
        <v>7</v>
      </c>
      <c r="BV87">
        <v>0</v>
      </c>
      <c r="BW87" t="str">
        <f>"2:30 AM"</f>
        <v>2:30 AM</v>
      </c>
      <c r="BX87" t="str">
        <f>"9:30 AM"</f>
        <v>9:30 AM</v>
      </c>
      <c r="BY87" t="s">
        <v>165</v>
      </c>
      <c r="BZ87">
        <v>0</v>
      </c>
      <c r="CA87">
        <v>12</v>
      </c>
      <c r="CB87" t="s">
        <v>117</v>
      </c>
      <c r="CD87" t="s">
        <v>229</v>
      </c>
      <c r="CE87" t="s">
        <v>230</v>
      </c>
      <c r="CF87" t="s">
        <v>230</v>
      </c>
      <c r="CG87" t="s">
        <v>231</v>
      </c>
      <c r="CH87" t="s">
        <v>122</v>
      </c>
      <c r="CI87" s="8">
        <v>96952</v>
      </c>
      <c r="CJ87" s="3">
        <v>9.0299999999999994</v>
      </c>
      <c r="CK87" s="3">
        <v>9.0299999999999994</v>
      </c>
      <c r="CL87" s="3">
        <v>13.55</v>
      </c>
      <c r="CM87" s="3">
        <v>13.55</v>
      </c>
      <c r="CN87" t="s">
        <v>137</v>
      </c>
      <c r="CO87" t="s">
        <v>165</v>
      </c>
      <c r="CP87" t="s">
        <v>138</v>
      </c>
      <c r="CR87" t="s">
        <v>117</v>
      </c>
      <c r="CS87" t="s">
        <v>139</v>
      </c>
      <c r="CT87" t="s">
        <v>140</v>
      </c>
      <c r="CU87" t="s">
        <v>139</v>
      </c>
      <c r="CV87" t="s">
        <v>140</v>
      </c>
      <c r="CW87" t="s">
        <v>139</v>
      </c>
      <c r="CX87" t="s">
        <v>140</v>
      </c>
      <c r="CY87" t="s">
        <v>232</v>
      </c>
      <c r="CZ87" s="10">
        <v>16702353027</v>
      </c>
      <c r="DA87" t="s">
        <v>226</v>
      </c>
      <c r="DB87" t="s">
        <v>140</v>
      </c>
      <c r="DC87" t="s">
        <v>139</v>
      </c>
      <c r="DD87" t="s">
        <v>139</v>
      </c>
    </row>
    <row r="88" spans="1:114" ht="14.45" customHeight="1" x14ac:dyDescent="0.25">
      <c r="A88" t="s">
        <v>285</v>
      </c>
      <c r="B88" t="s">
        <v>234</v>
      </c>
      <c r="C88" s="1">
        <v>45910</v>
      </c>
      <c r="D88" s="1">
        <v>45981</v>
      </c>
      <c r="E88" t="s">
        <v>168</v>
      </c>
      <c r="F88" s="1">
        <v>46021</v>
      </c>
      <c r="G88" t="s">
        <v>117</v>
      </c>
      <c r="H88" t="s">
        <v>117</v>
      </c>
      <c r="I88" t="s">
        <v>117</v>
      </c>
      <c r="J88" t="s">
        <v>286</v>
      </c>
      <c r="L88" t="s">
        <v>287</v>
      </c>
      <c r="M88" t="s">
        <v>288</v>
      </c>
      <c r="N88" t="s">
        <v>121</v>
      </c>
      <c r="O88" t="s">
        <v>122</v>
      </c>
      <c r="P88" s="8">
        <v>96950</v>
      </c>
      <c r="Q88" t="s">
        <v>123</v>
      </c>
      <c r="S88" s="10">
        <v>16702348950</v>
      </c>
      <c r="U88" t="s">
        <v>289</v>
      </c>
      <c r="V88">
        <v>62211</v>
      </c>
      <c r="W88" t="s">
        <v>125</v>
      </c>
      <c r="Y88" t="s">
        <v>290</v>
      </c>
      <c r="Z88" t="s">
        <v>291</v>
      </c>
      <c r="AA88" t="s">
        <v>292</v>
      </c>
      <c r="AB88" t="s">
        <v>293</v>
      </c>
      <c r="AC88" t="s">
        <v>294</v>
      </c>
      <c r="AD88" t="s">
        <v>295</v>
      </c>
      <c r="AE88" t="s">
        <v>156</v>
      </c>
      <c r="AF88" t="s">
        <v>122</v>
      </c>
      <c r="AG88" s="8">
        <v>96950</v>
      </c>
      <c r="AH88" t="s">
        <v>123</v>
      </c>
      <c r="AJ88" s="10">
        <v>16702368202</v>
      </c>
      <c r="AL88" t="s">
        <v>296</v>
      </c>
      <c r="BE88" t="str">
        <f>"29-2052.00"</f>
        <v>29-2052.00</v>
      </c>
      <c r="BF88" t="s">
        <v>297</v>
      </c>
      <c r="BG88" t="s">
        <v>298</v>
      </c>
      <c r="BH88" t="s">
        <v>299</v>
      </c>
      <c r="BI88">
        <v>1</v>
      </c>
      <c r="BK88" s="1">
        <v>46023</v>
      </c>
      <c r="BL88" s="1">
        <v>46387</v>
      </c>
      <c r="BO88">
        <v>40</v>
      </c>
      <c r="BP88">
        <v>0</v>
      </c>
      <c r="BQ88">
        <v>8</v>
      </c>
      <c r="BR88">
        <v>8</v>
      </c>
      <c r="BS88">
        <v>8</v>
      </c>
      <c r="BT88">
        <v>8</v>
      </c>
      <c r="BU88">
        <v>8</v>
      </c>
      <c r="BV88">
        <v>0</v>
      </c>
      <c r="BW88" t="str">
        <f>"7:30 AM"</f>
        <v>7:30 AM</v>
      </c>
      <c r="BX88" t="str">
        <f>"4:30 PM"</f>
        <v>4:30 PM</v>
      </c>
      <c r="BY88" t="s">
        <v>135</v>
      </c>
      <c r="BZ88">
        <v>0</v>
      </c>
      <c r="CA88">
        <v>12</v>
      </c>
      <c r="CB88" t="s">
        <v>117</v>
      </c>
      <c r="CD88" s="2" t="s">
        <v>300</v>
      </c>
      <c r="CE88" t="s">
        <v>294</v>
      </c>
      <c r="CF88" t="s">
        <v>295</v>
      </c>
      <c r="CG88" t="s">
        <v>156</v>
      </c>
      <c r="CH88" t="s">
        <v>122</v>
      </c>
      <c r="CI88" s="8">
        <v>96950</v>
      </c>
      <c r="CJ88" s="3">
        <v>16.38</v>
      </c>
      <c r="CK88" s="3">
        <v>16.8</v>
      </c>
      <c r="CL88" s="3">
        <v>24.57</v>
      </c>
      <c r="CM88" s="3">
        <v>25.2</v>
      </c>
      <c r="CN88" t="s">
        <v>137</v>
      </c>
      <c r="CO88" t="s">
        <v>301</v>
      </c>
      <c r="CP88" t="s">
        <v>138</v>
      </c>
      <c r="CR88" t="s">
        <v>117</v>
      </c>
      <c r="CS88" t="s">
        <v>139</v>
      </c>
      <c r="CT88" t="s">
        <v>140</v>
      </c>
      <c r="CU88" t="s">
        <v>139</v>
      </c>
      <c r="CV88" t="s">
        <v>140</v>
      </c>
      <c r="CW88" t="s">
        <v>139</v>
      </c>
      <c r="CX88" t="s">
        <v>140</v>
      </c>
      <c r="CY88" t="s">
        <v>302</v>
      </c>
      <c r="CZ88" s="10">
        <v>16702368202</v>
      </c>
      <c r="DA88" t="s">
        <v>303</v>
      </c>
      <c r="DB88" t="s">
        <v>304</v>
      </c>
      <c r="DC88" t="s">
        <v>139</v>
      </c>
      <c r="DD88" t="s">
        <v>117</v>
      </c>
      <c r="DE88" t="s">
        <v>305</v>
      </c>
      <c r="DF88" t="s">
        <v>306</v>
      </c>
      <c r="DG88" t="s">
        <v>307</v>
      </c>
      <c r="DH88" t="s">
        <v>289</v>
      </c>
      <c r="DI88" t="s">
        <v>286</v>
      </c>
      <c r="DJ88" t="s">
        <v>308</v>
      </c>
    </row>
    <row r="89" spans="1:114" ht="14.45" customHeight="1" x14ac:dyDescent="0.25">
      <c r="A89" t="s">
        <v>380</v>
      </c>
      <c r="B89" t="s">
        <v>115</v>
      </c>
      <c r="C89" s="1">
        <v>45901</v>
      </c>
      <c r="D89" s="1">
        <v>45981</v>
      </c>
      <c r="E89" t="s">
        <v>168</v>
      </c>
      <c r="F89" s="1">
        <v>46075</v>
      </c>
      <c r="G89" t="s">
        <v>117</v>
      </c>
      <c r="H89" t="s">
        <v>117</v>
      </c>
      <c r="I89" t="s">
        <v>117</v>
      </c>
      <c r="J89" t="s">
        <v>286</v>
      </c>
      <c r="L89" t="s">
        <v>287</v>
      </c>
      <c r="M89" t="s">
        <v>288</v>
      </c>
      <c r="N89" t="s">
        <v>121</v>
      </c>
      <c r="O89" t="s">
        <v>122</v>
      </c>
      <c r="P89" s="8">
        <v>96950</v>
      </c>
      <c r="Q89" t="s">
        <v>123</v>
      </c>
      <c r="S89" s="10">
        <v>16702348950</v>
      </c>
      <c r="U89" t="s">
        <v>289</v>
      </c>
      <c r="V89">
        <v>62211</v>
      </c>
      <c r="W89" t="s">
        <v>125</v>
      </c>
      <c r="Y89" t="s">
        <v>290</v>
      </c>
      <c r="Z89" t="s">
        <v>291</v>
      </c>
      <c r="AA89" t="s">
        <v>292</v>
      </c>
      <c r="AB89" t="s">
        <v>293</v>
      </c>
      <c r="AC89" t="s">
        <v>294</v>
      </c>
      <c r="AD89" t="s">
        <v>295</v>
      </c>
      <c r="AE89" t="s">
        <v>156</v>
      </c>
      <c r="AF89" t="s">
        <v>122</v>
      </c>
      <c r="AG89" s="8">
        <v>96950</v>
      </c>
      <c r="AH89" t="s">
        <v>123</v>
      </c>
      <c r="AJ89" s="10">
        <v>16702368202</v>
      </c>
      <c r="AL89" t="s">
        <v>296</v>
      </c>
      <c r="BE89" t="str">
        <f>"29-2034.00"</f>
        <v>29-2034.00</v>
      </c>
      <c r="BF89" t="s">
        <v>381</v>
      </c>
      <c r="BG89" t="s">
        <v>382</v>
      </c>
      <c r="BH89" t="s">
        <v>383</v>
      </c>
      <c r="BI89">
        <v>2</v>
      </c>
      <c r="BJ89">
        <v>2</v>
      </c>
      <c r="BK89" s="1">
        <v>46077</v>
      </c>
      <c r="BL89" s="1">
        <v>46441</v>
      </c>
      <c r="BM89" s="1">
        <v>46077</v>
      </c>
      <c r="BN89" s="1">
        <v>46441</v>
      </c>
      <c r="BO89">
        <v>40</v>
      </c>
      <c r="BP89">
        <v>0</v>
      </c>
      <c r="BQ89">
        <v>8</v>
      </c>
      <c r="BR89">
        <v>8</v>
      </c>
      <c r="BS89">
        <v>8</v>
      </c>
      <c r="BT89">
        <v>8</v>
      </c>
      <c r="BU89">
        <v>8</v>
      </c>
      <c r="BV89">
        <v>0</v>
      </c>
      <c r="BW89" t="str">
        <f>"7:30 AM"</f>
        <v>7:30 AM</v>
      </c>
      <c r="BX89" t="str">
        <f>"4:30 PM"</f>
        <v>4:30 PM</v>
      </c>
      <c r="BY89" t="s">
        <v>384</v>
      </c>
      <c r="BZ89">
        <v>0</v>
      </c>
      <c r="CA89">
        <v>24</v>
      </c>
      <c r="CB89" t="s">
        <v>117</v>
      </c>
      <c r="CD89" s="2" t="s">
        <v>385</v>
      </c>
      <c r="CE89" t="s">
        <v>294</v>
      </c>
      <c r="CF89" t="s">
        <v>295</v>
      </c>
      <c r="CG89" t="s">
        <v>156</v>
      </c>
      <c r="CH89" t="s">
        <v>122</v>
      </c>
      <c r="CI89" s="8">
        <v>96950</v>
      </c>
      <c r="CJ89" s="3">
        <v>22.43</v>
      </c>
      <c r="CK89" s="3">
        <v>23.55</v>
      </c>
      <c r="CL89" s="3">
        <v>33.65</v>
      </c>
      <c r="CM89" s="3">
        <v>35.33</v>
      </c>
      <c r="CN89" t="s">
        <v>137</v>
      </c>
      <c r="CO89" t="s">
        <v>301</v>
      </c>
      <c r="CP89" t="s">
        <v>138</v>
      </c>
      <c r="CR89" t="s">
        <v>117</v>
      </c>
      <c r="CS89" t="s">
        <v>139</v>
      </c>
      <c r="CT89" t="s">
        <v>140</v>
      </c>
      <c r="CU89" t="s">
        <v>139</v>
      </c>
      <c r="CV89" t="s">
        <v>140</v>
      </c>
      <c r="CW89" t="s">
        <v>139</v>
      </c>
      <c r="CX89" t="s">
        <v>140</v>
      </c>
      <c r="CY89" t="s">
        <v>386</v>
      </c>
      <c r="CZ89" s="10">
        <v>16702368202</v>
      </c>
      <c r="DA89" t="s">
        <v>303</v>
      </c>
      <c r="DB89" t="s">
        <v>304</v>
      </c>
      <c r="DC89" t="s">
        <v>139</v>
      </c>
      <c r="DD89" t="s">
        <v>117</v>
      </c>
      <c r="DE89" t="s">
        <v>387</v>
      </c>
      <c r="DF89" t="s">
        <v>388</v>
      </c>
      <c r="DG89" t="s">
        <v>200</v>
      </c>
      <c r="DH89" t="s">
        <v>289</v>
      </c>
      <c r="DI89" t="s">
        <v>286</v>
      </c>
      <c r="DJ89" t="s">
        <v>389</v>
      </c>
    </row>
    <row r="90" spans="1:114" ht="14.45" customHeight="1" x14ac:dyDescent="0.25">
      <c r="A90" t="s">
        <v>1675</v>
      </c>
      <c r="B90" t="s">
        <v>115</v>
      </c>
      <c r="C90" s="1">
        <v>45909</v>
      </c>
      <c r="D90" s="1">
        <v>45981</v>
      </c>
      <c r="E90" t="s">
        <v>168</v>
      </c>
      <c r="F90" s="1">
        <v>46021</v>
      </c>
      <c r="G90" t="s">
        <v>117</v>
      </c>
      <c r="H90" t="s">
        <v>117</v>
      </c>
      <c r="I90" t="s">
        <v>117</v>
      </c>
      <c r="J90" t="s">
        <v>1676</v>
      </c>
      <c r="L90" t="s">
        <v>1677</v>
      </c>
      <c r="M90" t="s">
        <v>1678</v>
      </c>
      <c r="N90" t="s">
        <v>156</v>
      </c>
      <c r="O90" t="s">
        <v>122</v>
      </c>
      <c r="P90" s="8">
        <v>96950</v>
      </c>
      <c r="Q90" t="s">
        <v>123</v>
      </c>
      <c r="S90" s="10">
        <v>16702346552</v>
      </c>
      <c r="U90" t="s">
        <v>1679</v>
      </c>
      <c r="V90">
        <v>532420</v>
      </c>
      <c r="W90" t="s">
        <v>125</v>
      </c>
      <c r="Y90" t="s">
        <v>1680</v>
      </c>
      <c r="Z90" t="s">
        <v>1681</v>
      </c>
      <c r="AA90" t="s">
        <v>1682</v>
      </c>
      <c r="AB90" t="s">
        <v>1683</v>
      </c>
      <c r="AC90" t="s">
        <v>1684</v>
      </c>
      <c r="AD90" t="s">
        <v>1678</v>
      </c>
      <c r="AE90" t="s">
        <v>156</v>
      </c>
      <c r="AF90" t="s">
        <v>122</v>
      </c>
      <c r="AG90" s="8">
        <v>96950</v>
      </c>
      <c r="AH90" t="s">
        <v>123</v>
      </c>
      <c r="AJ90" s="10">
        <v>16702346552</v>
      </c>
      <c r="AL90" t="s">
        <v>1685</v>
      </c>
      <c r="BE90" t="str">
        <f>"49-9071.00"</f>
        <v>49-9071.00</v>
      </c>
      <c r="BF90" t="s">
        <v>132</v>
      </c>
      <c r="BG90" t="s">
        <v>1686</v>
      </c>
      <c r="BH90" t="s">
        <v>1153</v>
      </c>
      <c r="BI90">
        <v>1</v>
      </c>
      <c r="BJ90">
        <v>1</v>
      </c>
      <c r="BK90" s="1">
        <v>46023</v>
      </c>
      <c r="BL90" s="1">
        <v>46387</v>
      </c>
      <c r="BM90" s="1">
        <v>46023</v>
      </c>
      <c r="BN90" s="1">
        <v>46387</v>
      </c>
      <c r="BO90">
        <v>40</v>
      </c>
      <c r="BP90">
        <v>0</v>
      </c>
      <c r="BQ90">
        <v>8</v>
      </c>
      <c r="BR90">
        <v>8</v>
      </c>
      <c r="BS90">
        <v>8</v>
      </c>
      <c r="BT90">
        <v>8</v>
      </c>
      <c r="BU90">
        <v>8</v>
      </c>
      <c r="BV90">
        <v>0</v>
      </c>
      <c r="BW90" t="str">
        <f>"8:00 AM"</f>
        <v>8:00 AM</v>
      </c>
      <c r="BX90" t="str">
        <f>"5:00 PM"</f>
        <v>5:00 PM</v>
      </c>
      <c r="BY90" t="s">
        <v>135</v>
      </c>
      <c r="BZ90">
        <v>0</v>
      </c>
      <c r="CA90">
        <v>24</v>
      </c>
      <c r="CB90" t="s">
        <v>117</v>
      </c>
      <c r="CD90" s="2" t="s">
        <v>1687</v>
      </c>
      <c r="CE90" t="s">
        <v>1688</v>
      </c>
      <c r="CF90" t="s">
        <v>1678</v>
      </c>
      <c r="CG90" t="s">
        <v>156</v>
      </c>
      <c r="CH90" t="s">
        <v>122</v>
      </c>
      <c r="CI90" s="8">
        <v>96950</v>
      </c>
      <c r="CJ90" s="3">
        <v>9.98</v>
      </c>
      <c r="CK90" s="3">
        <v>9.98</v>
      </c>
      <c r="CL90" s="3">
        <v>14.97</v>
      </c>
      <c r="CM90" s="3">
        <v>14.97</v>
      </c>
      <c r="CN90" t="s">
        <v>137</v>
      </c>
      <c r="CP90" t="s">
        <v>138</v>
      </c>
      <c r="CR90" t="s">
        <v>117</v>
      </c>
      <c r="CS90" t="s">
        <v>139</v>
      </c>
      <c r="CT90" t="s">
        <v>140</v>
      </c>
      <c r="CU90" t="s">
        <v>139</v>
      </c>
      <c r="CV90" t="s">
        <v>140</v>
      </c>
      <c r="CW90" t="s">
        <v>139</v>
      </c>
      <c r="CX90" t="s">
        <v>140</v>
      </c>
      <c r="CY90" t="s">
        <v>1689</v>
      </c>
      <c r="CZ90" s="10">
        <v>16702346552</v>
      </c>
      <c r="DA90" t="s">
        <v>1685</v>
      </c>
      <c r="DB90" t="s">
        <v>140</v>
      </c>
      <c r="DC90" t="s">
        <v>139</v>
      </c>
      <c r="DD90" t="s">
        <v>117</v>
      </c>
    </row>
    <row r="91" spans="1:114" ht="14.45" customHeight="1" x14ac:dyDescent="0.25">
      <c r="A91" t="s">
        <v>1815</v>
      </c>
      <c r="B91" t="s">
        <v>251</v>
      </c>
      <c r="C91" s="1">
        <v>45901</v>
      </c>
      <c r="D91" s="1">
        <v>45981</v>
      </c>
      <c r="E91" t="s">
        <v>116</v>
      </c>
      <c r="G91" t="s">
        <v>117</v>
      </c>
      <c r="H91" t="s">
        <v>117</v>
      </c>
      <c r="I91" t="s">
        <v>117</v>
      </c>
      <c r="J91" t="s">
        <v>286</v>
      </c>
      <c r="L91" t="s">
        <v>294</v>
      </c>
      <c r="M91" t="s">
        <v>295</v>
      </c>
      <c r="N91" t="s">
        <v>156</v>
      </c>
      <c r="O91" t="s">
        <v>122</v>
      </c>
      <c r="P91" s="8">
        <v>96950</v>
      </c>
      <c r="Q91" t="s">
        <v>123</v>
      </c>
      <c r="S91" s="10">
        <v>16702348950</v>
      </c>
      <c r="U91" t="s">
        <v>289</v>
      </c>
      <c r="V91">
        <v>62211</v>
      </c>
      <c r="W91" t="s">
        <v>125</v>
      </c>
      <c r="Y91" t="s">
        <v>290</v>
      </c>
      <c r="Z91" t="s">
        <v>291</v>
      </c>
      <c r="AA91" t="s">
        <v>292</v>
      </c>
      <c r="AB91" t="s">
        <v>293</v>
      </c>
      <c r="AC91" t="s">
        <v>294</v>
      </c>
      <c r="AD91" t="s">
        <v>288</v>
      </c>
      <c r="AE91" t="s">
        <v>156</v>
      </c>
      <c r="AF91" t="s">
        <v>122</v>
      </c>
      <c r="AG91" s="8">
        <v>96950</v>
      </c>
      <c r="AH91" t="s">
        <v>123</v>
      </c>
      <c r="AJ91" s="10">
        <v>16702368202</v>
      </c>
      <c r="AL91" t="s">
        <v>296</v>
      </c>
      <c r="BE91" t="str">
        <f>"29-1141.00"</f>
        <v>29-1141.00</v>
      </c>
      <c r="BF91" t="s">
        <v>1816</v>
      </c>
      <c r="BG91" t="s">
        <v>1817</v>
      </c>
      <c r="BH91" t="s">
        <v>1818</v>
      </c>
      <c r="BI91">
        <v>25</v>
      </c>
      <c r="BJ91">
        <v>24</v>
      </c>
      <c r="BK91" s="1">
        <v>46017</v>
      </c>
      <c r="BL91" s="1">
        <v>46381</v>
      </c>
      <c r="BM91" s="1">
        <v>46017</v>
      </c>
      <c r="BN91" s="1">
        <v>46381</v>
      </c>
      <c r="BO91">
        <v>40</v>
      </c>
      <c r="BP91">
        <v>12</v>
      </c>
      <c r="BQ91">
        <v>12</v>
      </c>
      <c r="BR91">
        <v>12</v>
      </c>
      <c r="BS91">
        <v>4</v>
      </c>
      <c r="BT91">
        <v>0</v>
      </c>
      <c r="BU91">
        <v>0</v>
      </c>
      <c r="BV91">
        <v>0</v>
      </c>
      <c r="BW91" t="str">
        <f>"7:30 AM"</f>
        <v>7:30 AM</v>
      </c>
      <c r="BX91" t="str">
        <f>"7:30 PM"</f>
        <v>7:30 PM</v>
      </c>
      <c r="BY91" t="s">
        <v>384</v>
      </c>
      <c r="BZ91">
        <v>0</v>
      </c>
      <c r="CA91">
        <v>0</v>
      </c>
      <c r="CB91" t="s">
        <v>117</v>
      </c>
      <c r="CD91" s="2" t="s">
        <v>1819</v>
      </c>
      <c r="CE91" t="s">
        <v>294</v>
      </c>
      <c r="CF91" t="s">
        <v>295</v>
      </c>
      <c r="CG91" t="s">
        <v>156</v>
      </c>
      <c r="CH91" t="s">
        <v>122</v>
      </c>
      <c r="CI91" s="8">
        <v>96950</v>
      </c>
      <c r="CJ91" s="3">
        <v>22.77</v>
      </c>
      <c r="CK91" s="3">
        <v>25.77</v>
      </c>
      <c r="CN91" t="s">
        <v>137</v>
      </c>
      <c r="CO91" t="s">
        <v>301</v>
      </c>
      <c r="CP91" t="s">
        <v>138</v>
      </c>
      <c r="CR91" t="s">
        <v>117</v>
      </c>
      <c r="CS91" t="s">
        <v>139</v>
      </c>
      <c r="CT91" t="s">
        <v>140</v>
      </c>
      <c r="CU91" t="s">
        <v>140</v>
      </c>
      <c r="CV91" t="s">
        <v>140</v>
      </c>
      <c r="CW91" t="s">
        <v>139</v>
      </c>
      <c r="CX91" t="s">
        <v>140</v>
      </c>
      <c r="CY91" t="s">
        <v>302</v>
      </c>
      <c r="CZ91" s="10">
        <v>16702368202</v>
      </c>
      <c r="DA91" t="s">
        <v>303</v>
      </c>
      <c r="DB91" t="s">
        <v>304</v>
      </c>
      <c r="DC91" t="s">
        <v>139</v>
      </c>
      <c r="DD91" t="s">
        <v>117</v>
      </c>
      <c r="DE91" t="s">
        <v>387</v>
      </c>
      <c r="DF91" t="s">
        <v>388</v>
      </c>
      <c r="DG91" t="s">
        <v>200</v>
      </c>
      <c r="DH91" t="s">
        <v>289</v>
      </c>
      <c r="DI91" t="s">
        <v>286</v>
      </c>
      <c r="DJ91" t="s">
        <v>389</v>
      </c>
    </row>
    <row r="92" spans="1:114" ht="14.45" customHeight="1" x14ac:dyDescent="0.25">
      <c r="A92" t="s">
        <v>1925</v>
      </c>
      <c r="B92" t="s">
        <v>115</v>
      </c>
      <c r="C92" s="1">
        <v>45909</v>
      </c>
      <c r="D92" s="1">
        <v>45981</v>
      </c>
      <c r="E92" t="s">
        <v>168</v>
      </c>
      <c r="F92" s="1">
        <v>45990</v>
      </c>
      <c r="G92" t="s">
        <v>117</v>
      </c>
      <c r="H92" t="s">
        <v>117</v>
      </c>
      <c r="I92" t="s">
        <v>117</v>
      </c>
      <c r="J92" t="s">
        <v>1926</v>
      </c>
      <c r="K92" t="s">
        <v>1927</v>
      </c>
      <c r="L92" t="s">
        <v>1928</v>
      </c>
      <c r="M92" t="s">
        <v>645</v>
      </c>
      <c r="N92" t="s">
        <v>121</v>
      </c>
      <c r="O92" t="s">
        <v>122</v>
      </c>
      <c r="P92" s="8">
        <v>96950</v>
      </c>
      <c r="Q92" t="s">
        <v>123</v>
      </c>
      <c r="R92" t="s">
        <v>140</v>
      </c>
      <c r="S92" s="10">
        <v>16702330800</v>
      </c>
      <c r="U92" t="s">
        <v>1929</v>
      </c>
      <c r="V92">
        <v>624410</v>
      </c>
      <c r="W92" t="s">
        <v>125</v>
      </c>
      <c r="Y92" t="s">
        <v>1930</v>
      </c>
      <c r="Z92" t="s">
        <v>1931</v>
      </c>
      <c r="AA92" t="s">
        <v>1932</v>
      </c>
      <c r="AB92" t="s">
        <v>1933</v>
      </c>
      <c r="AC92" t="s">
        <v>1928</v>
      </c>
      <c r="AD92" t="s">
        <v>645</v>
      </c>
      <c r="AE92" t="s">
        <v>121</v>
      </c>
      <c r="AF92" t="s">
        <v>122</v>
      </c>
      <c r="AG92" s="8">
        <v>96950</v>
      </c>
      <c r="AH92" t="s">
        <v>123</v>
      </c>
      <c r="AJ92" s="10">
        <v>16702330800</v>
      </c>
      <c r="AL92" t="s">
        <v>1934</v>
      </c>
      <c r="BE92" t="str">
        <f>"43-3031.00"</f>
        <v>43-3031.00</v>
      </c>
      <c r="BF92" t="s">
        <v>1205</v>
      </c>
      <c r="BG92" t="s">
        <v>1935</v>
      </c>
      <c r="BH92" t="s">
        <v>1936</v>
      </c>
      <c r="BI92">
        <v>1</v>
      </c>
      <c r="BJ92">
        <v>1</v>
      </c>
      <c r="BK92" s="1">
        <v>45992</v>
      </c>
      <c r="BL92" s="1">
        <v>46356</v>
      </c>
      <c r="BM92" s="1">
        <v>45992</v>
      </c>
      <c r="BN92" s="1">
        <v>46356</v>
      </c>
      <c r="BO92">
        <v>35</v>
      </c>
      <c r="BP92">
        <v>0</v>
      </c>
      <c r="BQ92">
        <v>7</v>
      </c>
      <c r="BR92">
        <v>7</v>
      </c>
      <c r="BS92">
        <v>7</v>
      </c>
      <c r="BT92">
        <v>7</v>
      </c>
      <c r="BU92">
        <v>7</v>
      </c>
      <c r="BV92">
        <v>0</v>
      </c>
      <c r="BW92" t="str">
        <f>"9:00 AM"</f>
        <v>9:00 AM</v>
      </c>
      <c r="BX92" t="str">
        <f>"5:00 PM"</f>
        <v>5:00 PM</v>
      </c>
      <c r="BY92" t="s">
        <v>135</v>
      </c>
      <c r="BZ92">
        <v>0</v>
      </c>
      <c r="CA92">
        <v>24</v>
      </c>
      <c r="CB92" t="s">
        <v>117</v>
      </c>
      <c r="CD92" s="2" t="s">
        <v>1937</v>
      </c>
      <c r="CE92" t="s">
        <v>1928</v>
      </c>
      <c r="CF92" t="s">
        <v>645</v>
      </c>
      <c r="CG92" t="s">
        <v>121</v>
      </c>
      <c r="CH92" t="s">
        <v>122</v>
      </c>
      <c r="CI92" s="8">
        <v>96950</v>
      </c>
      <c r="CJ92" s="3">
        <v>12.33</v>
      </c>
      <c r="CK92" s="3">
        <v>12.33</v>
      </c>
      <c r="CL92" s="3">
        <v>18.5</v>
      </c>
      <c r="CM92" s="3">
        <v>18.5</v>
      </c>
      <c r="CN92" t="s">
        <v>137</v>
      </c>
      <c r="CO92" t="s">
        <v>325</v>
      </c>
      <c r="CP92" t="s">
        <v>138</v>
      </c>
      <c r="CR92" t="s">
        <v>117</v>
      </c>
      <c r="CS92" t="s">
        <v>139</v>
      </c>
      <c r="CT92" t="s">
        <v>140</v>
      </c>
      <c r="CU92" t="s">
        <v>139</v>
      </c>
      <c r="CV92" t="s">
        <v>140</v>
      </c>
      <c r="CW92" t="s">
        <v>139</v>
      </c>
      <c r="CX92" t="s">
        <v>140</v>
      </c>
      <c r="CY92" t="s">
        <v>325</v>
      </c>
      <c r="CZ92" s="10">
        <v>16702330800</v>
      </c>
      <c r="DA92" t="s">
        <v>1934</v>
      </c>
      <c r="DB92" t="s">
        <v>140</v>
      </c>
      <c r="DC92" t="s">
        <v>139</v>
      </c>
      <c r="DD92" t="s">
        <v>117</v>
      </c>
    </row>
    <row r="93" spans="1:114" ht="14.45" customHeight="1" x14ac:dyDescent="0.25">
      <c r="A93" t="s">
        <v>2824</v>
      </c>
      <c r="B93" t="s">
        <v>115</v>
      </c>
      <c r="C93" s="1">
        <v>45902</v>
      </c>
      <c r="D93" s="1">
        <v>45981</v>
      </c>
      <c r="E93" t="s">
        <v>116</v>
      </c>
      <c r="G93" t="s">
        <v>117</v>
      </c>
      <c r="H93" t="s">
        <v>117</v>
      </c>
      <c r="I93" t="s">
        <v>117</v>
      </c>
      <c r="J93" t="s">
        <v>169</v>
      </c>
      <c r="L93" t="s">
        <v>170</v>
      </c>
      <c r="M93" t="s">
        <v>171</v>
      </c>
      <c r="N93" t="s">
        <v>156</v>
      </c>
      <c r="O93" t="s">
        <v>122</v>
      </c>
      <c r="P93" s="8">
        <v>96950</v>
      </c>
      <c r="Q93" t="s">
        <v>123</v>
      </c>
      <c r="S93" s="10">
        <v>16702341795</v>
      </c>
      <c r="U93" t="s">
        <v>172</v>
      </c>
      <c r="V93">
        <v>236116</v>
      </c>
      <c r="W93" t="s">
        <v>125</v>
      </c>
      <c r="Y93" t="s">
        <v>173</v>
      </c>
      <c r="Z93" t="s">
        <v>174</v>
      </c>
      <c r="AA93" t="s">
        <v>175</v>
      </c>
      <c r="AB93" t="s">
        <v>176</v>
      </c>
      <c r="AC93" t="s">
        <v>177</v>
      </c>
      <c r="AD93" t="s">
        <v>171</v>
      </c>
      <c r="AE93" t="s">
        <v>156</v>
      </c>
      <c r="AF93" t="s">
        <v>122</v>
      </c>
      <c r="AG93" s="8">
        <v>96950</v>
      </c>
      <c r="AH93" t="s">
        <v>123</v>
      </c>
      <c r="AJ93" s="10">
        <v>16702341795</v>
      </c>
      <c r="AL93" t="s">
        <v>178</v>
      </c>
      <c r="BE93" t="str">
        <f>"49-9071.00"</f>
        <v>49-9071.00</v>
      </c>
      <c r="BF93" t="s">
        <v>132</v>
      </c>
      <c r="BG93" t="s">
        <v>179</v>
      </c>
      <c r="BH93" t="s">
        <v>180</v>
      </c>
      <c r="BI93">
        <v>1</v>
      </c>
      <c r="BJ93">
        <v>1</v>
      </c>
      <c r="BK93" s="1">
        <v>45962</v>
      </c>
      <c r="BL93" s="1">
        <v>46326</v>
      </c>
      <c r="BM93" s="1">
        <v>45981</v>
      </c>
      <c r="BN93" s="1">
        <v>46326</v>
      </c>
      <c r="BO93">
        <v>40</v>
      </c>
      <c r="BP93">
        <v>0</v>
      </c>
      <c r="BQ93">
        <v>8</v>
      </c>
      <c r="BR93">
        <v>8</v>
      </c>
      <c r="BS93">
        <v>8</v>
      </c>
      <c r="BT93">
        <v>8</v>
      </c>
      <c r="BU93">
        <v>8</v>
      </c>
      <c r="BV93">
        <v>0</v>
      </c>
      <c r="BW93" t="str">
        <f>"8:00 AM"</f>
        <v>8:00 AM</v>
      </c>
      <c r="BX93" t="str">
        <f>"5:00 PM"</f>
        <v>5:00 PM</v>
      </c>
      <c r="BY93" t="s">
        <v>135</v>
      </c>
      <c r="BZ93">
        <v>0</v>
      </c>
      <c r="CA93">
        <v>12</v>
      </c>
      <c r="CB93" t="s">
        <v>117</v>
      </c>
      <c r="CD93" t="s">
        <v>181</v>
      </c>
      <c r="CE93" t="s">
        <v>2095</v>
      </c>
      <c r="CG93" t="s">
        <v>564</v>
      </c>
      <c r="CH93" t="s">
        <v>122</v>
      </c>
      <c r="CI93" s="8">
        <v>96952</v>
      </c>
      <c r="CJ93" s="3">
        <v>9.98</v>
      </c>
      <c r="CK93" s="3">
        <v>12.5</v>
      </c>
      <c r="CL93" s="3">
        <v>14.97</v>
      </c>
      <c r="CM93" s="3">
        <v>18.75</v>
      </c>
      <c r="CN93" t="s">
        <v>137</v>
      </c>
      <c r="CO93" t="s">
        <v>165</v>
      </c>
      <c r="CP93" t="s">
        <v>138</v>
      </c>
      <c r="CR93" t="s">
        <v>117</v>
      </c>
      <c r="CS93" t="s">
        <v>139</v>
      </c>
      <c r="CT93" t="s">
        <v>139</v>
      </c>
      <c r="CU93" t="s">
        <v>139</v>
      </c>
      <c r="CV93" t="s">
        <v>140</v>
      </c>
      <c r="CW93" t="s">
        <v>139</v>
      </c>
      <c r="CX93" t="s">
        <v>139</v>
      </c>
      <c r="CY93" t="s">
        <v>1246</v>
      </c>
      <c r="CZ93" s="10">
        <v>16702341795</v>
      </c>
      <c r="DA93" t="s">
        <v>178</v>
      </c>
      <c r="DB93" t="s">
        <v>183</v>
      </c>
      <c r="DC93" t="s">
        <v>139</v>
      </c>
      <c r="DD93" t="s">
        <v>117</v>
      </c>
    </row>
    <row r="94" spans="1:114" ht="14.45" customHeight="1" x14ac:dyDescent="0.25">
      <c r="A94" t="s">
        <v>4010</v>
      </c>
      <c r="B94" t="s">
        <v>115</v>
      </c>
      <c r="C94" s="1">
        <v>45909</v>
      </c>
      <c r="D94" s="1">
        <v>45981</v>
      </c>
      <c r="E94" t="s">
        <v>116</v>
      </c>
      <c r="G94" t="s">
        <v>117</v>
      </c>
      <c r="H94" t="s">
        <v>117</v>
      </c>
      <c r="I94" t="s">
        <v>117</v>
      </c>
      <c r="J94" t="s">
        <v>1982</v>
      </c>
      <c r="K94" t="s">
        <v>1983</v>
      </c>
      <c r="L94" t="s">
        <v>1984</v>
      </c>
      <c r="M94" t="s">
        <v>1985</v>
      </c>
      <c r="N94" t="s">
        <v>121</v>
      </c>
      <c r="O94" t="s">
        <v>122</v>
      </c>
      <c r="P94" s="8">
        <v>96950</v>
      </c>
      <c r="Q94" t="s">
        <v>123</v>
      </c>
      <c r="S94" s="10">
        <v>16702330800</v>
      </c>
      <c r="U94" t="s">
        <v>1986</v>
      </c>
      <c r="V94">
        <v>624410</v>
      </c>
      <c r="W94" t="s">
        <v>125</v>
      </c>
      <c r="Y94" t="s">
        <v>1930</v>
      </c>
      <c r="Z94" t="s">
        <v>1931</v>
      </c>
      <c r="AA94" t="s">
        <v>1932</v>
      </c>
      <c r="AB94" t="s">
        <v>1933</v>
      </c>
      <c r="AC94" t="s">
        <v>1984</v>
      </c>
      <c r="AD94" t="s">
        <v>1985</v>
      </c>
      <c r="AE94" t="s">
        <v>121</v>
      </c>
      <c r="AF94" t="s">
        <v>122</v>
      </c>
      <c r="AG94" s="8">
        <v>96950</v>
      </c>
      <c r="AH94" t="s">
        <v>123</v>
      </c>
      <c r="AJ94" s="10">
        <v>16702330800</v>
      </c>
      <c r="AL94" t="s">
        <v>1987</v>
      </c>
      <c r="BE94" t="str">
        <f>"39-9011.00"</f>
        <v>39-9011.00</v>
      </c>
      <c r="BF94" t="s">
        <v>941</v>
      </c>
      <c r="BG94" t="s">
        <v>1988</v>
      </c>
      <c r="BH94" t="s">
        <v>1989</v>
      </c>
      <c r="BI94">
        <v>4</v>
      </c>
      <c r="BJ94">
        <v>4</v>
      </c>
      <c r="BK94" s="1">
        <v>46023</v>
      </c>
      <c r="BL94" s="1">
        <v>46387</v>
      </c>
      <c r="BM94" s="1">
        <v>46023</v>
      </c>
      <c r="BN94" s="1">
        <v>46387</v>
      </c>
      <c r="BO94">
        <v>35</v>
      </c>
      <c r="BP94">
        <v>0</v>
      </c>
      <c r="BQ94">
        <v>7</v>
      </c>
      <c r="BR94">
        <v>7</v>
      </c>
      <c r="BS94">
        <v>7</v>
      </c>
      <c r="BT94">
        <v>7</v>
      </c>
      <c r="BU94">
        <v>7</v>
      </c>
      <c r="BV94">
        <v>0</v>
      </c>
      <c r="BW94" t="str">
        <f>"8:00 AM"</f>
        <v>8:00 AM</v>
      </c>
      <c r="BX94" t="str">
        <f>"4:00 PM"</f>
        <v>4:00 PM</v>
      </c>
      <c r="BY94" t="s">
        <v>135</v>
      </c>
      <c r="BZ94">
        <v>0</v>
      </c>
      <c r="CA94">
        <v>12</v>
      </c>
      <c r="CB94" t="s">
        <v>117</v>
      </c>
      <c r="CD94" s="2" t="s">
        <v>1990</v>
      </c>
      <c r="CE94" t="s">
        <v>1984</v>
      </c>
      <c r="CF94" t="s">
        <v>1985</v>
      </c>
      <c r="CG94" t="s">
        <v>121</v>
      </c>
      <c r="CH94" t="s">
        <v>122</v>
      </c>
      <c r="CI94" s="8">
        <v>96950</v>
      </c>
      <c r="CJ94" s="3">
        <v>7.96</v>
      </c>
      <c r="CK94" s="3">
        <v>7.96</v>
      </c>
      <c r="CL94" s="3">
        <v>11.94</v>
      </c>
      <c r="CM94" s="3">
        <v>11.94</v>
      </c>
      <c r="CN94" t="s">
        <v>137</v>
      </c>
      <c r="CO94" t="s">
        <v>325</v>
      </c>
      <c r="CP94" t="s">
        <v>138</v>
      </c>
      <c r="CR94" t="s">
        <v>117</v>
      </c>
      <c r="CS94" t="s">
        <v>139</v>
      </c>
      <c r="CT94" t="s">
        <v>140</v>
      </c>
      <c r="CU94" t="s">
        <v>139</v>
      </c>
      <c r="CV94" t="s">
        <v>140</v>
      </c>
      <c r="CW94" t="s">
        <v>139</v>
      </c>
      <c r="CX94" t="s">
        <v>140</v>
      </c>
      <c r="CY94" t="s">
        <v>325</v>
      </c>
      <c r="CZ94" s="10">
        <v>16702330800</v>
      </c>
      <c r="DA94" t="s">
        <v>1987</v>
      </c>
      <c r="DB94" t="s">
        <v>140</v>
      </c>
      <c r="DC94" t="s">
        <v>139</v>
      </c>
      <c r="DD94" t="s">
        <v>117</v>
      </c>
    </row>
    <row r="95" spans="1:114" ht="14.45" customHeight="1" x14ac:dyDescent="0.25">
      <c r="A95" t="s">
        <v>4593</v>
      </c>
      <c r="B95" t="s">
        <v>217</v>
      </c>
      <c r="C95" s="1">
        <v>45901</v>
      </c>
      <c r="D95" s="1">
        <v>45981</v>
      </c>
      <c r="E95" t="s">
        <v>168</v>
      </c>
      <c r="F95" s="1">
        <v>45990</v>
      </c>
      <c r="G95" t="s">
        <v>117</v>
      </c>
      <c r="H95" t="s">
        <v>117</v>
      </c>
      <c r="I95" t="s">
        <v>117</v>
      </c>
      <c r="J95" t="s">
        <v>218</v>
      </c>
      <c r="L95" t="s">
        <v>219</v>
      </c>
      <c r="M95" t="s">
        <v>220</v>
      </c>
      <c r="N95" t="s">
        <v>121</v>
      </c>
      <c r="O95" t="s">
        <v>122</v>
      </c>
      <c r="P95" s="8">
        <v>96950</v>
      </c>
      <c r="Q95" t="s">
        <v>123</v>
      </c>
      <c r="S95" s="10">
        <v>16702353027</v>
      </c>
      <c r="U95" t="s">
        <v>221</v>
      </c>
      <c r="V95">
        <v>561320</v>
      </c>
      <c r="W95" t="s">
        <v>222</v>
      </c>
      <c r="X95" t="s">
        <v>139</v>
      </c>
      <c r="Y95" t="s">
        <v>223</v>
      </c>
      <c r="Z95" t="s">
        <v>224</v>
      </c>
      <c r="AA95" t="s">
        <v>225</v>
      </c>
      <c r="AB95" t="s">
        <v>193</v>
      </c>
      <c r="AC95" t="s">
        <v>219</v>
      </c>
      <c r="AD95" t="s">
        <v>220</v>
      </c>
      <c r="AE95" t="s">
        <v>121</v>
      </c>
      <c r="AF95" t="s">
        <v>122</v>
      </c>
      <c r="AG95" s="8">
        <v>96950</v>
      </c>
      <c r="AH95" t="s">
        <v>123</v>
      </c>
      <c r="AJ95" s="10">
        <v>16702353027</v>
      </c>
      <c r="AL95" t="s">
        <v>226</v>
      </c>
      <c r="BE95" t="str">
        <f>"35-2012.00"</f>
        <v>35-2012.00</v>
      </c>
      <c r="BF95" t="s">
        <v>227</v>
      </c>
      <c r="BG95" t="s">
        <v>1876</v>
      </c>
      <c r="BH95" t="s">
        <v>197</v>
      </c>
      <c r="BI95">
        <v>6</v>
      </c>
      <c r="BK95" s="1">
        <v>45992</v>
      </c>
      <c r="BL95" s="1">
        <v>46356</v>
      </c>
      <c r="BO95">
        <v>35</v>
      </c>
      <c r="BP95">
        <v>0</v>
      </c>
      <c r="BQ95">
        <v>7</v>
      </c>
      <c r="BR95">
        <v>7</v>
      </c>
      <c r="BS95">
        <v>7</v>
      </c>
      <c r="BT95">
        <v>7</v>
      </c>
      <c r="BU95">
        <v>7</v>
      </c>
      <c r="BV95">
        <v>0</v>
      </c>
      <c r="BW95" t="str">
        <f>"2:30 AM"</f>
        <v>2:30 AM</v>
      </c>
      <c r="BX95" t="str">
        <f>"9:30 AM"</f>
        <v>9:30 AM</v>
      </c>
      <c r="BY95" t="s">
        <v>165</v>
      </c>
      <c r="BZ95">
        <v>0</v>
      </c>
      <c r="CA95">
        <v>12</v>
      </c>
      <c r="CB95" t="s">
        <v>117</v>
      </c>
      <c r="CD95" t="s">
        <v>229</v>
      </c>
      <c r="CE95" t="s">
        <v>867</v>
      </c>
      <c r="CF95" t="s">
        <v>867</v>
      </c>
      <c r="CG95" t="s">
        <v>368</v>
      </c>
      <c r="CH95" t="s">
        <v>122</v>
      </c>
      <c r="CI95" s="8">
        <v>96951</v>
      </c>
      <c r="CJ95" s="3">
        <v>9.0299999999999994</v>
      </c>
      <c r="CK95" s="3">
        <v>9.0299999999999994</v>
      </c>
      <c r="CL95" s="3">
        <v>13.55</v>
      </c>
      <c r="CM95" s="3">
        <v>13.55</v>
      </c>
      <c r="CN95" t="s">
        <v>137</v>
      </c>
      <c r="CO95" t="s">
        <v>165</v>
      </c>
      <c r="CP95" t="s">
        <v>138</v>
      </c>
      <c r="CR95" t="s">
        <v>117</v>
      </c>
      <c r="CS95" t="s">
        <v>139</v>
      </c>
      <c r="CT95" t="s">
        <v>140</v>
      </c>
      <c r="CU95" t="s">
        <v>139</v>
      </c>
      <c r="CV95" t="s">
        <v>140</v>
      </c>
      <c r="CW95" t="s">
        <v>139</v>
      </c>
      <c r="CX95" t="s">
        <v>140</v>
      </c>
      <c r="CY95" t="s">
        <v>232</v>
      </c>
      <c r="CZ95" s="10">
        <v>16702353027</v>
      </c>
      <c r="DA95" t="s">
        <v>226</v>
      </c>
      <c r="DB95" t="s">
        <v>140</v>
      </c>
      <c r="DC95" t="s">
        <v>139</v>
      </c>
      <c r="DD95" t="s">
        <v>139</v>
      </c>
    </row>
    <row r="96" spans="1:114" ht="14.45" customHeight="1" x14ac:dyDescent="0.25">
      <c r="A96" t="s">
        <v>4944</v>
      </c>
      <c r="B96" t="s">
        <v>115</v>
      </c>
      <c r="C96" s="1">
        <v>45909</v>
      </c>
      <c r="D96" s="1">
        <v>45981</v>
      </c>
      <c r="E96" t="s">
        <v>116</v>
      </c>
      <c r="G96" t="s">
        <v>117</v>
      </c>
      <c r="H96" t="s">
        <v>117</v>
      </c>
      <c r="I96" t="s">
        <v>117</v>
      </c>
      <c r="J96" t="s">
        <v>1926</v>
      </c>
      <c r="K96" t="s">
        <v>1927</v>
      </c>
      <c r="L96" t="s">
        <v>1928</v>
      </c>
      <c r="M96" t="s">
        <v>645</v>
      </c>
      <c r="N96" t="s">
        <v>121</v>
      </c>
      <c r="O96" t="s">
        <v>122</v>
      </c>
      <c r="P96" s="8">
        <v>96950</v>
      </c>
      <c r="Q96" t="s">
        <v>123</v>
      </c>
      <c r="R96" t="s">
        <v>140</v>
      </c>
      <c r="S96" s="10">
        <v>16702330800</v>
      </c>
      <c r="U96" t="s">
        <v>1929</v>
      </c>
      <c r="V96">
        <v>624410</v>
      </c>
      <c r="W96" t="s">
        <v>125</v>
      </c>
      <c r="Y96" t="s">
        <v>1930</v>
      </c>
      <c r="Z96" t="s">
        <v>1931</v>
      </c>
      <c r="AA96" t="s">
        <v>1932</v>
      </c>
      <c r="AB96" t="s">
        <v>1933</v>
      </c>
      <c r="AC96" t="s">
        <v>1928</v>
      </c>
      <c r="AD96" t="s">
        <v>645</v>
      </c>
      <c r="AE96" t="s">
        <v>121</v>
      </c>
      <c r="AF96" t="s">
        <v>122</v>
      </c>
      <c r="AG96" s="8">
        <v>96950</v>
      </c>
      <c r="AH96" t="s">
        <v>123</v>
      </c>
      <c r="AJ96" s="10">
        <v>16702330800</v>
      </c>
      <c r="AL96" t="s">
        <v>1934</v>
      </c>
      <c r="BE96" t="str">
        <f>"39-9011.00"</f>
        <v>39-9011.00</v>
      </c>
      <c r="BF96" t="s">
        <v>941</v>
      </c>
      <c r="BG96" t="s">
        <v>3152</v>
      </c>
      <c r="BH96" t="s">
        <v>1989</v>
      </c>
      <c r="BI96">
        <v>2</v>
      </c>
      <c r="BJ96">
        <v>2</v>
      </c>
      <c r="BK96" s="1">
        <v>45992</v>
      </c>
      <c r="BL96" s="1">
        <v>46356</v>
      </c>
      <c r="BM96" s="1">
        <v>45992</v>
      </c>
      <c r="BN96" s="1">
        <v>46356</v>
      </c>
      <c r="BO96">
        <v>35</v>
      </c>
      <c r="BP96">
        <v>0</v>
      </c>
      <c r="BQ96">
        <v>7</v>
      </c>
      <c r="BR96">
        <v>7</v>
      </c>
      <c r="BS96">
        <v>7</v>
      </c>
      <c r="BT96">
        <v>7</v>
      </c>
      <c r="BU96">
        <v>7</v>
      </c>
      <c r="BV96">
        <v>0</v>
      </c>
      <c r="BW96" t="str">
        <f>"8:00 AM"</f>
        <v>8:00 AM</v>
      </c>
      <c r="BX96" t="str">
        <f>"4:00 PM"</f>
        <v>4:00 PM</v>
      </c>
      <c r="BY96" t="s">
        <v>135</v>
      </c>
      <c r="BZ96">
        <v>0</v>
      </c>
      <c r="CA96">
        <v>12</v>
      </c>
      <c r="CB96" t="s">
        <v>117</v>
      </c>
      <c r="CD96" s="2" t="s">
        <v>4945</v>
      </c>
      <c r="CE96" t="s">
        <v>1928</v>
      </c>
      <c r="CF96" t="s">
        <v>645</v>
      </c>
      <c r="CG96" t="s">
        <v>121</v>
      </c>
      <c r="CH96" t="s">
        <v>122</v>
      </c>
      <c r="CI96" s="8">
        <v>96950</v>
      </c>
      <c r="CJ96" s="3">
        <v>7.96</v>
      </c>
      <c r="CK96" s="3">
        <v>7.96</v>
      </c>
      <c r="CL96" s="3">
        <v>11.94</v>
      </c>
      <c r="CM96" s="3">
        <v>11.94</v>
      </c>
      <c r="CN96" t="s">
        <v>137</v>
      </c>
      <c r="CO96" t="s">
        <v>325</v>
      </c>
      <c r="CP96" t="s">
        <v>138</v>
      </c>
      <c r="CR96" t="s">
        <v>117</v>
      </c>
      <c r="CS96" t="s">
        <v>139</v>
      </c>
      <c r="CT96" t="s">
        <v>140</v>
      </c>
      <c r="CU96" t="s">
        <v>139</v>
      </c>
      <c r="CV96" t="s">
        <v>140</v>
      </c>
      <c r="CW96" t="s">
        <v>139</v>
      </c>
      <c r="CX96" t="s">
        <v>140</v>
      </c>
      <c r="CY96" t="s">
        <v>325</v>
      </c>
      <c r="CZ96" s="10">
        <v>16702330800</v>
      </c>
      <c r="DA96" t="s">
        <v>1934</v>
      </c>
      <c r="DB96" t="s">
        <v>140</v>
      </c>
      <c r="DC96" t="s">
        <v>139</v>
      </c>
      <c r="DD96" t="s">
        <v>117</v>
      </c>
    </row>
    <row r="97" spans="1:114" ht="14.45" customHeight="1" x14ac:dyDescent="0.25">
      <c r="A97" t="s">
        <v>4946</v>
      </c>
      <c r="B97" t="s">
        <v>115</v>
      </c>
      <c r="C97" s="1">
        <v>45903</v>
      </c>
      <c r="D97" s="1">
        <v>45981</v>
      </c>
      <c r="E97" t="s">
        <v>116</v>
      </c>
      <c r="G97" t="s">
        <v>117</v>
      </c>
      <c r="H97" t="s">
        <v>117</v>
      </c>
      <c r="I97" t="s">
        <v>117</v>
      </c>
      <c r="J97" t="s">
        <v>2657</v>
      </c>
      <c r="K97" t="s">
        <v>2658</v>
      </c>
      <c r="L97" t="s">
        <v>2663</v>
      </c>
      <c r="N97" t="s">
        <v>156</v>
      </c>
      <c r="O97" t="s">
        <v>122</v>
      </c>
      <c r="P97" s="8">
        <v>96950</v>
      </c>
      <c r="Q97" t="s">
        <v>123</v>
      </c>
      <c r="S97" s="10">
        <v>16707897385</v>
      </c>
      <c r="U97" t="s">
        <v>2660</v>
      </c>
      <c r="V97">
        <v>812111</v>
      </c>
      <c r="W97" t="s">
        <v>125</v>
      </c>
      <c r="Y97" t="s">
        <v>2661</v>
      </c>
      <c r="Z97" t="s">
        <v>2662</v>
      </c>
      <c r="AA97" t="s">
        <v>2662</v>
      </c>
      <c r="AB97" t="s">
        <v>277</v>
      </c>
      <c r="AC97" t="s">
        <v>2663</v>
      </c>
      <c r="AD97" t="s">
        <v>2664</v>
      </c>
      <c r="AE97" t="s">
        <v>121</v>
      </c>
      <c r="AF97" t="s">
        <v>122</v>
      </c>
      <c r="AG97" s="8">
        <v>96950</v>
      </c>
      <c r="AH97" t="s">
        <v>123</v>
      </c>
      <c r="AJ97" s="10">
        <v>16704837119</v>
      </c>
      <c r="AL97" t="s">
        <v>2665</v>
      </c>
      <c r="BE97" t="str">
        <f>"39-5011.00"</f>
        <v>39-5011.00</v>
      </c>
      <c r="BF97" t="s">
        <v>2694</v>
      </c>
      <c r="BG97" t="s">
        <v>4947</v>
      </c>
      <c r="BH97" t="s">
        <v>2885</v>
      </c>
      <c r="BI97">
        <v>3</v>
      </c>
      <c r="BJ97">
        <v>3</v>
      </c>
      <c r="BK97" s="1">
        <v>45931</v>
      </c>
      <c r="BL97" s="1">
        <v>46295</v>
      </c>
      <c r="BM97" s="1">
        <v>45981</v>
      </c>
      <c r="BN97" s="1">
        <v>46295</v>
      </c>
      <c r="BO97">
        <v>38</v>
      </c>
      <c r="BP97">
        <v>7</v>
      </c>
      <c r="BQ97">
        <v>0</v>
      </c>
      <c r="BR97">
        <v>6</v>
      </c>
      <c r="BS97">
        <v>6</v>
      </c>
      <c r="BT97">
        <v>6</v>
      </c>
      <c r="BU97">
        <v>6</v>
      </c>
      <c r="BV97">
        <v>7</v>
      </c>
      <c r="BW97" t="str">
        <f>"11:00 AM"</f>
        <v>11:00 AM</v>
      </c>
      <c r="BX97" t="str">
        <f>"6:00 PM"</f>
        <v>6:00 PM</v>
      </c>
      <c r="BY97" t="s">
        <v>135</v>
      </c>
      <c r="BZ97">
        <v>12</v>
      </c>
      <c r="CA97">
        <v>12</v>
      </c>
      <c r="CB97" t="s">
        <v>117</v>
      </c>
      <c r="CD97" t="s">
        <v>4948</v>
      </c>
      <c r="CE97" t="s">
        <v>2663</v>
      </c>
      <c r="CG97" t="s">
        <v>156</v>
      </c>
      <c r="CH97" t="s">
        <v>122</v>
      </c>
      <c r="CI97" s="8">
        <v>96950</v>
      </c>
      <c r="CJ97" s="3">
        <v>8.8800000000000008</v>
      </c>
      <c r="CK97" s="3">
        <v>9</v>
      </c>
      <c r="CL97" s="3">
        <v>13.32</v>
      </c>
      <c r="CM97" s="3">
        <v>13.5</v>
      </c>
      <c r="CN97" t="s">
        <v>137</v>
      </c>
      <c r="CP97" t="s">
        <v>138</v>
      </c>
      <c r="CR97" t="s">
        <v>117</v>
      </c>
      <c r="CS97" t="s">
        <v>139</v>
      </c>
      <c r="CT97" t="s">
        <v>140</v>
      </c>
      <c r="CU97" t="s">
        <v>139</v>
      </c>
      <c r="CV97" t="s">
        <v>140</v>
      </c>
      <c r="CW97" t="s">
        <v>139</v>
      </c>
      <c r="CX97" t="s">
        <v>140</v>
      </c>
      <c r="CY97" t="s">
        <v>4949</v>
      </c>
      <c r="CZ97" s="10">
        <v>16702331818</v>
      </c>
      <c r="DA97" t="s">
        <v>2665</v>
      </c>
      <c r="DB97" t="s">
        <v>140</v>
      </c>
      <c r="DC97" t="s">
        <v>139</v>
      </c>
      <c r="DD97" t="s">
        <v>117</v>
      </c>
    </row>
    <row r="98" spans="1:114" ht="14.45" customHeight="1" x14ac:dyDescent="0.25">
      <c r="A98" t="s">
        <v>4991</v>
      </c>
      <c r="B98" t="s">
        <v>499</v>
      </c>
      <c r="C98" s="1">
        <v>45980</v>
      </c>
      <c r="D98" s="1">
        <v>45981</v>
      </c>
      <c r="E98" t="s">
        <v>168</v>
      </c>
      <c r="F98" s="1">
        <v>46053</v>
      </c>
      <c r="G98" t="s">
        <v>139</v>
      </c>
      <c r="H98" t="s">
        <v>139</v>
      </c>
      <c r="I98" t="s">
        <v>117</v>
      </c>
      <c r="J98" t="s">
        <v>2535</v>
      </c>
      <c r="K98" t="s">
        <v>2536</v>
      </c>
      <c r="L98" t="s">
        <v>2537</v>
      </c>
      <c r="M98" t="s">
        <v>2538</v>
      </c>
      <c r="N98" t="s">
        <v>156</v>
      </c>
      <c r="O98" t="s">
        <v>122</v>
      </c>
      <c r="P98" s="8">
        <v>96950</v>
      </c>
      <c r="Q98" t="s">
        <v>123</v>
      </c>
      <c r="S98" s="10">
        <v>16702872348</v>
      </c>
      <c r="U98" t="s">
        <v>2539</v>
      </c>
      <c r="V98">
        <v>561720</v>
      </c>
      <c r="W98" t="s">
        <v>125</v>
      </c>
      <c r="Y98" t="s">
        <v>1632</v>
      </c>
      <c r="Z98" t="s">
        <v>2540</v>
      </c>
      <c r="AA98" t="s">
        <v>2541</v>
      </c>
      <c r="AB98" t="s">
        <v>2542</v>
      </c>
      <c r="AC98" t="s">
        <v>2537</v>
      </c>
      <c r="AD98" t="s">
        <v>2538</v>
      </c>
      <c r="AE98" t="s">
        <v>156</v>
      </c>
      <c r="AF98" t="s">
        <v>122</v>
      </c>
      <c r="AG98" s="8">
        <v>96950</v>
      </c>
      <c r="AH98" t="s">
        <v>123</v>
      </c>
      <c r="AJ98" s="10">
        <v>16102872348</v>
      </c>
      <c r="AL98" t="s">
        <v>2543</v>
      </c>
      <c r="BE98" t="str">
        <f>"33-9032.00"</f>
        <v>33-9032.00</v>
      </c>
      <c r="BF98" t="s">
        <v>2544</v>
      </c>
      <c r="BG98" t="s">
        <v>4992</v>
      </c>
      <c r="BH98" t="s">
        <v>2546</v>
      </c>
      <c r="BI98">
        <v>3</v>
      </c>
      <c r="BK98" s="1">
        <v>46054</v>
      </c>
      <c r="BL98" s="1">
        <v>46418</v>
      </c>
      <c r="BO98">
        <v>40</v>
      </c>
      <c r="BP98">
        <v>0</v>
      </c>
      <c r="BQ98">
        <v>8</v>
      </c>
      <c r="BR98">
        <v>8</v>
      </c>
      <c r="BS98">
        <v>8</v>
      </c>
      <c r="BT98">
        <v>8</v>
      </c>
      <c r="BU98">
        <v>8</v>
      </c>
      <c r="BV98">
        <v>0</v>
      </c>
      <c r="BW98" t="str">
        <f>"8:00 AM"</f>
        <v>8:00 AM</v>
      </c>
      <c r="BX98" t="str">
        <f>"5:00 PM"</f>
        <v>5:00 PM</v>
      </c>
      <c r="BY98" t="s">
        <v>135</v>
      </c>
      <c r="BZ98">
        <v>3</v>
      </c>
      <c r="CA98">
        <v>6</v>
      </c>
      <c r="CB98" t="s">
        <v>117</v>
      </c>
      <c r="CD98" t="s">
        <v>2547</v>
      </c>
      <c r="CE98" t="s">
        <v>2538</v>
      </c>
      <c r="CF98" t="s">
        <v>2537</v>
      </c>
      <c r="CG98" t="s">
        <v>156</v>
      </c>
      <c r="CH98" t="s">
        <v>122</v>
      </c>
      <c r="CI98" s="8">
        <v>96950</v>
      </c>
      <c r="CJ98" s="3">
        <v>8.66</v>
      </c>
      <c r="CK98" s="3">
        <v>8.66</v>
      </c>
      <c r="CL98" s="3">
        <v>12.99</v>
      </c>
      <c r="CM98" s="3">
        <v>12.99</v>
      </c>
      <c r="CN98" t="s">
        <v>137</v>
      </c>
      <c r="CO98" t="s">
        <v>4993</v>
      </c>
      <c r="CP98" t="s">
        <v>138</v>
      </c>
      <c r="CR98" t="s">
        <v>117</v>
      </c>
      <c r="CS98" t="s">
        <v>139</v>
      </c>
      <c r="CT98" t="s">
        <v>140</v>
      </c>
      <c r="CU98" t="s">
        <v>139</v>
      </c>
      <c r="CV98" t="s">
        <v>139</v>
      </c>
      <c r="CW98" t="s">
        <v>140</v>
      </c>
      <c r="CX98" t="s">
        <v>140</v>
      </c>
      <c r="CY98" t="s">
        <v>4994</v>
      </c>
      <c r="CZ98" s="10">
        <v>16702872348</v>
      </c>
      <c r="DA98" t="s">
        <v>2543</v>
      </c>
      <c r="DB98" t="s">
        <v>1524</v>
      </c>
      <c r="DC98" t="s">
        <v>139</v>
      </c>
      <c r="DD98" t="s">
        <v>117</v>
      </c>
      <c r="DG98" t="s">
        <v>142</v>
      </c>
    </row>
    <row r="99" spans="1:114" ht="14.45" customHeight="1" x14ac:dyDescent="0.25">
      <c r="A99" t="s">
        <v>5414</v>
      </c>
      <c r="B99" t="s">
        <v>115</v>
      </c>
      <c r="C99" s="1">
        <v>45896</v>
      </c>
      <c r="D99" s="1">
        <v>45981</v>
      </c>
      <c r="E99" t="s">
        <v>116</v>
      </c>
      <c r="G99" t="s">
        <v>117</v>
      </c>
      <c r="H99" t="s">
        <v>117</v>
      </c>
      <c r="I99" t="s">
        <v>117</v>
      </c>
      <c r="J99" t="s">
        <v>1955</v>
      </c>
      <c r="K99" t="s">
        <v>1956</v>
      </c>
      <c r="L99" t="s">
        <v>1957</v>
      </c>
      <c r="M99" t="s">
        <v>1958</v>
      </c>
      <c r="N99" t="s">
        <v>121</v>
      </c>
      <c r="O99" t="s">
        <v>122</v>
      </c>
      <c r="P99" s="8">
        <v>96950</v>
      </c>
      <c r="Q99" t="s">
        <v>123</v>
      </c>
      <c r="S99" s="10">
        <v>16703223311</v>
      </c>
      <c r="T99">
        <v>4504</v>
      </c>
      <c r="U99" t="s">
        <v>1959</v>
      </c>
      <c r="V99">
        <v>72111</v>
      </c>
      <c r="W99" t="s">
        <v>125</v>
      </c>
      <c r="Y99" t="s">
        <v>1960</v>
      </c>
      <c r="Z99" t="s">
        <v>1961</v>
      </c>
      <c r="AB99" t="s">
        <v>176</v>
      </c>
      <c r="AC99" t="s">
        <v>1957</v>
      </c>
      <c r="AD99" t="s">
        <v>1962</v>
      </c>
      <c r="AE99" t="s">
        <v>121</v>
      </c>
      <c r="AF99" t="s">
        <v>122</v>
      </c>
      <c r="AG99" s="8">
        <v>96950</v>
      </c>
      <c r="AH99" t="s">
        <v>123</v>
      </c>
      <c r="AJ99" s="10">
        <v>16703223311</v>
      </c>
      <c r="AK99">
        <v>4504</v>
      </c>
      <c r="AL99" t="s">
        <v>1963</v>
      </c>
      <c r="BE99" t="str">
        <f>"37-2012.00"</f>
        <v>37-2012.00</v>
      </c>
      <c r="BF99" t="s">
        <v>427</v>
      </c>
      <c r="BG99" t="s">
        <v>5415</v>
      </c>
      <c r="BH99" t="s">
        <v>5416</v>
      </c>
      <c r="BI99">
        <v>8</v>
      </c>
      <c r="BJ99">
        <v>8</v>
      </c>
      <c r="BK99" s="1">
        <v>45992</v>
      </c>
      <c r="BL99" s="1">
        <v>46356</v>
      </c>
      <c r="BM99" s="1">
        <v>45992</v>
      </c>
      <c r="BN99" s="1">
        <v>46356</v>
      </c>
      <c r="BO99">
        <v>35</v>
      </c>
      <c r="BP99">
        <v>0</v>
      </c>
      <c r="BQ99">
        <v>7</v>
      </c>
      <c r="BR99">
        <v>7</v>
      </c>
      <c r="BS99">
        <v>7</v>
      </c>
      <c r="BT99">
        <v>7</v>
      </c>
      <c r="BU99">
        <v>7</v>
      </c>
      <c r="BV99">
        <v>0</v>
      </c>
      <c r="BW99" t="str">
        <f>"8:00 AM"</f>
        <v>8:00 AM</v>
      </c>
      <c r="BX99" t="str">
        <f>"5:00 PM"</f>
        <v>5:00 PM</v>
      </c>
      <c r="BY99" t="s">
        <v>165</v>
      </c>
      <c r="BZ99">
        <v>0</v>
      </c>
      <c r="CA99">
        <v>3</v>
      </c>
      <c r="CB99" t="s">
        <v>117</v>
      </c>
      <c r="CD99" s="2" t="s">
        <v>5417</v>
      </c>
      <c r="CE99" t="s">
        <v>1968</v>
      </c>
      <c r="CF99" t="s">
        <v>1962</v>
      </c>
      <c r="CG99" t="s">
        <v>121</v>
      </c>
      <c r="CH99" t="s">
        <v>122</v>
      </c>
      <c r="CI99" s="8">
        <v>96950</v>
      </c>
      <c r="CJ99" s="3">
        <v>7.86</v>
      </c>
      <c r="CK99" s="3">
        <v>8</v>
      </c>
      <c r="CL99" s="3">
        <v>11.79</v>
      </c>
      <c r="CM99" s="3">
        <v>12</v>
      </c>
      <c r="CN99" t="s">
        <v>137</v>
      </c>
      <c r="CO99" t="s">
        <v>5418</v>
      </c>
      <c r="CP99" t="s">
        <v>138</v>
      </c>
      <c r="CR99" t="s">
        <v>117</v>
      </c>
      <c r="CS99" t="s">
        <v>139</v>
      </c>
      <c r="CT99" t="s">
        <v>140</v>
      </c>
      <c r="CU99" t="s">
        <v>139</v>
      </c>
      <c r="CV99" t="s">
        <v>140</v>
      </c>
      <c r="CW99" t="s">
        <v>139</v>
      </c>
      <c r="CX99" t="s">
        <v>139</v>
      </c>
      <c r="CY99" t="s">
        <v>2129</v>
      </c>
      <c r="CZ99" s="10">
        <v>16703223311</v>
      </c>
      <c r="DA99" t="s">
        <v>1971</v>
      </c>
      <c r="DB99" t="s">
        <v>1972</v>
      </c>
      <c r="DC99" t="s">
        <v>139</v>
      </c>
      <c r="DD99" t="s">
        <v>117</v>
      </c>
      <c r="DE99" t="s">
        <v>1973</v>
      </c>
      <c r="DF99" t="s">
        <v>1974</v>
      </c>
      <c r="DG99" t="s">
        <v>200</v>
      </c>
      <c r="DH99" t="s">
        <v>1959</v>
      </c>
      <c r="DI99" t="s">
        <v>1975</v>
      </c>
      <c r="DJ99" t="s">
        <v>1976</v>
      </c>
    </row>
    <row r="100" spans="1:114" ht="14.45" customHeight="1" x14ac:dyDescent="0.25">
      <c r="A100" t="s">
        <v>167</v>
      </c>
      <c r="B100" t="s">
        <v>115</v>
      </c>
      <c r="C100" s="1">
        <v>45890</v>
      </c>
      <c r="D100" s="1">
        <v>45982</v>
      </c>
      <c r="E100" t="s">
        <v>168</v>
      </c>
      <c r="F100" s="1">
        <v>45948</v>
      </c>
      <c r="G100" t="s">
        <v>117</v>
      </c>
      <c r="H100" t="s">
        <v>117</v>
      </c>
      <c r="I100" t="s">
        <v>117</v>
      </c>
      <c r="J100" t="s">
        <v>169</v>
      </c>
      <c r="K100" t="s">
        <v>169</v>
      </c>
      <c r="L100" t="s">
        <v>170</v>
      </c>
      <c r="M100" t="s">
        <v>171</v>
      </c>
      <c r="N100" t="s">
        <v>156</v>
      </c>
      <c r="O100" t="s">
        <v>122</v>
      </c>
      <c r="P100" s="8">
        <v>96950</v>
      </c>
      <c r="Q100" t="s">
        <v>123</v>
      </c>
      <c r="S100" s="10">
        <v>16702341795</v>
      </c>
      <c r="U100" t="s">
        <v>172</v>
      </c>
      <c r="V100">
        <v>236116</v>
      </c>
      <c r="W100" t="s">
        <v>125</v>
      </c>
      <c r="Y100" t="s">
        <v>173</v>
      </c>
      <c r="Z100" t="s">
        <v>174</v>
      </c>
      <c r="AA100" t="s">
        <v>175</v>
      </c>
      <c r="AB100" t="s">
        <v>176</v>
      </c>
      <c r="AC100" t="s">
        <v>177</v>
      </c>
      <c r="AD100" t="s">
        <v>171</v>
      </c>
      <c r="AE100" t="s">
        <v>156</v>
      </c>
      <c r="AF100" t="s">
        <v>122</v>
      </c>
      <c r="AG100" s="8">
        <v>96950</v>
      </c>
      <c r="AH100" t="s">
        <v>123</v>
      </c>
      <c r="AJ100" s="10">
        <v>16702341795</v>
      </c>
      <c r="AL100" t="s">
        <v>178</v>
      </c>
      <c r="BE100" t="str">
        <f>"49-9071.00"</f>
        <v>49-9071.00</v>
      </c>
      <c r="BF100" t="s">
        <v>132</v>
      </c>
      <c r="BG100" t="s">
        <v>179</v>
      </c>
      <c r="BH100" t="s">
        <v>180</v>
      </c>
      <c r="BI100">
        <v>2</v>
      </c>
      <c r="BJ100">
        <v>2</v>
      </c>
      <c r="BK100" s="1">
        <v>45950</v>
      </c>
      <c r="BL100" s="1">
        <v>46314</v>
      </c>
      <c r="BM100" s="1">
        <v>45982</v>
      </c>
      <c r="BN100" s="1">
        <v>46314</v>
      </c>
      <c r="BO100">
        <v>40</v>
      </c>
      <c r="BP100">
        <v>0</v>
      </c>
      <c r="BQ100">
        <v>8</v>
      </c>
      <c r="BR100">
        <v>8</v>
      </c>
      <c r="BS100">
        <v>8</v>
      </c>
      <c r="BT100">
        <v>8</v>
      </c>
      <c r="BU100">
        <v>8</v>
      </c>
      <c r="BV100">
        <v>0</v>
      </c>
      <c r="BW100" t="str">
        <f>"8:00 AM"</f>
        <v>8:00 AM</v>
      </c>
      <c r="BX100" t="str">
        <f>"5:00 PM"</f>
        <v>5:00 PM</v>
      </c>
      <c r="BY100" t="s">
        <v>135</v>
      </c>
      <c r="BZ100">
        <v>0</v>
      </c>
      <c r="CA100">
        <v>12</v>
      </c>
      <c r="CB100" t="s">
        <v>117</v>
      </c>
      <c r="CD100" t="s">
        <v>181</v>
      </c>
      <c r="CE100" t="s">
        <v>171</v>
      </c>
      <c r="CG100" t="s">
        <v>156</v>
      </c>
      <c r="CH100" t="s">
        <v>122</v>
      </c>
      <c r="CI100" s="8">
        <v>96950</v>
      </c>
      <c r="CJ100" s="3">
        <v>9.98</v>
      </c>
      <c r="CK100" s="3">
        <v>11</v>
      </c>
      <c r="CL100" s="3">
        <v>14.97</v>
      </c>
      <c r="CM100" s="3">
        <v>16.5</v>
      </c>
      <c r="CN100" t="s">
        <v>137</v>
      </c>
      <c r="CO100" t="s">
        <v>165</v>
      </c>
      <c r="CP100" t="s">
        <v>138</v>
      </c>
      <c r="CR100" t="s">
        <v>117</v>
      </c>
      <c r="CS100" t="s">
        <v>139</v>
      </c>
      <c r="CT100" t="s">
        <v>139</v>
      </c>
      <c r="CU100" t="s">
        <v>139</v>
      </c>
      <c r="CV100" t="s">
        <v>140</v>
      </c>
      <c r="CW100" t="s">
        <v>139</v>
      </c>
      <c r="CX100" t="s">
        <v>140</v>
      </c>
      <c r="CY100" t="s">
        <v>182</v>
      </c>
      <c r="CZ100" s="10">
        <v>16702341795</v>
      </c>
      <c r="DA100" t="s">
        <v>178</v>
      </c>
      <c r="DB100" t="s">
        <v>183</v>
      </c>
      <c r="DC100" t="s">
        <v>139</v>
      </c>
      <c r="DD100" t="s">
        <v>117</v>
      </c>
    </row>
    <row r="101" spans="1:114" ht="14.45" customHeight="1" x14ac:dyDescent="0.25">
      <c r="A101" t="s">
        <v>250</v>
      </c>
      <c r="B101" t="s">
        <v>251</v>
      </c>
      <c r="C101" s="1">
        <v>45910</v>
      </c>
      <c r="D101" s="1">
        <v>45982</v>
      </c>
      <c r="E101" t="s">
        <v>168</v>
      </c>
      <c r="F101" s="1">
        <v>46021</v>
      </c>
      <c r="G101" t="s">
        <v>117</v>
      </c>
      <c r="H101" t="s">
        <v>117</v>
      </c>
      <c r="I101" t="s">
        <v>117</v>
      </c>
      <c r="J101" t="s">
        <v>252</v>
      </c>
      <c r="K101" t="s">
        <v>253</v>
      </c>
      <c r="L101" t="s">
        <v>254</v>
      </c>
      <c r="M101" t="s">
        <v>255</v>
      </c>
      <c r="N101" t="s">
        <v>121</v>
      </c>
      <c r="O101" t="s">
        <v>122</v>
      </c>
      <c r="P101" s="8">
        <v>96950</v>
      </c>
      <c r="Q101" t="s">
        <v>123</v>
      </c>
      <c r="S101" s="10">
        <v>16702358778</v>
      </c>
      <c r="U101" t="s">
        <v>256</v>
      </c>
      <c r="V101">
        <v>23622</v>
      </c>
      <c r="W101" t="s">
        <v>125</v>
      </c>
      <c r="Y101" t="s">
        <v>257</v>
      </c>
      <c r="Z101" t="s">
        <v>258</v>
      </c>
      <c r="AA101" t="s">
        <v>259</v>
      </c>
      <c r="AB101" t="s">
        <v>260</v>
      </c>
      <c r="AC101" t="s">
        <v>254</v>
      </c>
      <c r="AD101" t="s">
        <v>255</v>
      </c>
      <c r="AE101" t="s">
        <v>121</v>
      </c>
      <c r="AF101" t="s">
        <v>122</v>
      </c>
      <c r="AG101" s="8">
        <v>96950</v>
      </c>
      <c r="AH101" t="s">
        <v>123</v>
      </c>
      <c r="AJ101" s="10">
        <v>16702358778</v>
      </c>
      <c r="AL101" t="s">
        <v>261</v>
      </c>
      <c r="BE101" t="str">
        <f>"43-4161.00"</f>
        <v>43-4161.00</v>
      </c>
      <c r="BF101" t="s">
        <v>262</v>
      </c>
      <c r="BG101" t="s">
        <v>263</v>
      </c>
      <c r="BH101" t="s">
        <v>264</v>
      </c>
      <c r="BI101">
        <v>5</v>
      </c>
      <c r="BJ101">
        <v>4</v>
      </c>
      <c r="BK101" s="1">
        <v>46023</v>
      </c>
      <c r="BL101" s="1">
        <v>46387</v>
      </c>
      <c r="BM101" s="1">
        <v>46023</v>
      </c>
      <c r="BN101" s="1">
        <v>46387</v>
      </c>
      <c r="BO101">
        <v>40</v>
      </c>
      <c r="BP101">
        <v>0</v>
      </c>
      <c r="BQ101">
        <v>8</v>
      </c>
      <c r="BR101">
        <v>8</v>
      </c>
      <c r="BS101">
        <v>8</v>
      </c>
      <c r="BT101">
        <v>8</v>
      </c>
      <c r="BU101">
        <v>8</v>
      </c>
      <c r="BV101">
        <v>0</v>
      </c>
      <c r="BW101" t="str">
        <f>"8:00 AM"</f>
        <v>8:00 AM</v>
      </c>
      <c r="BX101" t="str">
        <f>"5:00 PM"</f>
        <v>5:00 PM</v>
      </c>
      <c r="BY101" t="s">
        <v>135</v>
      </c>
      <c r="BZ101">
        <v>0</v>
      </c>
      <c r="CA101">
        <v>12</v>
      </c>
      <c r="CB101" t="s">
        <v>117</v>
      </c>
      <c r="CD101" t="s">
        <v>265</v>
      </c>
      <c r="CE101" t="s">
        <v>254</v>
      </c>
      <c r="CG101" t="s">
        <v>121</v>
      </c>
      <c r="CH101" t="s">
        <v>122</v>
      </c>
      <c r="CI101" s="8">
        <v>96950</v>
      </c>
      <c r="CJ101" s="3">
        <v>10.85</v>
      </c>
      <c r="CK101" s="3">
        <v>10.85</v>
      </c>
      <c r="CL101" s="3">
        <v>16.27</v>
      </c>
      <c r="CM101" s="3">
        <v>16.27</v>
      </c>
      <c r="CN101" t="s">
        <v>137</v>
      </c>
      <c r="CO101" t="s">
        <v>140</v>
      </c>
      <c r="CP101" t="s">
        <v>266</v>
      </c>
      <c r="CR101" t="s">
        <v>117</v>
      </c>
      <c r="CS101" t="s">
        <v>139</v>
      </c>
      <c r="CT101" t="s">
        <v>139</v>
      </c>
      <c r="CU101" t="s">
        <v>139</v>
      </c>
      <c r="CV101" t="s">
        <v>140</v>
      </c>
      <c r="CW101" t="s">
        <v>139</v>
      </c>
      <c r="CX101" t="s">
        <v>139</v>
      </c>
      <c r="CY101" t="s">
        <v>267</v>
      </c>
      <c r="CZ101" s="10">
        <v>16702358778</v>
      </c>
      <c r="DA101" t="s">
        <v>261</v>
      </c>
      <c r="DB101" t="s">
        <v>140</v>
      </c>
      <c r="DC101" t="s">
        <v>139</v>
      </c>
      <c r="DD101" t="s">
        <v>117</v>
      </c>
    </row>
    <row r="102" spans="1:114" ht="14.45" customHeight="1" x14ac:dyDescent="0.25">
      <c r="A102" t="s">
        <v>809</v>
      </c>
      <c r="B102" t="s">
        <v>115</v>
      </c>
      <c r="C102" s="1">
        <v>45887</v>
      </c>
      <c r="D102" s="1">
        <v>45982</v>
      </c>
      <c r="E102" t="s">
        <v>116</v>
      </c>
      <c r="G102" t="s">
        <v>117</v>
      </c>
      <c r="H102" t="s">
        <v>117</v>
      </c>
      <c r="I102" t="s">
        <v>117</v>
      </c>
      <c r="J102" t="s">
        <v>810</v>
      </c>
      <c r="K102" t="s">
        <v>811</v>
      </c>
      <c r="L102" t="s">
        <v>812</v>
      </c>
      <c r="M102" t="s">
        <v>813</v>
      </c>
      <c r="N102" t="s">
        <v>814</v>
      </c>
      <c r="O102" t="s">
        <v>122</v>
      </c>
      <c r="P102" s="8">
        <v>96950</v>
      </c>
      <c r="Q102" t="s">
        <v>123</v>
      </c>
      <c r="S102" s="10">
        <v>16702852253</v>
      </c>
      <c r="U102" t="s">
        <v>815</v>
      </c>
      <c r="V102">
        <v>311811</v>
      </c>
      <c r="W102" t="s">
        <v>125</v>
      </c>
      <c r="Y102" t="s">
        <v>816</v>
      </c>
      <c r="Z102" t="s">
        <v>817</v>
      </c>
      <c r="AA102" t="s">
        <v>818</v>
      </c>
      <c r="AB102" t="s">
        <v>819</v>
      </c>
      <c r="AC102" t="s">
        <v>812</v>
      </c>
      <c r="AD102" t="s">
        <v>813</v>
      </c>
      <c r="AE102" t="s">
        <v>814</v>
      </c>
      <c r="AF102" t="s">
        <v>122</v>
      </c>
      <c r="AG102" s="8">
        <v>96950</v>
      </c>
      <c r="AH102" t="s">
        <v>123</v>
      </c>
      <c r="AJ102" s="10">
        <v>16702852253</v>
      </c>
      <c r="AL102" t="s">
        <v>820</v>
      </c>
      <c r="BE102" t="str">
        <f>"51-3011.00"</f>
        <v>51-3011.00</v>
      </c>
      <c r="BF102" t="s">
        <v>342</v>
      </c>
      <c r="BG102" t="s">
        <v>821</v>
      </c>
      <c r="BH102" t="s">
        <v>822</v>
      </c>
      <c r="BI102">
        <v>1</v>
      </c>
      <c r="BJ102">
        <v>1</v>
      </c>
      <c r="BK102" s="1">
        <v>45971</v>
      </c>
      <c r="BL102" s="1">
        <v>46335</v>
      </c>
      <c r="BM102" s="1">
        <v>45982</v>
      </c>
      <c r="BN102" s="1">
        <v>46335</v>
      </c>
      <c r="BO102">
        <v>35</v>
      </c>
      <c r="BP102">
        <v>0</v>
      </c>
      <c r="BQ102">
        <v>6</v>
      </c>
      <c r="BR102">
        <v>6</v>
      </c>
      <c r="BS102">
        <v>6</v>
      </c>
      <c r="BT102">
        <v>5</v>
      </c>
      <c r="BU102">
        <v>6</v>
      </c>
      <c r="BV102">
        <v>6</v>
      </c>
      <c r="BW102" t="str">
        <f>"3:00 AM"</f>
        <v>3:00 AM</v>
      </c>
      <c r="BX102" t="str">
        <f>"9:00 AM"</f>
        <v>9:00 AM</v>
      </c>
      <c r="BY102" t="s">
        <v>165</v>
      </c>
      <c r="BZ102">
        <v>0</v>
      </c>
      <c r="CA102">
        <v>12</v>
      </c>
      <c r="CB102" t="s">
        <v>117</v>
      </c>
      <c r="CD102" t="s">
        <v>165</v>
      </c>
      <c r="CE102" t="s">
        <v>812</v>
      </c>
      <c r="CF102" t="s">
        <v>813</v>
      </c>
      <c r="CG102" t="s">
        <v>814</v>
      </c>
      <c r="CH102" t="s">
        <v>122</v>
      </c>
      <c r="CI102" s="8">
        <v>96950</v>
      </c>
      <c r="CJ102" s="3">
        <v>8.61</v>
      </c>
      <c r="CK102" s="3">
        <v>8.61</v>
      </c>
      <c r="CL102" s="3">
        <v>12.92</v>
      </c>
      <c r="CM102" s="3">
        <v>12.92</v>
      </c>
      <c r="CN102" t="s">
        <v>137</v>
      </c>
      <c r="CO102" t="s">
        <v>142</v>
      </c>
      <c r="CP102" t="s">
        <v>138</v>
      </c>
      <c r="CR102" t="s">
        <v>117</v>
      </c>
      <c r="CS102" t="s">
        <v>139</v>
      </c>
      <c r="CT102" t="s">
        <v>140</v>
      </c>
      <c r="CU102" t="s">
        <v>139</v>
      </c>
      <c r="CV102" t="s">
        <v>140</v>
      </c>
      <c r="CW102" t="s">
        <v>139</v>
      </c>
      <c r="CX102" t="s">
        <v>140</v>
      </c>
      <c r="CY102" t="s">
        <v>823</v>
      </c>
      <c r="CZ102" s="10">
        <v>16702852253</v>
      </c>
      <c r="DA102" t="s">
        <v>820</v>
      </c>
      <c r="DB102" t="s">
        <v>824</v>
      </c>
      <c r="DC102" t="s">
        <v>139</v>
      </c>
      <c r="DD102" t="s">
        <v>117</v>
      </c>
    </row>
    <row r="103" spans="1:114" ht="14.45" customHeight="1" x14ac:dyDescent="0.25">
      <c r="A103" t="s">
        <v>1712</v>
      </c>
      <c r="B103" t="s">
        <v>217</v>
      </c>
      <c r="C103" s="1">
        <v>45862</v>
      </c>
      <c r="D103" s="1">
        <v>45982</v>
      </c>
      <c r="E103" t="s">
        <v>168</v>
      </c>
      <c r="F103" s="1">
        <v>45899</v>
      </c>
      <c r="G103" t="s">
        <v>117</v>
      </c>
      <c r="H103" t="s">
        <v>139</v>
      </c>
      <c r="I103" t="s">
        <v>117</v>
      </c>
      <c r="J103" t="s">
        <v>1697</v>
      </c>
      <c r="L103" t="s">
        <v>1713</v>
      </c>
      <c r="N103" t="s">
        <v>121</v>
      </c>
      <c r="O103" t="s">
        <v>122</v>
      </c>
      <c r="P103" s="8">
        <v>96950</v>
      </c>
      <c r="Q103" t="s">
        <v>123</v>
      </c>
      <c r="S103" s="10">
        <v>16702355009</v>
      </c>
      <c r="U103" t="s">
        <v>1699</v>
      </c>
      <c r="V103">
        <v>561311</v>
      </c>
      <c r="W103" t="s">
        <v>222</v>
      </c>
      <c r="X103" t="s">
        <v>139</v>
      </c>
      <c r="Y103" t="s">
        <v>1700</v>
      </c>
      <c r="Z103" t="s">
        <v>1714</v>
      </c>
      <c r="AA103" t="s">
        <v>1702</v>
      </c>
      <c r="AB103" t="s">
        <v>193</v>
      </c>
      <c r="AC103" t="s">
        <v>1715</v>
      </c>
      <c r="AE103" t="s">
        <v>121</v>
      </c>
      <c r="AF103" t="s">
        <v>122</v>
      </c>
      <c r="AG103" s="8">
        <v>96950</v>
      </c>
      <c r="AH103" t="s">
        <v>123</v>
      </c>
      <c r="AJ103" s="10">
        <v>16702355009</v>
      </c>
      <c r="AL103" t="s">
        <v>1518</v>
      </c>
      <c r="BE103" t="str">
        <f>"35-2014.00"</f>
        <v>35-2014.00</v>
      </c>
      <c r="BF103" t="s">
        <v>195</v>
      </c>
      <c r="BG103" t="s">
        <v>1716</v>
      </c>
      <c r="BH103" t="s">
        <v>1717</v>
      </c>
      <c r="BI103">
        <v>8</v>
      </c>
      <c r="BK103" s="1">
        <v>45901</v>
      </c>
      <c r="BL103" s="1">
        <v>46265</v>
      </c>
      <c r="BO103">
        <v>35</v>
      </c>
      <c r="BP103">
        <v>0</v>
      </c>
      <c r="BQ103">
        <v>7</v>
      </c>
      <c r="BR103">
        <v>7</v>
      </c>
      <c r="BS103">
        <v>7</v>
      </c>
      <c r="BT103">
        <v>7</v>
      </c>
      <c r="BU103">
        <v>7</v>
      </c>
      <c r="BV103">
        <v>0</v>
      </c>
      <c r="BW103" t="str">
        <f>"9:00 AM"</f>
        <v>9:00 AM</v>
      </c>
      <c r="BX103" t="str">
        <f t="shared" ref="BX103:BX108" si="1">"5:00 PM"</f>
        <v>5:00 PM</v>
      </c>
      <c r="BY103" t="s">
        <v>165</v>
      </c>
      <c r="BZ103">
        <v>0</v>
      </c>
      <c r="CA103">
        <v>12</v>
      </c>
      <c r="CB103" t="s">
        <v>117</v>
      </c>
      <c r="CD103" t="s">
        <v>1718</v>
      </c>
      <c r="CE103" t="s">
        <v>1719</v>
      </c>
      <c r="CG103" t="s">
        <v>121</v>
      </c>
      <c r="CH103" t="s">
        <v>122</v>
      </c>
      <c r="CI103" s="8">
        <v>96950</v>
      </c>
      <c r="CJ103" s="3">
        <v>8.83</v>
      </c>
      <c r="CK103" s="3">
        <v>8.83</v>
      </c>
      <c r="CL103" s="3">
        <v>13.24</v>
      </c>
      <c r="CM103" s="3">
        <v>13.24</v>
      </c>
      <c r="CN103" t="s">
        <v>137</v>
      </c>
      <c r="CO103" t="s">
        <v>1720</v>
      </c>
      <c r="CP103" t="s">
        <v>138</v>
      </c>
      <c r="CR103" t="s">
        <v>117</v>
      </c>
      <c r="CS103" t="s">
        <v>139</v>
      </c>
      <c r="CT103" t="s">
        <v>139</v>
      </c>
      <c r="CU103" t="s">
        <v>139</v>
      </c>
      <c r="CV103" t="s">
        <v>140</v>
      </c>
      <c r="CW103" t="s">
        <v>139</v>
      </c>
      <c r="CX103" t="s">
        <v>140</v>
      </c>
      <c r="CY103" t="s">
        <v>1522</v>
      </c>
      <c r="CZ103" s="10">
        <v>16702355009</v>
      </c>
      <c r="DA103" t="s">
        <v>1721</v>
      </c>
      <c r="DB103" t="s">
        <v>1722</v>
      </c>
      <c r="DC103" t="s">
        <v>139</v>
      </c>
      <c r="DD103" t="s">
        <v>139</v>
      </c>
    </row>
    <row r="104" spans="1:114" ht="14.45" customHeight="1" x14ac:dyDescent="0.25">
      <c r="A104" t="s">
        <v>1758</v>
      </c>
      <c r="B104" t="s">
        <v>251</v>
      </c>
      <c r="C104" s="1">
        <v>45902</v>
      </c>
      <c r="D104" s="1">
        <v>45982</v>
      </c>
      <c r="E104" t="s">
        <v>116</v>
      </c>
      <c r="G104" t="s">
        <v>117</v>
      </c>
      <c r="H104" t="s">
        <v>117</v>
      </c>
      <c r="I104" t="s">
        <v>117</v>
      </c>
      <c r="J104" t="s">
        <v>1759</v>
      </c>
      <c r="K104" t="s">
        <v>1760</v>
      </c>
      <c r="L104" t="s">
        <v>1761</v>
      </c>
      <c r="M104" t="s">
        <v>1762</v>
      </c>
      <c r="N104" t="s">
        <v>121</v>
      </c>
      <c r="O104" t="s">
        <v>122</v>
      </c>
      <c r="P104" s="8">
        <v>96950</v>
      </c>
      <c r="Q104" t="s">
        <v>123</v>
      </c>
      <c r="S104" s="10">
        <v>16702346666</v>
      </c>
      <c r="U104" t="s">
        <v>1763</v>
      </c>
      <c r="V104">
        <v>812310</v>
      </c>
      <c r="W104" t="s">
        <v>125</v>
      </c>
      <c r="Y104" t="s">
        <v>1764</v>
      </c>
      <c r="Z104" t="s">
        <v>1765</v>
      </c>
      <c r="AA104" t="s">
        <v>1766</v>
      </c>
      <c r="AB104" t="s">
        <v>193</v>
      </c>
      <c r="AC104" t="s">
        <v>1761</v>
      </c>
      <c r="AD104" t="s">
        <v>1762</v>
      </c>
      <c r="AE104" t="s">
        <v>121</v>
      </c>
      <c r="AF104" t="s">
        <v>122</v>
      </c>
      <c r="AG104" s="8">
        <v>96950</v>
      </c>
      <c r="AH104" t="s">
        <v>123</v>
      </c>
      <c r="AJ104" s="10">
        <v>16702346666</v>
      </c>
      <c r="AL104" t="s">
        <v>1767</v>
      </c>
      <c r="BE104" t="str">
        <f>"51-6011.00"</f>
        <v>51-6011.00</v>
      </c>
      <c r="BF104" t="s">
        <v>1768</v>
      </c>
      <c r="BG104" t="s">
        <v>1769</v>
      </c>
      <c r="BH104" t="s">
        <v>1770</v>
      </c>
      <c r="BI104">
        <v>2</v>
      </c>
      <c r="BJ104">
        <v>1</v>
      </c>
      <c r="BK104" s="1">
        <v>45931</v>
      </c>
      <c r="BL104" s="1">
        <v>46295</v>
      </c>
      <c r="BM104" s="1">
        <v>45982</v>
      </c>
      <c r="BN104" s="1">
        <v>46295</v>
      </c>
      <c r="BO104">
        <v>35</v>
      </c>
      <c r="BP104">
        <v>0</v>
      </c>
      <c r="BQ104">
        <v>7</v>
      </c>
      <c r="BR104">
        <v>7</v>
      </c>
      <c r="BS104">
        <v>7</v>
      </c>
      <c r="BT104">
        <v>7</v>
      </c>
      <c r="BU104">
        <v>7</v>
      </c>
      <c r="BV104">
        <v>0</v>
      </c>
      <c r="BW104" t="str">
        <f>"9:00 AM"</f>
        <v>9:00 AM</v>
      </c>
      <c r="BX104" t="str">
        <f t="shared" si="1"/>
        <v>5:00 PM</v>
      </c>
      <c r="BY104" t="s">
        <v>165</v>
      </c>
      <c r="BZ104">
        <v>0</v>
      </c>
      <c r="CA104">
        <v>3</v>
      </c>
      <c r="CB104" t="s">
        <v>117</v>
      </c>
      <c r="CD104" s="2" t="s">
        <v>1771</v>
      </c>
      <c r="CE104" t="s">
        <v>1761</v>
      </c>
      <c r="CF104" t="s">
        <v>1762</v>
      </c>
      <c r="CG104" t="s">
        <v>993</v>
      </c>
      <c r="CH104" t="s">
        <v>122</v>
      </c>
      <c r="CI104" s="8">
        <v>96950</v>
      </c>
      <c r="CJ104" s="3">
        <v>10.5</v>
      </c>
      <c r="CK104" s="3">
        <v>10.5</v>
      </c>
      <c r="CL104" s="3">
        <v>15.75</v>
      </c>
      <c r="CM104" s="3">
        <v>15.75</v>
      </c>
      <c r="CN104" t="s">
        <v>137</v>
      </c>
      <c r="CP104" t="s">
        <v>138</v>
      </c>
      <c r="CR104" t="s">
        <v>117</v>
      </c>
      <c r="CS104" t="s">
        <v>139</v>
      </c>
      <c r="CT104" t="s">
        <v>140</v>
      </c>
      <c r="CU104" t="s">
        <v>139</v>
      </c>
      <c r="CV104" t="s">
        <v>140</v>
      </c>
      <c r="CW104" t="s">
        <v>139</v>
      </c>
      <c r="CX104" t="s">
        <v>140</v>
      </c>
      <c r="CY104" t="s">
        <v>1772</v>
      </c>
      <c r="CZ104" s="10">
        <v>16702346666</v>
      </c>
      <c r="DA104" t="s">
        <v>1767</v>
      </c>
      <c r="DB104" t="s">
        <v>142</v>
      </c>
      <c r="DC104" t="s">
        <v>139</v>
      </c>
      <c r="DD104" t="s">
        <v>117</v>
      </c>
      <c r="DE104" t="s">
        <v>1764</v>
      </c>
      <c r="DF104" t="s">
        <v>1765</v>
      </c>
      <c r="DH104" t="s">
        <v>1763</v>
      </c>
      <c r="DI104" t="s">
        <v>1759</v>
      </c>
      <c r="DJ104" t="s">
        <v>1773</v>
      </c>
    </row>
    <row r="105" spans="1:114" ht="14.45" customHeight="1" x14ac:dyDescent="0.25">
      <c r="A105" t="s">
        <v>1790</v>
      </c>
      <c r="B105" t="s">
        <v>115</v>
      </c>
      <c r="C105" s="1">
        <v>45911</v>
      </c>
      <c r="D105" s="1">
        <v>45982</v>
      </c>
      <c r="E105" t="s">
        <v>116</v>
      </c>
      <c r="G105" t="s">
        <v>117</v>
      </c>
      <c r="H105" t="s">
        <v>117</v>
      </c>
      <c r="I105" t="s">
        <v>117</v>
      </c>
      <c r="J105" t="s">
        <v>1791</v>
      </c>
      <c r="K105" t="s">
        <v>1792</v>
      </c>
      <c r="L105" t="s">
        <v>1793</v>
      </c>
      <c r="N105" t="s">
        <v>121</v>
      </c>
      <c r="O105" t="s">
        <v>122</v>
      </c>
      <c r="P105" s="8">
        <v>96950</v>
      </c>
      <c r="Q105" t="s">
        <v>123</v>
      </c>
      <c r="R105" t="s">
        <v>582</v>
      </c>
      <c r="S105" s="10">
        <v>16709893182</v>
      </c>
      <c r="U105" t="s">
        <v>1794</v>
      </c>
      <c r="V105">
        <v>811192</v>
      </c>
      <c r="W105" t="s">
        <v>125</v>
      </c>
      <c r="Y105" t="s">
        <v>1795</v>
      </c>
      <c r="Z105" t="s">
        <v>1796</v>
      </c>
      <c r="AB105" t="s">
        <v>193</v>
      </c>
      <c r="AC105" t="s">
        <v>1793</v>
      </c>
      <c r="AE105" t="s">
        <v>121</v>
      </c>
      <c r="AF105" t="s">
        <v>122</v>
      </c>
      <c r="AG105" s="8">
        <v>96950</v>
      </c>
      <c r="AH105" t="s">
        <v>123</v>
      </c>
      <c r="AI105" t="s">
        <v>582</v>
      </c>
      <c r="AJ105" s="10">
        <v>16709893182</v>
      </c>
      <c r="AL105" t="s">
        <v>1797</v>
      </c>
      <c r="BE105" t="str">
        <f>"49-9099.00"</f>
        <v>49-9099.00</v>
      </c>
      <c r="BF105" t="s">
        <v>1798</v>
      </c>
      <c r="BG105" t="s">
        <v>1799</v>
      </c>
      <c r="BH105" t="s">
        <v>1800</v>
      </c>
      <c r="BI105">
        <v>2</v>
      </c>
      <c r="BJ105">
        <v>2</v>
      </c>
      <c r="BK105" s="1">
        <v>46023</v>
      </c>
      <c r="BL105" s="1">
        <v>46387</v>
      </c>
      <c r="BM105" s="1">
        <v>46023</v>
      </c>
      <c r="BN105" s="1">
        <v>46387</v>
      </c>
      <c r="BO105">
        <v>35</v>
      </c>
      <c r="BP105">
        <v>0</v>
      </c>
      <c r="BQ105">
        <v>7</v>
      </c>
      <c r="BR105">
        <v>7</v>
      </c>
      <c r="BS105">
        <v>7</v>
      </c>
      <c r="BT105">
        <v>7</v>
      </c>
      <c r="BU105">
        <v>7</v>
      </c>
      <c r="BV105">
        <v>0</v>
      </c>
      <c r="BW105" t="str">
        <f>"9:00 AM"</f>
        <v>9:00 AM</v>
      </c>
      <c r="BX105" t="str">
        <f t="shared" si="1"/>
        <v>5:00 PM</v>
      </c>
      <c r="BY105" t="s">
        <v>165</v>
      </c>
      <c r="BZ105">
        <v>0</v>
      </c>
      <c r="CA105">
        <v>12</v>
      </c>
      <c r="CB105" t="s">
        <v>117</v>
      </c>
      <c r="CD105" t="s">
        <v>591</v>
      </c>
      <c r="CE105" t="s">
        <v>1801</v>
      </c>
      <c r="CF105" t="s">
        <v>1802</v>
      </c>
      <c r="CG105" t="s">
        <v>121</v>
      </c>
      <c r="CH105" t="s">
        <v>122</v>
      </c>
      <c r="CI105" s="8">
        <v>96950</v>
      </c>
      <c r="CJ105" s="3">
        <v>11.17</v>
      </c>
      <c r="CK105" s="3">
        <v>11.17</v>
      </c>
      <c r="CL105" s="3">
        <v>16.760000000000002</v>
      </c>
      <c r="CM105" s="3">
        <v>16.760000000000002</v>
      </c>
      <c r="CN105" t="s">
        <v>137</v>
      </c>
      <c r="CO105" t="s">
        <v>140</v>
      </c>
      <c r="CP105" t="s">
        <v>138</v>
      </c>
      <c r="CR105" t="s">
        <v>117</v>
      </c>
      <c r="CS105" t="s">
        <v>139</v>
      </c>
      <c r="CT105" t="s">
        <v>140</v>
      </c>
      <c r="CU105" t="s">
        <v>139</v>
      </c>
      <c r="CV105" t="s">
        <v>140</v>
      </c>
      <c r="CW105" t="s">
        <v>139</v>
      </c>
      <c r="CX105" t="s">
        <v>140</v>
      </c>
      <c r="CY105" t="s">
        <v>592</v>
      </c>
      <c r="CZ105" s="10">
        <v>16707838879</v>
      </c>
      <c r="DA105" t="s">
        <v>1797</v>
      </c>
      <c r="DB105" t="s">
        <v>560</v>
      </c>
      <c r="DC105" t="s">
        <v>139</v>
      </c>
      <c r="DD105" t="s">
        <v>117</v>
      </c>
    </row>
    <row r="106" spans="1:114" ht="14.45" customHeight="1" x14ac:dyDescent="0.25">
      <c r="A106" t="s">
        <v>1859</v>
      </c>
      <c r="B106" t="s">
        <v>115</v>
      </c>
      <c r="C106" s="1">
        <v>45895</v>
      </c>
      <c r="D106" s="1">
        <v>45982</v>
      </c>
      <c r="E106" t="s">
        <v>168</v>
      </c>
      <c r="F106" s="1">
        <v>45990</v>
      </c>
      <c r="G106" t="s">
        <v>117</v>
      </c>
      <c r="H106" t="s">
        <v>117</v>
      </c>
      <c r="I106" t="s">
        <v>117</v>
      </c>
      <c r="J106" t="s">
        <v>1860</v>
      </c>
      <c r="L106" t="s">
        <v>1861</v>
      </c>
      <c r="M106" t="s">
        <v>1862</v>
      </c>
      <c r="N106" t="s">
        <v>156</v>
      </c>
      <c r="O106" t="s">
        <v>122</v>
      </c>
      <c r="P106" s="8">
        <v>96950</v>
      </c>
      <c r="Q106" t="s">
        <v>123</v>
      </c>
      <c r="S106" s="10">
        <v>16702350561</v>
      </c>
      <c r="T106">
        <v>131</v>
      </c>
      <c r="U106" t="s">
        <v>1863</v>
      </c>
      <c r="V106">
        <v>531110</v>
      </c>
      <c r="W106" t="s">
        <v>125</v>
      </c>
      <c r="Y106" t="s">
        <v>1864</v>
      </c>
      <c r="Z106" t="s">
        <v>1865</v>
      </c>
      <c r="AA106" t="s">
        <v>1186</v>
      </c>
      <c r="AB106" t="s">
        <v>209</v>
      </c>
      <c r="AC106" t="s">
        <v>1861</v>
      </c>
      <c r="AD106" t="s">
        <v>1862</v>
      </c>
      <c r="AE106" t="s">
        <v>156</v>
      </c>
      <c r="AF106" t="s">
        <v>122</v>
      </c>
      <c r="AG106" s="8">
        <v>96950</v>
      </c>
      <c r="AH106" t="s">
        <v>123</v>
      </c>
      <c r="AJ106" s="10">
        <v>16702350561</v>
      </c>
      <c r="AK106">
        <v>131</v>
      </c>
      <c r="AL106" t="s">
        <v>1866</v>
      </c>
      <c r="BE106" t="str">
        <f>"49-9021.00"</f>
        <v>49-9021.00</v>
      </c>
      <c r="BF106" t="s">
        <v>1867</v>
      </c>
      <c r="BG106" t="s">
        <v>1868</v>
      </c>
      <c r="BH106" t="s">
        <v>1869</v>
      </c>
      <c r="BI106">
        <v>1</v>
      </c>
      <c r="BJ106">
        <v>1</v>
      </c>
      <c r="BK106" s="1">
        <v>45992</v>
      </c>
      <c r="BL106" s="1">
        <v>46356</v>
      </c>
      <c r="BM106" s="1">
        <v>45992</v>
      </c>
      <c r="BN106" s="1">
        <v>46356</v>
      </c>
      <c r="BO106">
        <v>35</v>
      </c>
      <c r="BP106">
        <v>0</v>
      </c>
      <c r="BQ106">
        <v>7</v>
      </c>
      <c r="BR106">
        <v>7</v>
      </c>
      <c r="BS106">
        <v>7</v>
      </c>
      <c r="BT106">
        <v>7</v>
      </c>
      <c r="BU106">
        <v>7</v>
      </c>
      <c r="BV106">
        <v>0</v>
      </c>
      <c r="BW106" t="str">
        <f>"8:00 AM"</f>
        <v>8:00 AM</v>
      </c>
      <c r="BX106" t="str">
        <f t="shared" si="1"/>
        <v>5:00 PM</v>
      </c>
      <c r="BY106" t="s">
        <v>135</v>
      </c>
      <c r="BZ106">
        <v>0</v>
      </c>
      <c r="CA106">
        <v>24</v>
      </c>
      <c r="CB106" t="s">
        <v>117</v>
      </c>
      <c r="CD106" t="s">
        <v>1870</v>
      </c>
      <c r="CE106" t="s">
        <v>1871</v>
      </c>
      <c r="CF106" t="s">
        <v>1872</v>
      </c>
      <c r="CG106" t="s">
        <v>156</v>
      </c>
      <c r="CH106" t="s">
        <v>122</v>
      </c>
      <c r="CI106" s="8">
        <v>96950</v>
      </c>
      <c r="CJ106" s="3">
        <v>10.85</v>
      </c>
      <c r="CK106" s="3">
        <v>10.85</v>
      </c>
      <c r="CL106" s="3">
        <v>16.28</v>
      </c>
      <c r="CM106" s="3">
        <v>16.28</v>
      </c>
      <c r="CN106" t="s">
        <v>137</v>
      </c>
      <c r="CO106" t="s">
        <v>1873</v>
      </c>
      <c r="CP106" t="s">
        <v>138</v>
      </c>
      <c r="CR106" t="s">
        <v>139</v>
      </c>
      <c r="CS106" t="s">
        <v>139</v>
      </c>
      <c r="CT106" t="s">
        <v>140</v>
      </c>
      <c r="CU106" t="s">
        <v>139</v>
      </c>
      <c r="CV106" t="s">
        <v>140</v>
      </c>
      <c r="CW106" t="s">
        <v>139</v>
      </c>
      <c r="CX106" t="s">
        <v>140</v>
      </c>
      <c r="CY106" t="s">
        <v>1835</v>
      </c>
      <c r="CZ106" s="10">
        <v>16702350561</v>
      </c>
      <c r="DA106" t="s">
        <v>1866</v>
      </c>
      <c r="DB106" t="s">
        <v>926</v>
      </c>
      <c r="DC106" t="s">
        <v>139</v>
      </c>
      <c r="DD106" t="s">
        <v>117</v>
      </c>
    </row>
    <row r="107" spans="1:114" ht="14.45" customHeight="1" x14ac:dyDescent="0.25">
      <c r="A107" t="s">
        <v>2019</v>
      </c>
      <c r="B107" t="s">
        <v>115</v>
      </c>
      <c r="C107" s="1">
        <v>45902</v>
      </c>
      <c r="D107" s="1">
        <v>45982</v>
      </c>
      <c r="E107" t="s">
        <v>168</v>
      </c>
      <c r="F107" s="1">
        <v>45929</v>
      </c>
      <c r="G107" t="s">
        <v>139</v>
      </c>
      <c r="H107" t="s">
        <v>117</v>
      </c>
      <c r="I107" t="s">
        <v>117</v>
      </c>
      <c r="J107" t="s">
        <v>1759</v>
      </c>
      <c r="K107" t="s">
        <v>1760</v>
      </c>
      <c r="L107" t="s">
        <v>1761</v>
      </c>
      <c r="M107" t="s">
        <v>1762</v>
      </c>
      <c r="N107" t="s">
        <v>121</v>
      </c>
      <c r="O107" t="s">
        <v>122</v>
      </c>
      <c r="P107" s="8">
        <v>96950</v>
      </c>
      <c r="Q107" t="s">
        <v>123</v>
      </c>
      <c r="S107" s="10">
        <v>16702346666</v>
      </c>
      <c r="U107" t="s">
        <v>1763</v>
      </c>
      <c r="V107">
        <v>812310</v>
      </c>
      <c r="W107" t="s">
        <v>125</v>
      </c>
      <c r="Y107" t="s">
        <v>1764</v>
      </c>
      <c r="Z107" t="s">
        <v>1765</v>
      </c>
      <c r="AA107" t="s">
        <v>1766</v>
      </c>
      <c r="AB107" t="s">
        <v>193</v>
      </c>
      <c r="AC107" t="s">
        <v>1761</v>
      </c>
      <c r="AD107" t="s">
        <v>1762</v>
      </c>
      <c r="AE107" t="s">
        <v>121</v>
      </c>
      <c r="AF107" t="s">
        <v>122</v>
      </c>
      <c r="AG107" s="8">
        <v>96950</v>
      </c>
      <c r="AH107" t="s">
        <v>123</v>
      </c>
      <c r="AJ107" s="10">
        <v>16702346666</v>
      </c>
      <c r="AL107" t="s">
        <v>1767</v>
      </c>
      <c r="BE107" t="str">
        <f>"51-6011.00"</f>
        <v>51-6011.00</v>
      </c>
      <c r="BF107" t="s">
        <v>1768</v>
      </c>
      <c r="BG107" t="s">
        <v>1769</v>
      </c>
      <c r="BH107" t="s">
        <v>1770</v>
      </c>
      <c r="BI107">
        <v>2</v>
      </c>
      <c r="BJ107">
        <v>2</v>
      </c>
      <c r="BK107" s="1">
        <v>45931</v>
      </c>
      <c r="BL107" s="1">
        <v>47026</v>
      </c>
      <c r="BM107" s="1">
        <v>45982</v>
      </c>
      <c r="BN107" s="1">
        <v>47026</v>
      </c>
      <c r="BO107">
        <v>35</v>
      </c>
      <c r="BP107">
        <v>0</v>
      </c>
      <c r="BQ107">
        <v>7</v>
      </c>
      <c r="BR107">
        <v>7</v>
      </c>
      <c r="BS107">
        <v>7</v>
      </c>
      <c r="BT107">
        <v>7</v>
      </c>
      <c r="BU107">
        <v>7</v>
      </c>
      <c r="BV107">
        <v>0</v>
      </c>
      <c r="BW107" t="str">
        <f>"9:00 AM"</f>
        <v>9:00 AM</v>
      </c>
      <c r="BX107" t="str">
        <f t="shared" si="1"/>
        <v>5:00 PM</v>
      </c>
      <c r="BY107" t="s">
        <v>165</v>
      </c>
      <c r="BZ107">
        <v>0</v>
      </c>
      <c r="CA107">
        <v>3</v>
      </c>
      <c r="CB107" t="s">
        <v>117</v>
      </c>
      <c r="CD107" s="2" t="s">
        <v>2020</v>
      </c>
      <c r="CE107" t="s">
        <v>1761</v>
      </c>
      <c r="CF107" t="s">
        <v>1762</v>
      </c>
      <c r="CG107" t="s">
        <v>993</v>
      </c>
      <c r="CH107" t="s">
        <v>122</v>
      </c>
      <c r="CI107" s="8">
        <v>96950</v>
      </c>
      <c r="CJ107" s="3">
        <v>10.5</v>
      </c>
      <c r="CK107" s="3">
        <v>10.5</v>
      </c>
      <c r="CL107" s="3">
        <v>15.75</v>
      </c>
      <c r="CM107" s="3">
        <v>15.75</v>
      </c>
      <c r="CN107" t="s">
        <v>137</v>
      </c>
      <c r="CO107" t="s">
        <v>140</v>
      </c>
      <c r="CP107" t="s">
        <v>138</v>
      </c>
      <c r="CR107" t="s">
        <v>117</v>
      </c>
      <c r="CS107" t="s">
        <v>139</v>
      </c>
      <c r="CT107" t="s">
        <v>140</v>
      </c>
      <c r="CU107" t="s">
        <v>139</v>
      </c>
      <c r="CV107" t="s">
        <v>140</v>
      </c>
      <c r="CW107" t="s">
        <v>139</v>
      </c>
      <c r="CX107" t="s">
        <v>140</v>
      </c>
      <c r="CY107" t="s">
        <v>2021</v>
      </c>
      <c r="CZ107" s="10">
        <v>16702346666</v>
      </c>
      <c r="DA107" t="s">
        <v>1767</v>
      </c>
      <c r="DB107" t="s">
        <v>142</v>
      </c>
      <c r="DC107" t="s">
        <v>139</v>
      </c>
      <c r="DD107" t="s">
        <v>117</v>
      </c>
      <c r="DE107" t="s">
        <v>1764</v>
      </c>
      <c r="DF107" t="s">
        <v>1765</v>
      </c>
      <c r="DH107" t="s">
        <v>1763</v>
      </c>
      <c r="DI107" t="s">
        <v>1759</v>
      </c>
      <c r="DJ107" t="s">
        <v>1773</v>
      </c>
    </row>
    <row r="108" spans="1:114" ht="14.45" customHeight="1" x14ac:dyDescent="0.25">
      <c r="A108" t="s">
        <v>3423</v>
      </c>
      <c r="B108" t="s">
        <v>115</v>
      </c>
      <c r="C108" s="1">
        <v>45881</v>
      </c>
      <c r="D108" s="1">
        <v>45982</v>
      </c>
      <c r="E108" t="s">
        <v>116</v>
      </c>
      <c r="G108" t="s">
        <v>117</v>
      </c>
      <c r="H108" t="s">
        <v>117</v>
      </c>
      <c r="I108" t="s">
        <v>117</v>
      </c>
      <c r="J108" t="s">
        <v>3424</v>
      </c>
      <c r="L108" t="s">
        <v>3425</v>
      </c>
      <c r="N108" t="s">
        <v>156</v>
      </c>
      <c r="O108" t="s">
        <v>122</v>
      </c>
      <c r="P108" s="8">
        <v>96950</v>
      </c>
      <c r="Q108" t="s">
        <v>123</v>
      </c>
      <c r="S108" s="10">
        <v>16702343423</v>
      </c>
      <c r="U108" t="s">
        <v>3426</v>
      </c>
      <c r="V108">
        <v>332321</v>
      </c>
      <c r="W108" t="s">
        <v>125</v>
      </c>
      <c r="Y108" t="s">
        <v>3427</v>
      </c>
      <c r="Z108" t="s">
        <v>3428</v>
      </c>
      <c r="AB108" t="s">
        <v>3429</v>
      </c>
      <c r="AC108" t="s">
        <v>3430</v>
      </c>
      <c r="AE108" t="s">
        <v>156</v>
      </c>
      <c r="AF108" t="s">
        <v>122</v>
      </c>
      <c r="AG108" s="8">
        <v>96950</v>
      </c>
      <c r="AH108" t="s">
        <v>123</v>
      </c>
      <c r="AJ108" s="10">
        <v>16702343423</v>
      </c>
      <c r="AL108" t="s">
        <v>3431</v>
      </c>
      <c r="BE108" t="str">
        <f>"51-9198.00"</f>
        <v>51-9198.00</v>
      </c>
      <c r="BF108" t="s">
        <v>374</v>
      </c>
      <c r="BG108" t="s">
        <v>3432</v>
      </c>
      <c r="BH108" t="s">
        <v>3433</v>
      </c>
      <c r="BI108">
        <v>3</v>
      </c>
      <c r="BJ108">
        <v>3</v>
      </c>
      <c r="BK108" s="1">
        <v>45976</v>
      </c>
      <c r="BL108" s="1">
        <v>46340</v>
      </c>
      <c r="BM108" s="1">
        <v>45982</v>
      </c>
      <c r="BN108" s="1">
        <v>46340</v>
      </c>
      <c r="BO108">
        <v>40</v>
      </c>
      <c r="BP108">
        <v>0</v>
      </c>
      <c r="BQ108">
        <v>8</v>
      </c>
      <c r="BR108">
        <v>8</v>
      </c>
      <c r="BS108">
        <v>8</v>
      </c>
      <c r="BT108">
        <v>8</v>
      </c>
      <c r="BU108">
        <v>8</v>
      </c>
      <c r="BV108">
        <v>0</v>
      </c>
      <c r="BW108" t="str">
        <f>"8:00 AM"</f>
        <v>8:00 AM</v>
      </c>
      <c r="BX108" t="str">
        <f t="shared" si="1"/>
        <v>5:00 PM</v>
      </c>
      <c r="BY108" t="s">
        <v>135</v>
      </c>
      <c r="BZ108">
        <v>0</v>
      </c>
      <c r="CA108">
        <v>12</v>
      </c>
      <c r="CB108" t="s">
        <v>117</v>
      </c>
      <c r="CD108" t="s">
        <v>3434</v>
      </c>
      <c r="CE108" t="s">
        <v>3430</v>
      </c>
      <c r="CF108" t="s">
        <v>3435</v>
      </c>
      <c r="CG108" t="s">
        <v>156</v>
      </c>
      <c r="CH108" t="s">
        <v>122</v>
      </c>
      <c r="CI108" s="8">
        <v>96950</v>
      </c>
      <c r="CJ108" s="3">
        <v>8.2200000000000006</v>
      </c>
      <c r="CK108" s="3">
        <v>8.7100000000000009</v>
      </c>
      <c r="CL108" s="3">
        <v>12.33</v>
      </c>
      <c r="CM108" s="3">
        <v>13.07</v>
      </c>
      <c r="CN108" t="s">
        <v>137</v>
      </c>
      <c r="CO108" t="s">
        <v>140</v>
      </c>
      <c r="CP108" t="s">
        <v>138</v>
      </c>
      <c r="CR108" t="s">
        <v>117</v>
      </c>
      <c r="CS108" t="s">
        <v>139</v>
      </c>
      <c r="CT108" t="s">
        <v>139</v>
      </c>
      <c r="CU108" t="s">
        <v>139</v>
      </c>
      <c r="CV108" t="s">
        <v>140</v>
      </c>
      <c r="CW108" t="s">
        <v>139</v>
      </c>
      <c r="CX108" t="s">
        <v>140</v>
      </c>
      <c r="CY108" t="s">
        <v>3436</v>
      </c>
      <c r="CZ108" s="10">
        <v>16702343423</v>
      </c>
      <c r="DA108" t="s">
        <v>3431</v>
      </c>
      <c r="DB108" t="s">
        <v>140</v>
      </c>
      <c r="DC108" t="s">
        <v>139</v>
      </c>
      <c r="DD108" t="s">
        <v>117</v>
      </c>
    </row>
    <row r="109" spans="1:114" ht="14.45" customHeight="1" x14ac:dyDescent="0.25">
      <c r="A109" t="s">
        <v>3973</v>
      </c>
      <c r="B109" t="s">
        <v>115</v>
      </c>
      <c r="C109" s="1">
        <v>45890</v>
      </c>
      <c r="D109" s="1">
        <v>45982</v>
      </c>
      <c r="E109" t="s">
        <v>168</v>
      </c>
      <c r="F109" s="1">
        <v>46021</v>
      </c>
      <c r="G109" t="s">
        <v>117</v>
      </c>
      <c r="H109" t="s">
        <v>117</v>
      </c>
      <c r="I109" t="s">
        <v>117</v>
      </c>
      <c r="J109" t="s">
        <v>3369</v>
      </c>
      <c r="K109" t="s">
        <v>3974</v>
      </c>
      <c r="L109" t="s">
        <v>3371</v>
      </c>
      <c r="M109" t="s">
        <v>3372</v>
      </c>
      <c r="N109" t="s">
        <v>368</v>
      </c>
      <c r="O109" t="s">
        <v>122</v>
      </c>
      <c r="P109" s="8">
        <v>96951</v>
      </c>
      <c r="Q109" t="s">
        <v>123</v>
      </c>
      <c r="R109" t="s">
        <v>140</v>
      </c>
      <c r="S109" s="10">
        <v>16705320363</v>
      </c>
      <c r="U109" t="s">
        <v>3373</v>
      </c>
      <c r="V109">
        <v>44511</v>
      </c>
      <c r="W109" t="s">
        <v>125</v>
      </c>
      <c r="Y109" t="s">
        <v>3083</v>
      </c>
      <c r="Z109" t="s">
        <v>3374</v>
      </c>
      <c r="AA109" t="s">
        <v>3375</v>
      </c>
      <c r="AB109" t="s">
        <v>3376</v>
      </c>
      <c r="AC109" t="s">
        <v>3371</v>
      </c>
      <c r="AD109" t="s">
        <v>3372</v>
      </c>
      <c r="AE109" t="s">
        <v>368</v>
      </c>
      <c r="AF109" t="s">
        <v>122</v>
      </c>
      <c r="AG109" s="8">
        <v>96951</v>
      </c>
      <c r="AH109" t="s">
        <v>123</v>
      </c>
      <c r="AI109" t="s">
        <v>582</v>
      </c>
      <c r="AJ109" s="10">
        <v>16705320363</v>
      </c>
      <c r="AL109" t="s">
        <v>3377</v>
      </c>
      <c r="BE109" t="str">
        <f>"49-9021.00"</f>
        <v>49-9021.00</v>
      </c>
      <c r="BF109" t="s">
        <v>1867</v>
      </c>
      <c r="BG109" t="s">
        <v>3975</v>
      </c>
      <c r="BH109" t="s">
        <v>3206</v>
      </c>
      <c r="BI109">
        <v>1</v>
      </c>
      <c r="BJ109">
        <v>1</v>
      </c>
      <c r="BK109" s="1">
        <v>46023</v>
      </c>
      <c r="BL109" s="1">
        <v>46387</v>
      </c>
      <c r="BM109" s="1">
        <v>46023</v>
      </c>
      <c r="BN109" s="1">
        <v>46387</v>
      </c>
      <c r="BO109">
        <v>35</v>
      </c>
      <c r="BP109">
        <v>0</v>
      </c>
      <c r="BQ109">
        <v>7</v>
      </c>
      <c r="BR109">
        <v>7</v>
      </c>
      <c r="BS109">
        <v>7</v>
      </c>
      <c r="BT109">
        <v>7</v>
      </c>
      <c r="BU109">
        <v>7</v>
      </c>
      <c r="BV109">
        <v>0</v>
      </c>
      <c r="BW109" t="str">
        <f>"8:00 AM"</f>
        <v>8:00 AM</v>
      </c>
      <c r="BX109" t="str">
        <f>"4:00 PM"</f>
        <v>4:00 PM</v>
      </c>
      <c r="BY109" t="s">
        <v>135</v>
      </c>
      <c r="BZ109">
        <v>0</v>
      </c>
      <c r="CA109">
        <v>12</v>
      </c>
      <c r="CB109" t="s">
        <v>117</v>
      </c>
      <c r="CD109" t="s">
        <v>3976</v>
      </c>
      <c r="CE109" t="s">
        <v>3742</v>
      </c>
      <c r="CF109" t="s">
        <v>3372</v>
      </c>
      <c r="CG109" t="s">
        <v>368</v>
      </c>
      <c r="CH109" t="s">
        <v>122</v>
      </c>
      <c r="CI109" s="8">
        <v>96951</v>
      </c>
      <c r="CJ109" s="3">
        <v>10.85</v>
      </c>
      <c r="CK109" s="3">
        <v>10.85</v>
      </c>
      <c r="CL109" s="3">
        <v>16.28</v>
      </c>
      <c r="CM109" s="3">
        <v>16.28</v>
      </c>
      <c r="CN109" t="s">
        <v>137</v>
      </c>
      <c r="CO109" t="s">
        <v>140</v>
      </c>
      <c r="CP109" t="s">
        <v>138</v>
      </c>
      <c r="CR109" t="s">
        <v>117</v>
      </c>
      <c r="CS109" t="s">
        <v>139</v>
      </c>
      <c r="CT109" t="s">
        <v>140</v>
      </c>
      <c r="CU109" t="s">
        <v>139</v>
      </c>
      <c r="CV109" t="s">
        <v>140</v>
      </c>
      <c r="CW109" t="s">
        <v>139</v>
      </c>
      <c r="CX109" t="s">
        <v>140</v>
      </c>
      <c r="CY109" t="s">
        <v>3383</v>
      </c>
      <c r="CZ109" s="10">
        <v>16705320363</v>
      </c>
      <c r="DA109" t="s">
        <v>3377</v>
      </c>
      <c r="DB109" t="s">
        <v>3384</v>
      </c>
      <c r="DC109" t="s">
        <v>139</v>
      </c>
      <c r="DD109" t="s">
        <v>117</v>
      </c>
    </row>
    <row r="110" spans="1:114" ht="14.45" customHeight="1" x14ac:dyDescent="0.25">
      <c r="A110" t="s">
        <v>4594</v>
      </c>
      <c r="B110" t="s">
        <v>251</v>
      </c>
      <c r="C110" s="1">
        <v>45888</v>
      </c>
      <c r="D110" s="1">
        <v>45982</v>
      </c>
      <c r="E110" t="s">
        <v>168</v>
      </c>
      <c r="F110" s="1">
        <v>45929</v>
      </c>
      <c r="G110" t="s">
        <v>117</v>
      </c>
      <c r="H110" t="s">
        <v>117</v>
      </c>
      <c r="I110" t="s">
        <v>117</v>
      </c>
      <c r="J110" t="s">
        <v>694</v>
      </c>
      <c r="L110" t="s">
        <v>695</v>
      </c>
      <c r="M110" t="s">
        <v>696</v>
      </c>
      <c r="N110" t="s">
        <v>121</v>
      </c>
      <c r="O110" t="s">
        <v>122</v>
      </c>
      <c r="P110" s="8">
        <v>96950</v>
      </c>
      <c r="Q110" t="s">
        <v>123</v>
      </c>
      <c r="S110" s="10">
        <v>16702858730</v>
      </c>
      <c r="U110" t="s">
        <v>697</v>
      </c>
      <c r="V110">
        <v>561320</v>
      </c>
      <c r="W110" t="s">
        <v>222</v>
      </c>
      <c r="X110" t="s">
        <v>139</v>
      </c>
      <c r="Y110" t="s">
        <v>698</v>
      </c>
      <c r="Z110" t="s">
        <v>699</v>
      </c>
      <c r="AA110" t="s">
        <v>700</v>
      </c>
      <c r="AB110" t="s">
        <v>318</v>
      </c>
      <c r="AC110" t="s">
        <v>695</v>
      </c>
      <c r="AD110" t="s">
        <v>701</v>
      </c>
      <c r="AE110" t="s">
        <v>121</v>
      </c>
      <c r="AF110" t="s">
        <v>122</v>
      </c>
      <c r="AG110" s="8">
        <v>96950</v>
      </c>
      <c r="AH110" t="s">
        <v>123</v>
      </c>
      <c r="AJ110" s="10">
        <v>16702858730</v>
      </c>
      <c r="AL110" t="s">
        <v>702</v>
      </c>
      <c r="BE110" t="str">
        <f>"37-2012.00"</f>
        <v>37-2012.00</v>
      </c>
      <c r="BF110" t="s">
        <v>427</v>
      </c>
      <c r="BG110" t="s">
        <v>703</v>
      </c>
      <c r="BH110" t="s">
        <v>704</v>
      </c>
      <c r="BI110">
        <v>10</v>
      </c>
      <c r="BJ110">
        <v>7</v>
      </c>
      <c r="BK110" s="1">
        <v>45931</v>
      </c>
      <c r="BL110" s="1">
        <v>46295</v>
      </c>
      <c r="BM110" s="1">
        <v>45982</v>
      </c>
      <c r="BN110" s="1">
        <v>46295</v>
      </c>
      <c r="BO110">
        <v>35</v>
      </c>
      <c r="BP110">
        <v>0</v>
      </c>
      <c r="BQ110">
        <v>7</v>
      </c>
      <c r="BR110">
        <v>7</v>
      </c>
      <c r="BS110">
        <v>7</v>
      </c>
      <c r="BT110">
        <v>7</v>
      </c>
      <c r="BU110">
        <v>7</v>
      </c>
      <c r="BV110">
        <v>0</v>
      </c>
      <c r="BW110" t="str">
        <f>"9:00 AM"</f>
        <v>9:00 AM</v>
      </c>
      <c r="BX110" t="str">
        <f>"5:00 PM"</f>
        <v>5:00 PM</v>
      </c>
      <c r="BY110" t="s">
        <v>165</v>
      </c>
      <c r="BZ110">
        <v>0</v>
      </c>
      <c r="CA110">
        <v>3</v>
      </c>
      <c r="CB110" t="s">
        <v>117</v>
      </c>
      <c r="CD110" s="2" t="s">
        <v>4595</v>
      </c>
      <c r="CE110" t="s">
        <v>701</v>
      </c>
      <c r="CF110" t="s">
        <v>645</v>
      </c>
      <c r="CG110" t="s">
        <v>121</v>
      </c>
      <c r="CH110" t="s">
        <v>122</v>
      </c>
      <c r="CI110" s="8">
        <v>96950</v>
      </c>
      <c r="CJ110" s="3">
        <v>7.86</v>
      </c>
      <c r="CK110" s="3">
        <v>7.86</v>
      </c>
      <c r="CL110" s="3">
        <v>11.79</v>
      </c>
      <c r="CM110" s="3">
        <v>11.79</v>
      </c>
      <c r="CN110" t="s">
        <v>137</v>
      </c>
      <c r="CO110" t="s">
        <v>325</v>
      </c>
      <c r="CP110" t="s">
        <v>138</v>
      </c>
      <c r="CR110" t="s">
        <v>117</v>
      </c>
      <c r="CS110" t="s">
        <v>139</v>
      </c>
      <c r="CT110" t="s">
        <v>140</v>
      </c>
      <c r="CU110" t="s">
        <v>139</v>
      </c>
      <c r="CV110" t="s">
        <v>140</v>
      </c>
      <c r="CW110" t="s">
        <v>139</v>
      </c>
      <c r="CX110" t="s">
        <v>140</v>
      </c>
      <c r="CY110" s="2" t="s">
        <v>4596</v>
      </c>
      <c r="CZ110" s="10">
        <v>16702858730</v>
      </c>
      <c r="DA110" t="s">
        <v>702</v>
      </c>
      <c r="DB110" t="s">
        <v>142</v>
      </c>
      <c r="DC110" t="s">
        <v>139</v>
      </c>
      <c r="DD110" t="s">
        <v>139</v>
      </c>
    </row>
    <row r="111" spans="1:114" ht="14.45" customHeight="1" x14ac:dyDescent="0.25">
      <c r="A111" t="s">
        <v>4611</v>
      </c>
      <c r="B111" t="s">
        <v>115</v>
      </c>
      <c r="C111" s="1">
        <v>45882</v>
      </c>
      <c r="D111" s="1">
        <v>45982</v>
      </c>
      <c r="E111" t="s">
        <v>116</v>
      </c>
      <c r="G111" t="s">
        <v>117</v>
      </c>
      <c r="H111" t="s">
        <v>117</v>
      </c>
      <c r="I111" t="s">
        <v>117</v>
      </c>
      <c r="J111" t="s">
        <v>4612</v>
      </c>
      <c r="L111" t="s">
        <v>4613</v>
      </c>
      <c r="M111" t="s">
        <v>4614</v>
      </c>
      <c r="N111" t="s">
        <v>121</v>
      </c>
      <c r="O111" t="s">
        <v>122</v>
      </c>
      <c r="P111" s="8">
        <v>96950</v>
      </c>
      <c r="Q111" t="s">
        <v>123</v>
      </c>
      <c r="S111" s="10">
        <v>16702333112</v>
      </c>
      <c r="U111" t="s">
        <v>4615</v>
      </c>
      <c r="V111">
        <v>455219</v>
      </c>
      <c r="W111" t="s">
        <v>125</v>
      </c>
      <c r="Y111" t="s">
        <v>1343</v>
      </c>
      <c r="Z111" t="s">
        <v>4616</v>
      </c>
      <c r="AA111" t="s">
        <v>4617</v>
      </c>
      <c r="AB111" t="s">
        <v>193</v>
      </c>
      <c r="AC111" t="s">
        <v>4613</v>
      </c>
      <c r="AD111" t="s">
        <v>4614</v>
      </c>
      <c r="AE111" t="s">
        <v>121</v>
      </c>
      <c r="AF111" t="s">
        <v>122</v>
      </c>
      <c r="AG111" s="8">
        <v>96950</v>
      </c>
      <c r="AH111" t="s">
        <v>123</v>
      </c>
      <c r="AJ111" s="10">
        <v>16702333112</v>
      </c>
      <c r="AL111" t="s">
        <v>4618</v>
      </c>
      <c r="BE111" t="str">
        <f>"15-1232.00"</f>
        <v>15-1232.00</v>
      </c>
      <c r="BF111" t="s">
        <v>1845</v>
      </c>
      <c r="BG111" t="s">
        <v>4619</v>
      </c>
      <c r="BH111" t="s">
        <v>4620</v>
      </c>
      <c r="BI111">
        <v>1</v>
      </c>
      <c r="BJ111">
        <v>1</v>
      </c>
      <c r="BK111" s="1">
        <v>45992</v>
      </c>
      <c r="BL111" s="1">
        <v>46356</v>
      </c>
      <c r="BM111" s="1">
        <v>45992</v>
      </c>
      <c r="BN111" s="1">
        <v>46356</v>
      </c>
      <c r="BO111">
        <v>35</v>
      </c>
      <c r="BP111">
        <v>0</v>
      </c>
      <c r="BQ111">
        <v>7</v>
      </c>
      <c r="BR111">
        <v>7</v>
      </c>
      <c r="BS111">
        <v>7</v>
      </c>
      <c r="BT111">
        <v>7</v>
      </c>
      <c r="BU111">
        <v>7</v>
      </c>
      <c r="BV111">
        <v>0</v>
      </c>
      <c r="BW111" t="str">
        <f>"8:00 AM"</f>
        <v>8:00 AM</v>
      </c>
      <c r="BX111" t="str">
        <f>"5:00 PM"</f>
        <v>5:00 PM</v>
      </c>
      <c r="BY111" t="s">
        <v>135</v>
      </c>
      <c r="BZ111">
        <v>0</v>
      </c>
      <c r="CA111">
        <v>24</v>
      </c>
      <c r="CB111" t="s">
        <v>117</v>
      </c>
      <c r="CD111" t="s">
        <v>4621</v>
      </c>
      <c r="CE111" t="s">
        <v>4614</v>
      </c>
      <c r="CG111" t="s">
        <v>121</v>
      </c>
      <c r="CH111" t="s">
        <v>122</v>
      </c>
      <c r="CI111" s="8">
        <v>96950</v>
      </c>
      <c r="CJ111" s="3">
        <v>14.85</v>
      </c>
      <c r="CK111" s="3">
        <v>14.85</v>
      </c>
      <c r="CL111" s="3">
        <v>22.28</v>
      </c>
      <c r="CM111" s="3">
        <v>22.28</v>
      </c>
      <c r="CN111" t="s">
        <v>137</v>
      </c>
      <c r="CO111">
        <v>0</v>
      </c>
      <c r="CP111" t="s">
        <v>138</v>
      </c>
      <c r="CR111" t="s">
        <v>117</v>
      </c>
      <c r="CS111" t="s">
        <v>139</v>
      </c>
      <c r="CT111" t="s">
        <v>140</v>
      </c>
      <c r="CU111" t="s">
        <v>139</v>
      </c>
      <c r="CV111" t="s">
        <v>140</v>
      </c>
      <c r="CW111" t="s">
        <v>139</v>
      </c>
      <c r="CX111" t="s">
        <v>140</v>
      </c>
      <c r="CY111" t="s">
        <v>141</v>
      </c>
      <c r="CZ111" s="10">
        <v>16702333112</v>
      </c>
      <c r="DA111" t="s">
        <v>4618</v>
      </c>
      <c r="DB111" t="s">
        <v>142</v>
      </c>
      <c r="DC111" t="s">
        <v>139</v>
      </c>
      <c r="DD111" t="s">
        <v>117</v>
      </c>
    </row>
    <row r="112" spans="1:114" ht="14.45" customHeight="1" x14ac:dyDescent="0.25">
      <c r="A112" t="s">
        <v>4985</v>
      </c>
      <c r="B112" t="s">
        <v>115</v>
      </c>
      <c r="C112" s="1">
        <v>45911</v>
      </c>
      <c r="D112" s="1">
        <v>45982</v>
      </c>
      <c r="E112" t="s">
        <v>116</v>
      </c>
      <c r="G112" t="s">
        <v>117</v>
      </c>
      <c r="H112" t="s">
        <v>117</v>
      </c>
      <c r="I112" t="s">
        <v>117</v>
      </c>
      <c r="J112" t="s">
        <v>1791</v>
      </c>
      <c r="K112" t="s">
        <v>4986</v>
      </c>
      <c r="L112" t="s">
        <v>1801</v>
      </c>
      <c r="M112" t="s">
        <v>1802</v>
      </c>
      <c r="N112" t="s">
        <v>121</v>
      </c>
      <c r="O112" t="s">
        <v>122</v>
      </c>
      <c r="P112" s="8">
        <v>96950</v>
      </c>
      <c r="Q112" t="s">
        <v>123</v>
      </c>
      <c r="R112" t="s">
        <v>582</v>
      </c>
      <c r="S112" s="10">
        <v>16709893182</v>
      </c>
      <c r="U112" t="s">
        <v>1794</v>
      </c>
      <c r="V112">
        <v>56152</v>
      </c>
      <c r="W112" t="s">
        <v>125</v>
      </c>
      <c r="Y112" t="s">
        <v>1795</v>
      </c>
      <c r="Z112" t="s">
        <v>1796</v>
      </c>
      <c r="AB112" t="s">
        <v>193</v>
      </c>
      <c r="AC112" t="s">
        <v>1793</v>
      </c>
      <c r="AE112" t="s">
        <v>121</v>
      </c>
      <c r="AF112" t="s">
        <v>122</v>
      </c>
      <c r="AG112" s="8">
        <v>96950</v>
      </c>
      <c r="AH112" t="s">
        <v>123</v>
      </c>
      <c r="AI112" t="s">
        <v>582</v>
      </c>
      <c r="AJ112" s="10">
        <v>16709893182</v>
      </c>
      <c r="AL112" t="s">
        <v>1797</v>
      </c>
      <c r="BE112" t="str">
        <f>"39-7011.00"</f>
        <v>39-7011.00</v>
      </c>
      <c r="BF112" t="s">
        <v>1004</v>
      </c>
      <c r="BG112" t="s">
        <v>4987</v>
      </c>
      <c r="BH112" t="s">
        <v>4988</v>
      </c>
      <c r="BI112">
        <v>2</v>
      </c>
      <c r="BJ112">
        <v>2</v>
      </c>
      <c r="BK112" s="1">
        <v>46023</v>
      </c>
      <c r="BL112" s="1">
        <v>46387</v>
      </c>
      <c r="BM112" s="1">
        <v>46023</v>
      </c>
      <c r="BN112" s="1">
        <v>46387</v>
      </c>
      <c r="BO112">
        <v>35</v>
      </c>
      <c r="BP112">
        <v>0</v>
      </c>
      <c r="BQ112">
        <v>7</v>
      </c>
      <c r="BR112">
        <v>7</v>
      </c>
      <c r="BS112">
        <v>7</v>
      </c>
      <c r="BT112">
        <v>7</v>
      </c>
      <c r="BU112">
        <v>7</v>
      </c>
      <c r="BV112">
        <v>0</v>
      </c>
      <c r="BW112" t="str">
        <f>"9:00 AM"</f>
        <v>9:00 AM</v>
      </c>
      <c r="BX112" t="str">
        <f>"5:00 PM"</f>
        <v>5:00 PM</v>
      </c>
      <c r="BY112" t="s">
        <v>165</v>
      </c>
      <c r="BZ112">
        <v>0</v>
      </c>
      <c r="CA112">
        <v>6</v>
      </c>
      <c r="CB112" t="s">
        <v>117</v>
      </c>
      <c r="CD112" t="s">
        <v>4989</v>
      </c>
      <c r="CE112" t="s">
        <v>4990</v>
      </c>
      <c r="CG112" t="s">
        <v>121</v>
      </c>
      <c r="CH112" t="s">
        <v>122</v>
      </c>
      <c r="CI112" s="8">
        <v>96950</v>
      </c>
      <c r="CJ112" s="3">
        <v>10.98</v>
      </c>
      <c r="CK112" s="3">
        <v>10.98</v>
      </c>
      <c r="CL112" s="3">
        <v>16.47</v>
      </c>
      <c r="CM112" s="3">
        <v>16.47</v>
      </c>
      <c r="CN112" t="s">
        <v>137</v>
      </c>
      <c r="CO112" t="s">
        <v>140</v>
      </c>
      <c r="CP112" t="s">
        <v>138</v>
      </c>
      <c r="CR112" t="s">
        <v>117</v>
      </c>
      <c r="CS112" t="s">
        <v>139</v>
      </c>
      <c r="CT112" t="s">
        <v>140</v>
      </c>
      <c r="CU112" t="s">
        <v>139</v>
      </c>
      <c r="CV112" t="s">
        <v>140</v>
      </c>
      <c r="CW112" t="s">
        <v>139</v>
      </c>
      <c r="CX112" t="s">
        <v>140</v>
      </c>
      <c r="CY112" t="s">
        <v>592</v>
      </c>
      <c r="CZ112" s="10">
        <v>16707838879</v>
      </c>
      <c r="DA112" t="s">
        <v>1797</v>
      </c>
      <c r="DB112" t="s">
        <v>560</v>
      </c>
      <c r="DC112" t="s">
        <v>139</v>
      </c>
      <c r="DD112" t="s">
        <v>117</v>
      </c>
    </row>
    <row r="113" spans="1:114" ht="14.45" customHeight="1" x14ac:dyDescent="0.25">
      <c r="A113" t="s">
        <v>5058</v>
      </c>
      <c r="B113" t="s">
        <v>217</v>
      </c>
      <c r="C113" s="1">
        <v>45962</v>
      </c>
      <c r="D113" s="1">
        <v>45982</v>
      </c>
      <c r="E113" t="s">
        <v>116</v>
      </c>
      <c r="G113" t="s">
        <v>117</v>
      </c>
      <c r="H113" t="s">
        <v>117</v>
      </c>
      <c r="I113" t="s">
        <v>117</v>
      </c>
      <c r="J113" t="s">
        <v>2490</v>
      </c>
      <c r="K113" t="s">
        <v>2491</v>
      </c>
      <c r="L113" t="s">
        <v>2492</v>
      </c>
      <c r="M113" t="s">
        <v>2493</v>
      </c>
      <c r="N113" t="s">
        <v>156</v>
      </c>
      <c r="O113" t="s">
        <v>122</v>
      </c>
      <c r="P113" s="8">
        <v>96950</v>
      </c>
      <c r="Q113" t="s">
        <v>123</v>
      </c>
      <c r="S113" s="10">
        <v>16702341600</v>
      </c>
      <c r="U113" t="s">
        <v>2494</v>
      </c>
      <c r="V113">
        <v>541110</v>
      </c>
      <c r="W113" t="s">
        <v>125</v>
      </c>
      <c r="Y113" t="s">
        <v>2495</v>
      </c>
      <c r="Z113" t="s">
        <v>1167</v>
      </c>
      <c r="AB113" t="s">
        <v>2496</v>
      </c>
      <c r="AC113" t="s">
        <v>2492</v>
      </c>
      <c r="AD113" t="s">
        <v>2493</v>
      </c>
      <c r="AE113" t="s">
        <v>156</v>
      </c>
      <c r="AF113" t="s">
        <v>122</v>
      </c>
      <c r="AG113" s="8">
        <v>96950</v>
      </c>
      <c r="AH113" t="s">
        <v>123</v>
      </c>
      <c r="AJ113" s="10">
        <v>16702341600</v>
      </c>
      <c r="AL113" t="s">
        <v>2498</v>
      </c>
      <c r="BE113" t="str">
        <f>"23-2011.00"</f>
        <v>23-2011.00</v>
      </c>
      <c r="BF113" t="s">
        <v>2499</v>
      </c>
      <c r="BG113" t="s">
        <v>5059</v>
      </c>
      <c r="BH113" t="s">
        <v>2501</v>
      </c>
      <c r="BI113">
        <v>1</v>
      </c>
      <c r="BK113" s="1">
        <v>46023</v>
      </c>
      <c r="BL113" s="1">
        <v>46387</v>
      </c>
      <c r="BO113">
        <v>42.5</v>
      </c>
      <c r="BP113">
        <v>0</v>
      </c>
      <c r="BQ113">
        <v>8.5</v>
      </c>
      <c r="BR113">
        <v>8.5</v>
      </c>
      <c r="BS113">
        <v>8.5</v>
      </c>
      <c r="BT113">
        <v>8.5</v>
      </c>
      <c r="BU113">
        <v>8.5</v>
      </c>
      <c r="BV113">
        <v>0</v>
      </c>
      <c r="BW113" t="str">
        <f>"9:00 AM"</f>
        <v>9:00 AM</v>
      </c>
      <c r="BX113" t="str">
        <f>"5:30 PM"</f>
        <v>5:30 PM</v>
      </c>
      <c r="BY113" t="s">
        <v>3093</v>
      </c>
      <c r="BZ113">
        <v>0</v>
      </c>
      <c r="CA113">
        <v>0</v>
      </c>
      <c r="CB113" t="s">
        <v>117</v>
      </c>
      <c r="CD113" t="s">
        <v>5060</v>
      </c>
      <c r="CE113" t="s">
        <v>2492</v>
      </c>
      <c r="CF113" t="s">
        <v>2493</v>
      </c>
      <c r="CG113" t="s">
        <v>156</v>
      </c>
      <c r="CH113" t="s">
        <v>122</v>
      </c>
      <c r="CI113" s="8">
        <v>96950</v>
      </c>
      <c r="CJ113" s="3">
        <v>80000</v>
      </c>
      <c r="CN113" t="s">
        <v>1560</v>
      </c>
      <c r="CP113" t="s">
        <v>138</v>
      </c>
      <c r="CR113" t="s">
        <v>117</v>
      </c>
      <c r="CS113" t="s">
        <v>139</v>
      </c>
      <c r="CT113" t="s">
        <v>140</v>
      </c>
      <c r="CU113" t="s">
        <v>140</v>
      </c>
      <c r="CV113" t="s">
        <v>140</v>
      </c>
      <c r="CW113" t="s">
        <v>139</v>
      </c>
      <c r="CX113" t="s">
        <v>140</v>
      </c>
      <c r="CY113" t="s">
        <v>2504</v>
      </c>
      <c r="CZ113" s="10">
        <v>16702341600</v>
      </c>
      <c r="DA113" t="s">
        <v>2498</v>
      </c>
      <c r="DB113" t="s">
        <v>140</v>
      </c>
      <c r="DC113" t="s">
        <v>139</v>
      </c>
      <c r="DD113" t="s">
        <v>117</v>
      </c>
    </row>
    <row r="114" spans="1:114" ht="14.45" customHeight="1" x14ac:dyDescent="0.25">
      <c r="A114" t="s">
        <v>5135</v>
      </c>
      <c r="B114" t="s">
        <v>115</v>
      </c>
      <c r="C114" s="1">
        <v>45889</v>
      </c>
      <c r="D114" s="1">
        <v>45982</v>
      </c>
      <c r="E114" t="s">
        <v>116</v>
      </c>
      <c r="G114" t="s">
        <v>117</v>
      </c>
      <c r="H114" t="s">
        <v>117</v>
      </c>
      <c r="I114" t="s">
        <v>117</v>
      </c>
      <c r="J114" t="s">
        <v>1315</v>
      </c>
      <c r="K114" t="s">
        <v>2071</v>
      </c>
      <c r="L114" t="s">
        <v>1317</v>
      </c>
      <c r="M114" t="s">
        <v>1318</v>
      </c>
      <c r="N114" t="s">
        <v>121</v>
      </c>
      <c r="O114" t="s">
        <v>122</v>
      </c>
      <c r="P114" s="8">
        <v>96950</v>
      </c>
      <c r="Q114" t="s">
        <v>123</v>
      </c>
      <c r="S114" s="10">
        <v>16702336927</v>
      </c>
      <c r="U114" t="s">
        <v>2072</v>
      </c>
      <c r="V114">
        <v>23622</v>
      </c>
      <c r="W114" t="s">
        <v>222</v>
      </c>
      <c r="X114" t="s">
        <v>139</v>
      </c>
      <c r="Y114" t="s">
        <v>1320</v>
      </c>
      <c r="Z114" t="s">
        <v>1321</v>
      </c>
      <c r="AA114" t="s">
        <v>1322</v>
      </c>
      <c r="AB114" t="s">
        <v>193</v>
      </c>
      <c r="AC114" t="s">
        <v>1317</v>
      </c>
      <c r="AD114" t="s">
        <v>1318</v>
      </c>
      <c r="AE114" t="s">
        <v>121</v>
      </c>
      <c r="AF114" t="s">
        <v>122</v>
      </c>
      <c r="AG114" s="8">
        <v>96950</v>
      </c>
      <c r="AH114" t="s">
        <v>123</v>
      </c>
      <c r="AJ114" s="10">
        <v>16702336927</v>
      </c>
      <c r="AL114" t="s">
        <v>5136</v>
      </c>
      <c r="BE114" t="str">
        <f>"49-9071.00"</f>
        <v>49-9071.00</v>
      </c>
      <c r="BF114" t="s">
        <v>132</v>
      </c>
      <c r="BG114" t="s">
        <v>2598</v>
      </c>
      <c r="BH114" t="s">
        <v>1751</v>
      </c>
      <c r="BI114">
        <v>15</v>
      </c>
      <c r="BJ114">
        <v>15</v>
      </c>
      <c r="BK114" s="1">
        <v>45961</v>
      </c>
      <c r="BL114" s="1">
        <v>46325</v>
      </c>
      <c r="BM114" s="1">
        <v>45982</v>
      </c>
      <c r="BN114" s="1">
        <v>46325</v>
      </c>
      <c r="BO114">
        <v>35</v>
      </c>
      <c r="BP114">
        <v>0</v>
      </c>
      <c r="BQ114">
        <v>7</v>
      </c>
      <c r="BR114">
        <v>7</v>
      </c>
      <c r="BS114">
        <v>7</v>
      </c>
      <c r="BT114">
        <v>7</v>
      </c>
      <c r="BU114">
        <v>7</v>
      </c>
      <c r="BV114">
        <v>0</v>
      </c>
      <c r="BW114" t="str">
        <f>"7:30 AM"</f>
        <v>7:30 AM</v>
      </c>
      <c r="BX114" t="str">
        <f>"3:30 PM"</f>
        <v>3:30 PM</v>
      </c>
      <c r="BY114" t="s">
        <v>135</v>
      </c>
      <c r="BZ114">
        <v>0</v>
      </c>
      <c r="CA114">
        <v>24</v>
      </c>
      <c r="CB114" t="s">
        <v>117</v>
      </c>
      <c r="CD114" t="s">
        <v>4038</v>
      </c>
      <c r="CE114" t="s">
        <v>1317</v>
      </c>
      <c r="CG114" t="s">
        <v>121</v>
      </c>
      <c r="CH114" t="s">
        <v>122</v>
      </c>
      <c r="CI114" s="8">
        <v>96950</v>
      </c>
      <c r="CJ114" s="3">
        <v>9.98</v>
      </c>
      <c r="CK114" s="3">
        <v>9.98</v>
      </c>
      <c r="CL114" s="3">
        <v>14.97</v>
      </c>
      <c r="CM114" s="3">
        <v>14.97</v>
      </c>
      <c r="CN114" t="s">
        <v>137</v>
      </c>
      <c r="CP114" t="s">
        <v>138</v>
      </c>
      <c r="CR114" t="s">
        <v>117</v>
      </c>
      <c r="CS114" t="s">
        <v>139</v>
      </c>
      <c r="CT114" t="s">
        <v>140</v>
      </c>
      <c r="CU114" t="s">
        <v>139</v>
      </c>
      <c r="CV114" t="s">
        <v>140</v>
      </c>
      <c r="CW114" t="s">
        <v>139</v>
      </c>
      <c r="CX114" t="s">
        <v>140</v>
      </c>
      <c r="CY114" t="s">
        <v>1328</v>
      </c>
      <c r="CZ114" s="10">
        <v>16702336927</v>
      </c>
      <c r="DA114" t="s">
        <v>1323</v>
      </c>
      <c r="DB114" t="s">
        <v>140</v>
      </c>
      <c r="DC114" t="s">
        <v>139</v>
      </c>
      <c r="DD114" t="s">
        <v>139</v>
      </c>
    </row>
    <row r="115" spans="1:114" ht="14.45" customHeight="1" x14ac:dyDescent="0.25">
      <c r="A115" t="s">
        <v>5379</v>
      </c>
      <c r="B115" t="s">
        <v>217</v>
      </c>
      <c r="C115" s="1">
        <v>45888</v>
      </c>
      <c r="D115" s="1">
        <v>45982</v>
      </c>
      <c r="E115" t="s">
        <v>168</v>
      </c>
      <c r="F115" s="1">
        <v>45929</v>
      </c>
      <c r="G115" t="s">
        <v>117</v>
      </c>
      <c r="H115" t="s">
        <v>117</v>
      </c>
      <c r="I115" t="s">
        <v>117</v>
      </c>
      <c r="J115" t="s">
        <v>2347</v>
      </c>
      <c r="K115" t="s">
        <v>2278</v>
      </c>
      <c r="L115" t="s">
        <v>2348</v>
      </c>
      <c r="N115" t="s">
        <v>121</v>
      </c>
      <c r="O115" t="s">
        <v>122</v>
      </c>
      <c r="P115" s="8">
        <v>96950</v>
      </c>
      <c r="Q115" t="s">
        <v>123</v>
      </c>
      <c r="S115" s="10">
        <v>16703221558</v>
      </c>
      <c r="U115" t="s">
        <v>2282</v>
      </c>
      <c r="V115">
        <v>212311</v>
      </c>
      <c r="W115" t="s">
        <v>125</v>
      </c>
      <c r="Y115" t="s">
        <v>2349</v>
      </c>
      <c r="Z115" t="s">
        <v>2350</v>
      </c>
      <c r="AB115" t="s">
        <v>193</v>
      </c>
      <c r="AC115" t="s">
        <v>2348</v>
      </c>
      <c r="AE115" t="s">
        <v>121</v>
      </c>
      <c r="AF115" t="s">
        <v>122</v>
      </c>
      <c r="AG115" s="8">
        <v>96950</v>
      </c>
      <c r="AH115" t="s">
        <v>123</v>
      </c>
      <c r="AJ115" s="10">
        <v>16703221558</v>
      </c>
      <c r="AL115" t="s">
        <v>2285</v>
      </c>
      <c r="BE115" t="str">
        <f>"17-3011.00"</f>
        <v>17-3011.00</v>
      </c>
      <c r="BF115" t="s">
        <v>2060</v>
      </c>
      <c r="BG115" t="s">
        <v>4498</v>
      </c>
      <c r="BH115" t="s">
        <v>4499</v>
      </c>
      <c r="BI115">
        <v>2</v>
      </c>
      <c r="BK115" s="1">
        <v>45931</v>
      </c>
      <c r="BL115" s="1">
        <v>46295</v>
      </c>
      <c r="BO115">
        <v>40</v>
      </c>
      <c r="BP115">
        <v>0</v>
      </c>
      <c r="BQ115">
        <v>8</v>
      </c>
      <c r="BR115">
        <v>8</v>
      </c>
      <c r="BS115">
        <v>8</v>
      </c>
      <c r="BT115">
        <v>8</v>
      </c>
      <c r="BU115">
        <v>8</v>
      </c>
      <c r="BV115">
        <v>0</v>
      </c>
      <c r="BW115" t="str">
        <f>"8:00 AM"</f>
        <v>8:00 AM</v>
      </c>
      <c r="BX115" t="str">
        <f>"5:00 PM"</f>
        <v>5:00 PM</v>
      </c>
      <c r="BY115" t="s">
        <v>135</v>
      </c>
      <c r="BZ115">
        <v>0</v>
      </c>
      <c r="CA115">
        <v>12</v>
      </c>
      <c r="CB115" t="s">
        <v>117</v>
      </c>
      <c r="CD115" t="s">
        <v>4500</v>
      </c>
      <c r="CE115" t="s">
        <v>4501</v>
      </c>
      <c r="CF115" t="s">
        <v>4502</v>
      </c>
      <c r="CG115" t="s">
        <v>156</v>
      </c>
      <c r="CH115" t="s">
        <v>122</v>
      </c>
      <c r="CI115" s="8">
        <v>96950</v>
      </c>
      <c r="CJ115" s="3">
        <v>17.02</v>
      </c>
      <c r="CK115" s="3">
        <v>17.02</v>
      </c>
      <c r="CL115" s="3">
        <v>25.53</v>
      </c>
      <c r="CM115" s="3">
        <v>25.53</v>
      </c>
      <c r="CN115" t="s">
        <v>137</v>
      </c>
      <c r="CO115" t="s">
        <v>325</v>
      </c>
      <c r="CP115" t="s">
        <v>138</v>
      </c>
      <c r="CR115" t="s">
        <v>117</v>
      </c>
      <c r="CS115" t="s">
        <v>139</v>
      </c>
      <c r="CT115" t="s">
        <v>140</v>
      </c>
      <c r="CU115" t="s">
        <v>139</v>
      </c>
      <c r="CV115" t="s">
        <v>140</v>
      </c>
      <c r="CW115" t="s">
        <v>139</v>
      </c>
      <c r="CX115" t="s">
        <v>140</v>
      </c>
      <c r="CY115" s="2" t="s">
        <v>5380</v>
      </c>
      <c r="CZ115" s="10">
        <v>16703221558</v>
      </c>
      <c r="DA115" t="s">
        <v>2285</v>
      </c>
      <c r="DB115" t="s">
        <v>140</v>
      </c>
      <c r="DC115" t="s">
        <v>139</v>
      </c>
      <c r="DD115" t="s">
        <v>117</v>
      </c>
    </row>
    <row r="116" spans="1:114" ht="14.45" customHeight="1" x14ac:dyDescent="0.25">
      <c r="A116" t="s">
        <v>4532</v>
      </c>
      <c r="B116" t="s">
        <v>234</v>
      </c>
      <c r="C116" s="1">
        <v>45967</v>
      </c>
      <c r="D116" s="1">
        <v>45983</v>
      </c>
      <c r="E116" t="s">
        <v>116</v>
      </c>
      <c r="G116" t="s">
        <v>117</v>
      </c>
      <c r="H116" t="s">
        <v>117</v>
      </c>
      <c r="I116" t="s">
        <v>117</v>
      </c>
      <c r="J116" t="s">
        <v>1045</v>
      </c>
      <c r="L116" t="s">
        <v>448</v>
      </c>
      <c r="M116" t="s">
        <v>449</v>
      </c>
      <c r="N116" t="s">
        <v>156</v>
      </c>
      <c r="O116" t="s">
        <v>122</v>
      </c>
      <c r="P116" s="8">
        <v>96950</v>
      </c>
      <c r="Q116" t="s">
        <v>123</v>
      </c>
      <c r="S116" s="10">
        <v>16702353027</v>
      </c>
      <c r="U116" t="s">
        <v>221</v>
      </c>
      <c r="V116">
        <v>561320</v>
      </c>
      <c r="W116" t="s">
        <v>222</v>
      </c>
      <c r="X116" t="s">
        <v>139</v>
      </c>
      <c r="Y116" t="s">
        <v>1048</v>
      </c>
      <c r="Z116" t="s">
        <v>1049</v>
      </c>
      <c r="AA116" t="s">
        <v>1050</v>
      </c>
      <c r="AB116" t="s">
        <v>277</v>
      </c>
      <c r="AC116" t="s">
        <v>448</v>
      </c>
      <c r="AD116" t="s">
        <v>449</v>
      </c>
      <c r="AE116" t="s">
        <v>156</v>
      </c>
      <c r="AF116" t="s">
        <v>122</v>
      </c>
      <c r="AG116" s="8">
        <v>96950</v>
      </c>
      <c r="AH116" t="s">
        <v>123</v>
      </c>
      <c r="AJ116" s="10">
        <v>16702353027</v>
      </c>
      <c r="AL116" t="s">
        <v>226</v>
      </c>
      <c r="BE116" t="str">
        <f>"37-2011.00"</f>
        <v>37-2011.00</v>
      </c>
      <c r="BF116" t="s">
        <v>640</v>
      </c>
      <c r="BG116" t="s">
        <v>4533</v>
      </c>
      <c r="BH116" t="s">
        <v>2414</v>
      </c>
      <c r="BI116">
        <v>6</v>
      </c>
      <c r="BK116" s="1">
        <v>46006</v>
      </c>
      <c r="BL116" s="1">
        <v>46370</v>
      </c>
      <c r="BO116">
        <v>35</v>
      </c>
      <c r="BP116">
        <v>0</v>
      </c>
      <c r="BQ116">
        <v>7</v>
      </c>
      <c r="BR116">
        <v>7</v>
      </c>
      <c r="BS116">
        <v>7</v>
      </c>
      <c r="BT116">
        <v>7</v>
      </c>
      <c r="BU116">
        <v>7</v>
      </c>
      <c r="BV116">
        <v>0</v>
      </c>
      <c r="BW116" t="str">
        <f>"7:00 AM"</f>
        <v>7:00 AM</v>
      </c>
      <c r="BX116" t="str">
        <f>"2:00 PM"</f>
        <v>2:00 PM</v>
      </c>
      <c r="BY116" t="s">
        <v>165</v>
      </c>
      <c r="BZ116">
        <v>0</v>
      </c>
      <c r="CA116">
        <v>3</v>
      </c>
      <c r="CB116" t="s">
        <v>117</v>
      </c>
      <c r="CD116" s="2" t="s">
        <v>4534</v>
      </c>
      <c r="CE116" t="s">
        <v>574</v>
      </c>
      <c r="CF116" t="s">
        <v>574</v>
      </c>
      <c r="CG116" t="s">
        <v>564</v>
      </c>
      <c r="CH116" t="s">
        <v>122</v>
      </c>
      <c r="CI116" s="8">
        <v>96952</v>
      </c>
      <c r="CJ116" s="3">
        <v>8.4499999999999993</v>
      </c>
      <c r="CK116" s="3">
        <v>8.4499999999999993</v>
      </c>
      <c r="CL116" s="3">
        <v>12.68</v>
      </c>
      <c r="CM116" s="3">
        <v>12.68</v>
      </c>
      <c r="CN116" t="s">
        <v>137</v>
      </c>
      <c r="CO116" t="s">
        <v>165</v>
      </c>
      <c r="CP116" t="s">
        <v>138</v>
      </c>
      <c r="CR116" t="s">
        <v>117</v>
      </c>
      <c r="CS116" t="s">
        <v>139</v>
      </c>
      <c r="CT116" t="s">
        <v>140</v>
      </c>
      <c r="CU116" t="s">
        <v>139</v>
      </c>
      <c r="CV116" t="s">
        <v>140</v>
      </c>
      <c r="CW116" t="s">
        <v>139</v>
      </c>
      <c r="CX116" t="s">
        <v>140</v>
      </c>
      <c r="CY116" t="s">
        <v>4535</v>
      </c>
      <c r="CZ116" s="10">
        <v>16702353027</v>
      </c>
      <c r="DA116" t="s">
        <v>226</v>
      </c>
      <c r="DB116" t="s">
        <v>140</v>
      </c>
      <c r="DC116" t="s">
        <v>139</v>
      </c>
      <c r="DD116" t="s">
        <v>139</v>
      </c>
    </row>
    <row r="117" spans="1:114" ht="14.45" customHeight="1" x14ac:dyDescent="0.25">
      <c r="A117" t="s">
        <v>327</v>
      </c>
      <c r="B117" t="s">
        <v>115</v>
      </c>
      <c r="C117" s="1">
        <v>45896</v>
      </c>
      <c r="D117" s="1">
        <v>45985</v>
      </c>
      <c r="E117" t="s">
        <v>168</v>
      </c>
      <c r="F117" s="1">
        <v>45991</v>
      </c>
      <c r="G117" t="s">
        <v>117</v>
      </c>
      <c r="H117" t="s">
        <v>117</v>
      </c>
      <c r="I117" t="s">
        <v>117</v>
      </c>
      <c r="J117" t="s">
        <v>328</v>
      </c>
      <c r="K117" t="s">
        <v>329</v>
      </c>
      <c r="L117" t="s">
        <v>330</v>
      </c>
      <c r="M117" t="s">
        <v>121</v>
      </c>
      <c r="N117" t="s">
        <v>331</v>
      </c>
      <c r="O117" t="s">
        <v>122</v>
      </c>
      <c r="P117" s="8">
        <v>96950</v>
      </c>
      <c r="Q117" t="s">
        <v>123</v>
      </c>
      <c r="S117" s="10">
        <v>16702350247</v>
      </c>
      <c r="U117" t="s">
        <v>332</v>
      </c>
      <c r="V117">
        <v>722515</v>
      </c>
      <c r="W117" t="s">
        <v>125</v>
      </c>
      <c r="Y117" t="s">
        <v>333</v>
      </c>
      <c r="Z117" t="s">
        <v>334</v>
      </c>
      <c r="AA117" t="s">
        <v>335</v>
      </c>
      <c r="AB117" t="s">
        <v>336</v>
      </c>
      <c r="AC117" t="s">
        <v>337</v>
      </c>
      <c r="AD117" t="s">
        <v>338</v>
      </c>
      <c r="AE117" t="s">
        <v>339</v>
      </c>
      <c r="AF117" t="s">
        <v>340</v>
      </c>
      <c r="AG117" s="8">
        <v>96913</v>
      </c>
      <c r="AH117" t="s">
        <v>123</v>
      </c>
      <c r="AJ117" s="10">
        <v>16716471531</v>
      </c>
      <c r="AL117" t="s">
        <v>341</v>
      </c>
      <c r="BE117" t="str">
        <f>"51-3011.00"</f>
        <v>51-3011.00</v>
      </c>
      <c r="BF117" t="s">
        <v>342</v>
      </c>
      <c r="BG117" t="s">
        <v>343</v>
      </c>
      <c r="BH117" t="s">
        <v>344</v>
      </c>
      <c r="BI117">
        <v>1</v>
      </c>
      <c r="BJ117">
        <v>1</v>
      </c>
      <c r="BK117" s="1">
        <v>45992</v>
      </c>
      <c r="BL117" s="1">
        <v>46356</v>
      </c>
      <c r="BM117" s="1">
        <v>45992</v>
      </c>
      <c r="BN117" s="1">
        <v>46356</v>
      </c>
      <c r="BO117">
        <v>35</v>
      </c>
      <c r="BP117">
        <v>7</v>
      </c>
      <c r="BQ117">
        <v>0</v>
      </c>
      <c r="BR117">
        <v>0</v>
      </c>
      <c r="BS117">
        <v>7</v>
      </c>
      <c r="BT117">
        <v>7</v>
      </c>
      <c r="BU117">
        <v>7</v>
      </c>
      <c r="BV117">
        <v>7</v>
      </c>
      <c r="BW117" t="str">
        <f>"11:00 PM"</f>
        <v>11:00 PM</v>
      </c>
      <c r="BX117" t="str">
        <f>"7:00 AM"</f>
        <v>7:00 AM</v>
      </c>
      <c r="BY117" t="s">
        <v>165</v>
      </c>
      <c r="BZ117">
        <v>0</v>
      </c>
      <c r="CA117">
        <v>12</v>
      </c>
      <c r="CB117" t="s">
        <v>117</v>
      </c>
      <c r="CD117" s="2" t="s">
        <v>345</v>
      </c>
      <c r="CE117" t="s">
        <v>346</v>
      </c>
      <c r="CF117" t="s">
        <v>347</v>
      </c>
      <c r="CG117" t="s">
        <v>331</v>
      </c>
      <c r="CH117" t="s">
        <v>122</v>
      </c>
      <c r="CI117" s="8">
        <v>96950</v>
      </c>
      <c r="CJ117" s="3">
        <v>8.61</v>
      </c>
      <c r="CK117" s="3">
        <v>8.64</v>
      </c>
      <c r="CL117" s="3">
        <v>12.92</v>
      </c>
      <c r="CM117" s="3">
        <v>12.96</v>
      </c>
      <c r="CN117" t="s">
        <v>137</v>
      </c>
      <c r="CP117" t="s">
        <v>138</v>
      </c>
      <c r="CR117" t="s">
        <v>139</v>
      </c>
      <c r="CS117" t="s">
        <v>139</v>
      </c>
      <c r="CT117" t="s">
        <v>140</v>
      </c>
      <c r="CU117" t="s">
        <v>139</v>
      </c>
      <c r="CV117" t="s">
        <v>140</v>
      </c>
      <c r="CW117" t="s">
        <v>139</v>
      </c>
      <c r="CX117" t="s">
        <v>140</v>
      </c>
      <c r="CY117" t="s">
        <v>348</v>
      </c>
      <c r="CZ117" s="10">
        <v>16702350247</v>
      </c>
      <c r="DA117" t="s">
        <v>349</v>
      </c>
      <c r="DB117" t="s">
        <v>140</v>
      </c>
      <c r="DC117" t="s">
        <v>139</v>
      </c>
      <c r="DD117" t="s">
        <v>117</v>
      </c>
    </row>
    <row r="118" spans="1:114" ht="14.45" customHeight="1" x14ac:dyDescent="0.25">
      <c r="A118" t="s">
        <v>2720</v>
      </c>
      <c r="B118" t="s">
        <v>217</v>
      </c>
      <c r="C118" s="1">
        <v>45875</v>
      </c>
      <c r="D118" s="1">
        <v>45985</v>
      </c>
      <c r="E118" t="s">
        <v>116</v>
      </c>
      <c r="G118" t="s">
        <v>139</v>
      </c>
      <c r="H118" t="s">
        <v>117</v>
      </c>
      <c r="I118" t="s">
        <v>117</v>
      </c>
      <c r="J118" t="s">
        <v>397</v>
      </c>
      <c r="L118" t="s">
        <v>398</v>
      </c>
      <c r="M118" t="s">
        <v>399</v>
      </c>
      <c r="N118" t="s">
        <v>121</v>
      </c>
      <c r="O118" t="s">
        <v>122</v>
      </c>
      <c r="P118" s="8">
        <v>96950</v>
      </c>
      <c r="Q118" t="s">
        <v>123</v>
      </c>
      <c r="S118" s="10">
        <v>16702347243</v>
      </c>
      <c r="U118" t="s">
        <v>400</v>
      </c>
      <c r="V118">
        <v>424410</v>
      </c>
      <c r="W118" t="s">
        <v>125</v>
      </c>
      <c r="Y118" t="s">
        <v>401</v>
      </c>
      <c r="Z118" t="s">
        <v>402</v>
      </c>
      <c r="AB118" t="s">
        <v>260</v>
      </c>
      <c r="AC118" t="s">
        <v>398</v>
      </c>
      <c r="AD118" t="s">
        <v>399</v>
      </c>
      <c r="AE118" t="s">
        <v>121</v>
      </c>
      <c r="AF118" t="s">
        <v>122</v>
      </c>
      <c r="AG118" s="8">
        <v>96950</v>
      </c>
      <c r="AH118" t="s">
        <v>123</v>
      </c>
      <c r="AJ118" s="10">
        <v>16702347243</v>
      </c>
      <c r="AL118" t="s">
        <v>404</v>
      </c>
      <c r="BE118" t="str">
        <f>"53-3031.00"</f>
        <v>53-3031.00</v>
      </c>
      <c r="BF118" t="s">
        <v>405</v>
      </c>
      <c r="BG118" t="s">
        <v>2721</v>
      </c>
      <c r="BH118" t="s">
        <v>407</v>
      </c>
      <c r="BI118">
        <v>2</v>
      </c>
      <c r="BK118" s="1">
        <v>45930</v>
      </c>
      <c r="BL118" s="1">
        <v>46294</v>
      </c>
      <c r="BO118">
        <v>36</v>
      </c>
      <c r="BP118">
        <v>0</v>
      </c>
      <c r="BQ118">
        <v>6</v>
      </c>
      <c r="BR118">
        <v>6</v>
      </c>
      <c r="BS118">
        <v>6</v>
      </c>
      <c r="BT118">
        <v>6</v>
      </c>
      <c r="BU118">
        <v>6</v>
      </c>
      <c r="BV118">
        <v>6</v>
      </c>
      <c r="BW118" t="str">
        <f>"8:00 AM"</f>
        <v>8:00 AM</v>
      </c>
      <c r="BX118" t="str">
        <f>"2:00 PM"</f>
        <v>2:00 PM</v>
      </c>
      <c r="BY118" t="s">
        <v>135</v>
      </c>
      <c r="BZ118">
        <v>0</v>
      </c>
      <c r="CA118">
        <v>12</v>
      </c>
      <c r="CB118" t="s">
        <v>117</v>
      </c>
      <c r="CD118" s="2" t="s">
        <v>2722</v>
      </c>
      <c r="CE118" t="s">
        <v>398</v>
      </c>
      <c r="CF118" t="s">
        <v>399</v>
      </c>
      <c r="CG118" t="s">
        <v>121</v>
      </c>
      <c r="CH118" t="s">
        <v>122</v>
      </c>
      <c r="CI118" s="8">
        <v>96950</v>
      </c>
      <c r="CJ118" s="3">
        <v>8.35</v>
      </c>
      <c r="CK118" s="3">
        <v>8.5</v>
      </c>
      <c r="CL118" s="3">
        <v>12.53</v>
      </c>
      <c r="CM118" s="3">
        <v>12.75</v>
      </c>
      <c r="CN118" t="s">
        <v>137</v>
      </c>
      <c r="CO118" t="s">
        <v>140</v>
      </c>
      <c r="CP118" t="s">
        <v>138</v>
      </c>
      <c r="CR118" t="s">
        <v>117</v>
      </c>
      <c r="CS118" t="s">
        <v>139</v>
      </c>
      <c r="CT118" t="s">
        <v>140</v>
      </c>
      <c r="CU118" t="s">
        <v>139</v>
      </c>
      <c r="CV118" t="s">
        <v>140</v>
      </c>
      <c r="CW118" t="s">
        <v>139</v>
      </c>
      <c r="CX118" t="s">
        <v>140</v>
      </c>
      <c r="CY118" t="s">
        <v>409</v>
      </c>
      <c r="CZ118" s="10">
        <v>16702347243</v>
      </c>
      <c r="DA118" t="s">
        <v>404</v>
      </c>
      <c r="DB118" t="s">
        <v>140</v>
      </c>
      <c r="DC118" t="s">
        <v>139</v>
      </c>
      <c r="DD118" t="s">
        <v>117</v>
      </c>
    </row>
    <row r="119" spans="1:114" ht="14.45" customHeight="1" x14ac:dyDescent="0.25">
      <c r="A119" t="s">
        <v>2760</v>
      </c>
      <c r="B119" t="s">
        <v>217</v>
      </c>
      <c r="C119" s="1">
        <v>45838</v>
      </c>
      <c r="D119" s="1">
        <v>45985</v>
      </c>
      <c r="E119" t="s">
        <v>168</v>
      </c>
      <c r="F119" s="1">
        <v>45929</v>
      </c>
      <c r="G119" t="s">
        <v>139</v>
      </c>
      <c r="H119" t="s">
        <v>117</v>
      </c>
      <c r="I119" t="s">
        <v>117</v>
      </c>
      <c r="J119" t="s">
        <v>2761</v>
      </c>
      <c r="L119" t="s">
        <v>2762</v>
      </c>
      <c r="N119" t="s">
        <v>121</v>
      </c>
      <c r="O119" t="s">
        <v>122</v>
      </c>
      <c r="P119" s="8">
        <v>96950</v>
      </c>
      <c r="Q119" t="s">
        <v>123</v>
      </c>
      <c r="S119" s="10">
        <v>16702333625</v>
      </c>
      <c r="U119" t="s">
        <v>2763</v>
      </c>
      <c r="V119">
        <v>541219</v>
      </c>
      <c r="W119" t="s">
        <v>125</v>
      </c>
      <c r="Y119" t="s">
        <v>2764</v>
      </c>
      <c r="Z119" t="s">
        <v>2765</v>
      </c>
      <c r="AB119" t="s">
        <v>193</v>
      </c>
      <c r="AC119" t="s">
        <v>2762</v>
      </c>
      <c r="AE119" t="s">
        <v>121</v>
      </c>
      <c r="AF119" t="s">
        <v>122</v>
      </c>
      <c r="AG119" s="8">
        <v>96950</v>
      </c>
      <c r="AH119" t="s">
        <v>123</v>
      </c>
      <c r="AJ119" s="10">
        <v>16702333625</v>
      </c>
      <c r="AL119" t="s">
        <v>2766</v>
      </c>
      <c r="BE119" t="str">
        <f>"43-3031.00"</f>
        <v>43-3031.00</v>
      </c>
      <c r="BF119" t="s">
        <v>1205</v>
      </c>
      <c r="BG119" t="s">
        <v>2767</v>
      </c>
      <c r="BH119" t="s">
        <v>2768</v>
      </c>
      <c r="BI119">
        <v>6</v>
      </c>
      <c r="BK119" s="1">
        <v>45931</v>
      </c>
      <c r="BL119" s="1">
        <v>47026</v>
      </c>
      <c r="BO119">
        <v>35</v>
      </c>
      <c r="BP119">
        <v>0</v>
      </c>
      <c r="BQ119">
        <v>7</v>
      </c>
      <c r="BR119">
        <v>7</v>
      </c>
      <c r="BS119">
        <v>7</v>
      </c>
      <c r="BT119">
        <v>7</v>
      </c>
      <c r="BU119">
        <v>7</v>
      </c>
      <c r="BV119">
        <v>0</v>
      </c>
      <c r="BW119" t="str">
        <f>"8:00 AM"</f>
        <v>8:00 AM</v>
      </c>
      <c r="BX119" t="str">
        <f>"4:30 PM"</f>
        <v>4:30 PM</v>
      </c>
      <c r="BY119" t="s">
        <v>135</v>
      </c>
      <c r="BZ119">
        <v>0</v>
      </c>
      <c r="CA119">
        <v>12</v>
      </c>
      <c r="CB119" t="s">
        <v>117</v>
      </c>
      <c r="CD119" t="s">
        <v>2769</v>
      </c>
      <c r="CE119" t="s">
        <v>645</v>
      </c>
      <c r="CG119" t="s">
        <v>121</v>
      </c>
      <c r="CH119" t="s">
        <v>122</v>
      </c>
      <c r="CI119" s="8">
        <v>96950</v>
      </c>
      <c r="CJ119" s="3">
        <v>12.28</v>
      </c>
      <c r="CK119" s="3">
        <v>12.28</v>
      </c>
      <c r="CN119" t="s">
        <v>137</v>
      </c>
      <c r="CP119" t="s">
        <v>138</v>
      </c>
      <c r="CR119" t="s">
        <v>117</v>
      </c>
      <c r="CS119" t="s">
        <v>139</v>
      </c>
      <c r="CT119" t="s">
        <v>140</v>
      </c>
      <c r="CU119" t="s">
        <v>140</v>
      </c>
      <c r="CV119" t="s">
        <v>140</v>
      </c>
      <c r="CW119" t="s">
        <v>139</v>
      </c>
      <c r="CX119" t="s">
        <v>140</v>
      </c>
      <c r="CY119" t="s">
        <v>1221</v>
      </c>
      <c r="CZ119" s="10">
        <v>16709894888</v>
      </c>
      <c r="DA119" t="s">
        <v>2766</v>
      </c>
      <c r="DB119" t="s">
        <v>140</v>
      </c>
      <c r="DC119" t="s">
        <v>139</v>
      </c>
      <c r="DD119" t="s">
        <v>117</v>
      </c>
    </row>
    <row r="120" spans="1:114" ht="14.45" customHeight="1" x14ac:dyDescent="0.25">
      <c r="A120" t="s">
        <v>2873</v>
      </c>
      <c r="B120" t="s">
        <v>251</v>
      </c>
      <c r="C120" s="1">
        <v>45902</v>
      </c>
      <c r="D120" s="1">
        <v>45985</v>
      </c>
      <c r="E120" t="s">
        <v>168</v>
      </c>
      <c r="F120" s="1">
        <v>46080</v>
      </c>
      <c r="G120" t="s">
        <v>139</v>
      </c>
      <c r="H120" t="s">
        <v>117</v>
      </c>
      <c r="I120" t="s">
        <v>117</v>
      </c>
      <c r="J120" t="s">
        <v>2202</v>
      </c>
      <c r="L120" t="s">
        <v>2203</v>
      </c>
      <c r="N120" t="s">
        <v>156</v>
      </c>
      <c r="O120" t="s">
        <v>122</v>
      </c>
      <c r="P120" s="8">
        <v>96950</v>
      </c>
      <c r="Q120" t="s">
        <v>123</v>
      </c>
      <c r="S120" s="10">
        <v>16702359369</v>
      </c>
      <c r="U120" t="s">
        <v>2204</v>
      </c>
      <c r="V120">
        <v>44133</v>
      </c>
      <c r="W120" t="s">
        <v>125</v>
      </c>
      <c r="Y120" t="s">
        <v>148</v>
      </c>
      <c r="Z120" t="s">
        <v>2205</v>
      </c>
      <c r="AB120" t="s">
        <v>277</v>
      </c>
      <c r="AC120" t="s">
        <v>2203</v>
      </c>
      <c r="AE120" t="s">
        <v>156</v>
      </c>
      <c r="AF120" t="s">
        <v>122</v>
      </c>
      <c r="AG120" s="8">
        <v>96950</v>
      </c>
      <c r="AH120" t="s">
        <v>123</v>
      </c>
      <c r="AJ120" s="10">
        <v>16702359369</v>
      </c>
      <c r="AL120" t="s">
        <v>2206</v>
      </c>
      <c r="BE120" t="str">
        <f>"49-9099.00"</f>
        <v>49-9099.00</v>
      </c>
      <c r="BF120" t="s">
        <v>1798</v>
      </c>
      <c r="BG120" t="s">
        <v>2207</v>
      </c>
      <c r="BH120" t="s">
        <v>132</v>
      </c>
      <c r="BI120">
        <v>3</v>
      </c>
      <c r="BJ120">
        <v>2</v>
      </c>
      <c r="BK120" s="1">
        <v>46082</v>
      </c>
      <c r="BL120" s="1">
        <v>47177</v>
      </c>
      <c r="BM120" s="1">
        <v>46082</v>
      </c>
      <c r="BN120" s="1">
        <v>47177</v>
      </c>
      <c r="BO120">
        <v>35</v>
      </c>
      <c r="BP120">
        <v>0</v>
      </c>
      <c r="BQ120">
        <v>7</v>
      </c>
      <c r="BR120">
        <v>7</v>
      </c>
      <c r="BS120">
        <v>7</v>
      </c>
      <c r="BT120">
        <v>7</v>
      </c>
      <c r="BU120">
        <v>7</v>
      </c>
      <c r="BV120">
        <v>0</v>
      </c>
      <c r="BW120" t="str">
        <f>"8:00 AM"</f>
        <v>8:00 AM</v>
      </c>
      <c r="BX120" t="str">
        <f>"5:00 PM"</f>
        <v>5:00 PM</v>
      </c>
      <c r="BY120" t="s">
        <v>135</v>
      </c>
      <c r="BZ120">
        <v>0</v>
      </c>
      <c r="CA120">
        <v>12</v>
      </c>
      <c r="CB120" t="s">
        <v>117</v>
      </c>
      <c r="CD120" t="s">
        <v>2874</v>
      </c>
      <c r="CE120" t="s">
        <v>2209</v>
      </c>
      <c r="CG120" t="s">
        <v>156</v>
      </c>
      <c r="CH120" t="s">
        <v>122</v>
      </c>
      <c r="CI120" s="8">
        <v>96950</v>
      </c>
      <c r="CJ120" s="3">
        <v>11.17</v>
      </c>
      <c r="CK120" s="3">
        <v>11.17</v>
      </c>
      <c r="CL120" s="3">
        <v>16.8</v>
      </c>
      <c r="CM120" s="3">
        <v>16.8</v>
      </c>
      <c r="CN120" t="s">
        <v>137</v>
      </c>
      <c r="CO120">
        <v>0</v>
      </c>
      <c r="CP120" t="s">
        <v>138</v>
      </c>
      <c r="CR120" t="s">
        <v>117</v>
      </c>
      <c r="CS120" t="s">
        <v>139</v>
      </c>
      <c r="CT120" t="s">
        <v>140</v>
      </c>
      <c r="CU120" t="s">
        <v>139</v>
      </c>
      <c r="CV120" t="s">
        <v>140</v>
      </c>
      <c r="CW120" t="s">
        <v>139</v>
      </c>
      <c r="CX120" t="s">
        <v>140</v>
      </c>
      <c r="CY120" t="s">
        <v>1302</v>
      </c>
      <c r="CZ120" s="10">
        <v>16702359369</v>
      </c>
      <c r="DA120" t="s">
        <v>2206</v>
      </c>
      <c r="DB120" t="s">
        <v>140</v>
      </c>
      <c r="DC120" t="s">
        <v>139</v>
      </c>
      <c r="DD120" t="s">
        <v>117</v>
      </c>
      <c r="DE120" t="s">
        <v>148</v>
      </c>
      <c r="DF120" t="s">
        <v>2205</v>
      </c>
      <c r="DH120" t="s">
        <v>2204</v>
      </c>
      <c r="DI120" t="s">
        <v>2202</v>
      </c>
      <c r="DJ120" t="s">
        <v>2206</v>
      </c>
    </row>
    <row r="121" spans="1:114" ht="14.45" customHeight="1" x14ac:dyDescent="0.25">
      <c r="A121" t="s">
        <v>3466</v>
      </c>
      <c r="B121" t="s">
        <v>234</v>
      </c>
      <c r="C121" s="1">
        <v>45981</v>
      </c>
      <c r="D121" s="1">
        <v>45985</v>
      </c>
      <c r="E121" t="s">
        <v>168</v>
      </c>
      <c r="F121" s="1">
        <v>46053</v>
      </c>
      <c r="G121" t="s">
        <v>117</v>
      </c>
      <c r="H121" t="s">
        <v>117</v>
      </c>
      <c r="I121" t="s">
        <v>117</v>
      </c>
      <c r="J121" t="s">
        <v>2535</v>
      </c>
      <c r="K121" t="s">
        <v>2536</v>
      </c>
      <c r="L121" t="s">
        <v>2537</v>
      </c>
      <c r="M121" t="s">
        <v>2538</v>
      </c>
      <c r="N121" t="s">
        <v>156</v>
      </c>
      <c r="O121" t="s">
        <v>122</v>
      </c>
      <c r="P121" s="8">
        <v>96950</v>
      </c>
      <c r="Q121" t="s">
        <v>123</v>
      </c>
      <c r="S121" s="10">
        <v>16702872348</v>
      </c>
      <c r="U121" t="s">
        <v>2539</v>
      </c>
      <c r="V121">
        <v>561720</v>
      </c>
      <c r="W121" t="s">
        <v>125</v>
      </c>
      <c r="Y121" t="s">
        <v>1632</v>
      </c>
      <c r="Z121" t="s">
        <v>2540</v>
      </c>
      <c r="AA121" t="s">
        <v>2541</v>
      </c>
      <c r="AB121" t="s">
        <v>2542</v>
      </c>
      <c r="AC121" t="s">
        <v>2537</v>
      </c>
      <c r="AD121" t="s">
        <v>2538</v>
      </c>
      <c r="AE121" t="s">
        <v>156</v>
      </c>
      <c r="AF121" t="s">
        <v>122</v>
      </c>
      <c r="AG121" s="8">
        <v>96950</v>
      </c>
      <c r="AH121" t="s">
        <v>123</v>
      </c>
      <c r="AJ121" s="10">
        <v>16102872348</v>
      </c>
      <c r="AL121" t="s">
        <v>2543</v>
      </c>
      <c r="BE121" t="str">
        <f>"33-9032.00"</f>
        <v>33-9032.00</v>
      </c>
      <c r="BF121" t="s">
        <v>2544</v>
      </c>
      <c r="BG121" t="s">
        <v>2545</v>
      </c>
      <c r="BH121" t="s">
        <v>2546</v>
      </c>
      <c r="BI121">
        <v>3</v>
      </c>
      <c r="BK121" s="1">
        <v>46054</v>
      </c>
      <c r="BL121" s="1">
        <v>46752</v>
      </c>
      <c r="BO121">
        <v>40</v>
      </c>
      <c r="BP121">
        <v>0</v>
      </c>
      <c r="BQ121">
        <v>8</v>
      </c>
      <c r="BR121">
        <v>8</v>
      </c>
      <c r="BS121">
        <v>8</v>
      </c>
      <c r="BT121">
        <v>8</v>
      </c>
      <c r="BU121">
        <v>8</v>
      </c>
      <c r="BV121">
        <v>0</v>
      </c>
      <c r="BW121" t="str">
        <f>"8:00 AM"</f>
        <v>8:00 AM</v>
      </c>
      <c r="BX121" t="str">
        <f>"5:00 PM"</f>
        <v>5:00 PM</v>
      </c>
      <c r="BY121" t="s">
        <v>135</v>
      </c>
      <c r="BZ121">
        <v>0</v>
      </c>
      <c r="CA121">
        <v>6</v>
      </c>
      <c r="CB121" t="s">
        <v>117</v>
      </c>
      <c r="CD121" t="s">
        <v>3467</v>
      </c>
      <c r="CE121" t="s">
        <v>2538</v>
      </c>
      <c r="CF121" t="s">
        <v>2537</v>
      </c>
      <c r="CG121" t="s">
        <v>156</v>
      </c>
      <c r="CH121" t="s">
        <v>122</v>
      </c>
      <c r="CI121" s="8">
        <v>96950</v>
      </c>
      <c r="CJ121" s="3">
        <v>8.66</v>
      </c>
      <c r="CK121" s="3">
        <v>8.66</v>
      </c>
      <c r="CL121" s="3">
        <v>12.99</v>
      </c>
      <c r="CM121" s="3">
        <v>12.99</v>
      </c>
      <c r="CN121" t="s">
        <v>137</v>
      </c>
      <c r="CO121" t="s">
        <v>854</v>
      </c>
      <c r="CP121" t="s">
        <v>138</v>
      </c>
      <c r="CR121" t="s">
        <v>117</v>
      </c>
      <c r="CS121" t="s">
        <v>139</v>
      </c>
      <c r="CT121" t="s">
        <v>140</v>
      </c>
      <c r="CU121" t="s">
        <v>139</v>
      </c>
      <c r="CV121" t="s">
        <v>139</v>
      </c>
      <c r="CW121" t="s">
        <v>139</v>
      </c>
      <c r="CX121" t="s">
        <v>140</v>
      </c>
      <c r="CY121" t="s">
        <v>3468</v>
      </c>
      <c r="CZ121" s="10">
        <v>16702872348</v>
      </c>
      <c r="DA121" t="s">
        <v>2543</v>
      </c>
      <c r="DB121" t="s">
        <v>802</v>
      </c>
      <c r="DC121" t="s">
        <v>139</v>
      </c>
      <c r="DD121" t="s">
        <v>117</v>
      </c>
    </row>
    <row r="122" spans="1:114" ht="14.45" customHeight="1" x14ac:dyDescent="0.25">
      <c r="A122" t="s">
        <v>3523</v>
      </c>
      <c r="B122" t="s">
        <v>115</v>
      </c>
      <c r="C122" s="1">
        <v>45890</v>
      </c>
      <c r="D122" s="1">
        <v>45985</v>
      </c>
      <c r="E122" t="s">
        <v>116</v>
      </c>
      <c r="G122" t="s">
        <v>117</v>
      </c>
      <c r="H122" t="s">
        <v>117</v>
      </c>
      <c r="I122" t="s">
        <v>117</v>
      </c>
      <c r="J122" t="s">
        <v>169</v>
      </c>
      <c r="K122" t="s">
        <v>169</v>
      </c>
      <c r="L122" t="s">
        <v>170</v>
      </c>
      <c r="M122" t="s">
        <v>171</v>
      </c>
      <c r="N122" t="s">
        <v>156</v>
      </c>
      <c r="O122" t="s">
        <v>122</v>
      </c>
      <c r="P122" s="8">
        <v>96950</v>
      </c>
      <c r="Q122" t="s">
        <v>123</v>
      </c>
      <c r="S122" s="10">
        <v>16702341795</v>
      </c>
      <c r="U122" t="s">
        <v>172</v>
      </c>
      <c r="V122">
        <v>811111</v>
      </c>
      <c r="W122" t="s">
        <v>125</v>
      </c>
      <c r="Y122" t="s">
        <v>173</v>
      </c>
      <c r="Z122" t="s">
        <v>174</v>
      </c>
      <c r="AA122" t="s">
        <v>175</v>
      </c>
      <c r="AB122" t="s">
        <v>176</v>
      </c>
      <c r="AC122" t="s">
        <v>177</v>
      </c>
      <c r="AD122" t="s">
        <v>171</v>
      </c>
      <c r="AE122" t="s">
        <v>156</v>
      </c>
      <c r="AF122" t="s">
        <v>122</v>
      </c>
      <c r="AG122" s="8">
        <v>96950</v>
      </c>
      <c r="AH122" t="s">
        <v>123</v>
      </c>
      <c r="AJ122" s="10">
        <v>16702341795</v>
      </c>
      <c r="AL122" t="s">
        <v>178</v>
      </c>
      <c r="BE122" t="str">
        <f>"49-3093.00"</f>
        <v>49-3093.00</v>
      </c>
      <c r="BF122" t="s">
        <v>3524</v>
      </c>
      <c r="BG122" t="s">
        <v>3525</v>
      </c>
      <c r="BH122" t="s">
        <v>3526</v>
      </c>
      <c r="BI122">
        <v>2</v>
      </c>
      <c r="BJ122">
        <v>2</v>
      </c>
      <c r="BK122" s="1">
        <v>45962</v>
      </c>
      <c r="BL122" s="1">
        <v>46326</v>
      </c>
      <c r="BM122" s="1">
        <v>45985</v>
      </c>
      <c r="BN122" s="1">
        <v>46326</v>
      </c>
      <c r="BO122">
        <v>35</v>
      </c>
      <c r="BP122">
        <v>0</v>
      </c>
      <c r="BQ122">
        <v>6</v>
      </c>
      <c r="BR122">
        <v>6</v>
      </c>
      <c r="BS122">
        <v>6</v>
      </c>
      <c r="BT122">
        <v>6</v>
      </c>
      <c r="BU122">
        <v>6</v>
      </c>
      <c r="BV122">
        <v>5</v>
      </c>
      <c r="BW122" t="str">
        <f>"9:00 AM"</f>
        <v>9:00 AM</v>
      </c>
      <c r="BX122" t="str">
        <f>"4:00 PM"</f>
        <v>4:00 PM</v>
      </c>
      <c r="BY122" t="s">
        <v>135</v>
      </c>
      <c r="BZ122">
        <v>0</v>
      </c>
      <c r="CA122">
        <v>12</v>
      </c>
      <c r="CB122" t="s">
        <v>117</v>
      </c>
      <c r="CD122" t="s">
        <v>3527</v>
      </c>
      <c r="CE122" t="s">
        <v>3528</v>
      </c>
      <c r="CF122" t="s">
        <v>177</v>
      </c>
      <c r="CG122" t="s">
        <v>564</v>
      </c>
      <c r="CH122" t="s">
        <v>122</v>
      </c>
      <c r="CI122" s="8">
        <v>96952</v>
      </c>
      <c r="CJ122" s="3">
        <v>11.98</v>
      </c>
      <c r="CK122" s="3">
        <v>12.5</v>
      </c>
      <c r="CL122" s="3">
        <v>17.97</v>
      </c>
      <c r="CM122" s="3">
        <v>18.75</v>
      </c>
      <c r="CN122" t="s">
        <v>137</v>
      </c>
      <c r="CO122" t="s">
        <v>165</v>
      </c>
      <c r="CP122" t="s">
        <v>138</v>
      </c>
      <c r="CR122" t="s">
        <v>117</v>
      </c>
      <c r="CS122" t="s">
        <v>139</v>
      </c>
      <c r="CT122" t="s">
        <v>139</v>
      </c>
      <c r="CU122" t="s">
        <v>139</v>
      </c>
      <c r="CV122" t="s">
        <v>140</v>
      </c>
      <c r="CW122" t="s">
        <v>139</v>
      </c>
      <c r="CX122" t="s">
        <v>139</v>
      </c>
      <c r="CY122" t="s">
        <v>1246</v>
      </c>
      <c r="CZ122" s="10">
        <v>16702341795</v>
      </c>
      <c r="DA122" t="s">
        <v>178</v>
      </c>
      <c r="DB122" t="s">
        <v>183</v>
      </c>
      <c r="DC122" t="s">
        <v>139</v>
      </c>
      <c r="DD122" t="s">
        <v>117</v>
      </c>
    </row>
    <row r="123" spans="1:114" ht="14.45" customHeight="1" x14ac:dyDescent="0.25">
      <c r="A123" t="s">
        <v>3584</v>
      </c>
      <c r="B123" t="s">
        <v>217</v>
      </c>
      <c r="C123" s="1">
        <v>45825</v>
      </c>
      <c r="D123" s="1">
        <v>45985</v>
      </c>
      <c r="E123" t="s">
        <v>168</v>
      </c>
      <c r="F123" s="1">
        <v>45929</v>
      </c>
      <c r="G123" t="s">
        <v>117</v>
      </c>
      <c r="H123" t="s">
        <v>117</v>
      </c>
      <c r="I123" t="s">
        <v>117</v>
      </c>
      <c r="J123" t="s">
        <v>3585</v>
      </c>
      <c r="K123" t="s">
        <v>3586</v>
      </c>
      <c r="L123" t="s">
        <v>3587</v>
      </c>
      <c r="N123" t="s">
        <v>121</v>
      </c>
      <c r="O123" t="s">
        <v>122</v>
      </c>
      <c r="P123" s="8">
        <v>96950</v>
      </c>
      <c r="Q123" t="s">
        <v>123</v>
      </c>
      <c r="S123" s="10">
        <v>16707833052</v>
      </c>
      <c r="U123" t="s">
        <v>3588</v>
      </c>
      <c r="V123">
        <v>541219</v>
      </c>
      <c r="W123" t="s">
        <v>125</v>
      </c>
      <c r="Y123" t="s">
        <v>3589</v>
      </c>
      <c r="Z123" t="s">
        <v>3590</v>
      </c>
      <c r="AB123" t="s">
        <v>3591</v>
      </c>
      <c r="AC123" t="s">
        <v>3587</v>
      </c>
      <c r="AE123" t="s">
        <v>993</v>
      </c>
      <c r="AF123" t="s">
        <v>122</v>
      </c>
      <c r="AG123" s="8">
        <v>96950</v>
      </c>
      <c r="AH123" t="s">
        <v>123</v>
      </c>
      <c r="AJ123" s="10">
        <v>16707833052</v>
      </c>
      <c r="AL123" t="s">
        <v>3592</v>
      </c>
      <c r="BE123" t="str">
        <f>"43-3031.00"</f>
        <v>43-3031.00</v>
      </c>
      <c r="BF123" t="s">
        <v>1205</v>
      </c>
      <c r="BG123" t="s">
        <v>3593</v>
      </c>
      <c r="BH123" t="s">
        <v>3594</v>
      </c>
      <c r="BI123">
        <v>6</v>
      </c>
      <c r="BK123" s="1">
        <v>45931</v>
      </c>
      <c r="BL123" s="1">
        <v>46295</v>
      </c>
      <c r="BO123">
        <v>35</v>
      </c>
      <c r="BP123">
        <v>0</v>
      </c>
      <c r="BQ123">
        <v>7</v>
      </c>
      <c r="BR123">
        <v>7</v>
      </c>
      <c r="BS123">
        <v>7</v>
      </c>
      <c r="BT123">
        <v>7</v>
      </c>
      <c r="BU123">
        <v>7</v>
      </c>
      <c r="BV123">
        <v>0</v>
      </c>
      <c r="BW123" t="str">
        <f>"9:00 AM"</f>
        <v>9:00 AM</v>
      </c>
      <c r="BX123" t="str">
        <f>"4:00 PM"</f>
        <v>4:00 PM</v>
      </c>
      <c r="BY123" t="s">
        <v>135</v>
      </c>
      <c r="BZ123">
        <v>0</v>
      </c>
      <c r="CA123">
        <v>24</v>
      </c>
      <c r="CB123" t="s">
        <v>117</v>
      </c>
      <c r="CD123" t="s">
        <v>3595</v>
      </c>
      <c r="CE123" t="s">
        <v>3587</v>
      </c>
      <c r="CG123" t="s">
        <v>993</v>
      </c>
      <c r="CH123" t="s">
        <v>122</v>
      </c>
      <c r="CI123" s="8">
        <v>96950</v>
      </c>
      <c r="CJ123" s="3">
        <v>12.28</v>
      </c>
      <c r="CK123" s="3">
        <v>12.28</v>
      </c>
      <c r="CL123" s="3">
        <v>18.420000000000002</v>
      </c>
      <c r="CM123" s="3">
        <v>18.420000000000002</v>
      </c>
      <c r="CN123" t="s">
        <v>137</v>
      </c>
      <c r="CO123" t="s">
        <v>140</v>
      </c>
      <c r="CP123" t="s">
        <v>138</v>
      </c>
      <c r="CR123" t="s">
        <v>117</v>
      </c>
      <c r="CS123" t="s">
        <v>139</v>
      </c>
      <c r="CT123" t="s">
        <v>140</v>
      </c>
      <c r="CU123" t="s">
        <v>139</v>
      </c>
      <c r="CV123" t="s">
        <v>140</v>
      </c>
      <c r="CW123" t="s">
        <v>139</v>
      </c>
      <c r="CX123" t="s">
        <v>140</v>
      </c>
      <c r="CY123" t="s">
        <v>3596</v>
      </c>
      <c r="CZ123" s="10">
        <v>16707833052</v>
      </c>
      <c r="DA123" t="s">
        <v>3597</v>
      </c>
      <c r="DB123" t="s">
        <v>140</v>
      </c>
      <c r="DC123" t="s">
        <v>139</v>
      </c>
      <c r="DD123" t="s">
        <v>117</v>
      </c>
    </row>
    <row r="124" spans="1:114" ht="14.45" customHeight="1" x14ac:dyDescent="0.25">
      <c r="A124" t="s">
        <v>3644</v>
      </c>
      <c r="B124" t="s">
        <v>217</v>
      </c>
      <c r="C124" s="1">
        <v>45902</v>
      </c>
      <c r="D124" s="1">
        <v>45985</v>
      </c>
      <c r="E124" t="s">
        <v>168</v>
      </c>
      <c r="F124" s="1">
        <v>45929</v>
      </c>
      <c r="G124" t="s">
        <v>117</v>
      </c>
      <c r="H124" t="s">
        <v>117</v>
      </c>
      <c r="I124" t="s">
        <v>117</v>
      </c>
      <c r="J124" t="s">
        <v>169</v>
      </c>
      <c r="L124" t="s">
        <v>170</v>
      </c>
      <c r="M124" t="s">
        <v>171</v>
      </c>
      <c r="N124" t="s">
        <v>156</v>
      </c>
      <c r="O124" t="s">
        <v>122</v>
      </c>
      <c r="P124" s="8">
        <v>96950</v>
      </c>
      <c r="Q124" t="s">
        <v>123</v>
      </c>
      <c r="S124" s="10">
        <v>16702341795</v>
      </c>
      <c r="U124" t="s">
        <v>172</v>
      </c>
      <c r="V124">
        <v>236116</v>
      </c>
      <c r="W124" t="s">
        <v>125</v>
      </c>
      <c r="Y124" t="s">
        <v>173</v>
      </c>
      <c r="Z124" t="s">
        <v>174</v>
      </c>
      <c r="AA124" t="s">
        <v>175</v>
      </c>
      <c r="AB124" t="s">
        <v>176</v>
      </c>
      <c r="AC124" t="s">
        <v>177</v>
      </c>
      <c r="AD124" t="s">
        <v>171</v>
      </c>
      <c r="AE124" t="s">
        <v>156</v>
      </c>
      <c r="AF124" t="s">
        <v>122</v>
      </c>
      <c r="AG124" s="8">
        <v>96950</v>
      </c>
      <c r="AH124" t="s">
        <v>123</v>
      </c>
      <c r="AJ124" s="10">
        <v>16702341795</v>
      </c>
      <c r="AL124" t="s">
        <v>178</v>
      </c>
      <c r="BE124" t="str">
        <f>"49-9071.00"</f>
        <v>49-9071.00</v>
      </c>
      <c r="BF124" t="s">
        <v>132</v>
      </c>
      <c r="BG124" t="s">
        <v>179</v>
      </c>
      <c r="BH124" t="s">
        <v>180</v>
      </c>
      <c r="BI124">
        <v>1</v>
      </c>
      <c r="BK124" s="1">
        <v>45931</v>
      </c>
      <c r="BL124" s="1">
        <v>46295</v>
      </c>
      <c r="BO124">
        <v>40</v>
      </c>
      <c r="BP124">
        <v>0</v>
      </c>
      <c r="BQ124">
        <v>8</v>
      </c>
      <c r="BR124">
        <v>8</v>
      </c>
      <c r="BS124">
        <v>8</v>
      </c>
      <c r="BT124">
        <v>8</v>
      </c>
      <c r="BU124">
        <v>8</v>
      </c>
      <c r="BV124">
        <v>0</v>
      </c>
      <c r="BW124" t="str">
        <f>"8:00 AM"</f>
        <v>8:00 AM</v>
      </c>
      <c r="BX124" t="str">
        <f t="shared" ref="BX124:BX129" si="2">"5:00 PM"</f>
        <v>5:00 PM</v>
      </c>
      <c r="BY124" t="s">
        <v>135</v>
      </c>
      <c r="BZ124">
        <v>0</v>
      </c>
      <c r="CA124">
        <v>12</v>
      </c>
      <c r="CB124" t="s">
        <v>117</v>
      </c>
      <c r="CD124" s="2" t="s">
        <v>3645</v>
      </c>
      <c r="CE124" t="s">
        <v>171</v>
      </c>
      <c r="CG124" t="s">
        <v>156</v>
      </c>
      <c r="CH124" t="s">
        <v>122</v>
      </c>
      <c r="CI124" s="8">
        <v>96950</v>
      </c>
      <c r="CJ124" s="3">
        <v>9.98</v>
      </c>
      <c r="CK124" s="3">
        <v>11</v>
      </c>
      <c r="CL124" s="3">
        <v>14.97</v>
      </c>
      <c r="CM124" s="3">
        <v>16.5</v>
      </c>
      <c r="CN124" t="s">
        <v>137</v>
      </c>
      <c r="CO124" t="s">
        <v>165</v>
      </c>
      <c r="CP124" t="s">
        <v>138</v>
      </c>
      <c r="CR124" t="s">
        <v>117</v>
      </c>
      <c r="CS124" t="s">
        <v>139</v>
      </c>
      <c r="CT124" t="s">
        <v>139</v>
      </c>
      <c r="CU124" t="s">
        <v>139</v>
      </c>
      <c r="CV124" t="s">
        <v>140</v>
      </c>
      <c r="CW124" t="s">
        <v>139</v>
      </c>
      <c r="CX124" t="s">
        <v>139</v>
      </c>
      <c r="CY124" t="s">
        <v>1246</v>
      </c>
      <c r="CZ124" s="10">
        <v>16702341795</v>
      </c>
      <c r="DA124" t="s">
        <v>178</v>
      </c>
      <c r="DB124" t="s">
        <v>183</v>
      </c>
      <c r="DC124" t="s">
        <v>139</v>
      </c>
      <c r="DD124" t="s">
        <v>117</v>
      </c>
    </row>
    <row r="125" spans="1:114" ht="14.45" customHeight="1" x14ac:dyDescent="0.25">
      <c r="A125" t="s">
        <v>4485</v>
      </c>
      <c r="B125" t="s">
        <v>217</v>
      </c>
      <c r="C125" s="1">
        <v>45899</v>
      </c>
      <c r="D125" s="1">
        <v>45985</v>
      </c>
      <c r="E125" t="s">
        <v>168</v>
      </c>
      <c r="F125" s="1">
        <v>45960</v>
      </c>
      <c r="G125" t="s">
        <v>117</v>
      </c>
      <c r="H125" t="s">
        <v>117</v>
      </c>
      <c r="I125" t="s">
        <v>117</v>
      </c>
      <c r="J125" t="s">
        <v>694</v>
      </c>
      <c r="L125" t="s">
        <v>695</v>
      </c>
      <c r="M125" t="s">
        <v>1805</v>
      </c>
      <c r="N125" t="s">
        <v>121</v>
      </c>
      <c r="O125" t="s">
        <v>122</v>
      </c>
      <c r="P125" s="8">
        <v>96950</v>
      </c>
      <c r="Q125" t="s">
        <v>123</v>
      </c>
      <c r="S125" s="10">
        <v>16702858730</v>
      </c>
      <c r="U125" t="s">
        <v>697</v>
      </c>
      <c r="V125">
        <v>561320</v>
      </c>
      <c r="W125" t="s">
        <v>222</v>
      </c>
      <c r="X125" t="s">
        <v>139</v>
      </c>
      <c r="Y125" t="s">
        <v>698</v>
      </c>
      <c r="Z125" t="s">
        <v>699</v>
      </c>
      <c r="AA125" t="s">
        <v>700</v>
      </c>
      <c r="AB125" t="s">
        <v>318</v>
      </c>
      <c r="AC125" t="s">
        <v>695</v>
      </c>
      <c r="AD125" t="s">
        <v>701</v>
      </c>
      <c r="AE125" t="s">
        <v>121</v>
      </c>
      <c r="AF125" t="s">
        <v>122</v>
      </c>
      <c r="AG125" s="8">
        <v>96950</v>
      </c>
      <c r="AH125" t="s">
        <v>123</v>
      </c>
      <c r="AJ125" s="10">
        <v>16702858730</v>
      </c>
      <c r="AL125" t="s">
        <v>702</v>
      </c>
      <c r="BE125" t="str">
        <f>"37-2012.00"</f>
        <v>37-2012.00</v>
      </c>
      <c r="BF125" t="s">
        <v>427</v>
      </c>
      <c r="BG125" t="s">
        <v>703</v>
      </c>
      <c r="BH125" t="s">
        <v>704</v>
      </c>
      <c r="BI125">
        <v>8</v>
      </c>
      <c r="BK125" s="1">
        <v>45962</v>
      </c>
      <c r="BL125" s="1">
        <v>46326</v>
      </c>
      <c r="BO125">
        <v>35</v>
      </c>
      <c r="BP125">
        <v>0</v>
      </c>
      <c r="BQ125">
        <v>7</v>
      </c>
      <c r="BR125">
        <v>7</v>
      </c>
      <c r="BS125">
        <v>7</v>
      </c>
      <c r="BT125">
        <v>7</v>
      </c>
      <c r="BU125">
        <v>7</v>
      </c>
      <c r="BV125">
        <v>0</v>
      </c>
      <c r="BW125" t="str">
        <f>"9:00 AM"</f>
        <v>9:00 AM</v>
      </c>
      <c r="BX125" t="str">
        <f t="shared" si="2"/>
        <v>5:00 PM</v>
      </c>
      <c r="BY125" t="s">
        <v>165</v>
      </c>
      <c r="BZ125">
        <v>0</v>
      </c>
      <c r="CA125">
        <v>3</v>
      </c>
      <c r="CB125" t="s">
        <v>117</v>
      </c>
      <c r="CD125" s="2" t="s">
        <v>4486</v>
      </c>
      <c r="CE125" t="s">
        <v>1808</v>
      </c>
      <c r="CF125" t="s">
        <v>707</v>
      </c>
      <c r="CG125" t="s">
        <v>121</v>
      </c>
      <c r="CH125" t="s">
        <v>122</v>
      </c>
      <c r="CI125" s="8">
        <v>96950</v>
      </c>
      <c r="CJ125" s="3">
        <v>7.86</v>
      </c>
      <c r="CK125" s="3">
        <v>7.86</v>
      </c>
      <c r="CL125" s="3">
        <v>11.79</v>
      </c>
      <c r="CM125" s="3">
        <v>11.79</v>
      </c>
      <c r="CN125" t="s">
        <v>137</v>
      </c>
      <c r="CO125" t="s">
        <v>325</v>
      </c>
      <c r="CP125" t="s">
        <v>138</v>
      </c>
      <c r="CR125" t="s">
        <v>117</v>
      </c>
      <c r="CS125" t="s">
        <v>139</v>
      </c>
      <c r="CT125" t="s">
        <v>140</v>
      </c>
      <c r="CU125" t="s">
        <v>139</v>
      </c>
      <c r="CV125" t="s">
        <v>140</v>
      </c>
      <c r="CW125" t="s">
        <v>139</v>
      </c>
      <c r="CX125" t="s">
        <v>140</v>
      </c>
      <c r="CY125" s="2" t="s">
        <v>708</v>
      </c>
      <c r="CZ125" s="10">
        <v>16702858730</v>
      </c>
      <c r="DA125" t="s">
        <v>702</v>
      </c>
      <c r="DB125" t="s">
        <v>140</v>
      </c>
      <c r="DC125" t="s">
        <v>139</v>
      </c>
      <c r="DD125" t="s">
        <v>139</v>
      </c>
    </row>
    <row r="126" spans="1:114" ht="14.45" customHeight="1" x14ac:dyDescent="0.25">
      <c r="A126" t="s">
        <v>4597</v>
      </c>
      <c r="B126" t="s">
        <v>115</v>
      </c>
      <c r="C126" s="1">
        <v>45894</v>
      </c>
      <c r="D126" s="1">
        <v>45985</v>
      </c>
      <c r="E126" t="s">
        <v>168</v>
      </c>
      <c r="F126" s="1">
        <v>46021</v>
      </c>
      <c r="G126" t="s">
        <v>117</v>
      </c>
      <c r="H126" t="s">
        <v>117</v>
      </c>
      <c r="I126" t="s">
        <v>117</v>
      </c>
      <c r="J126" t="s">
        <v>4598</v>
      </c>
      <c r="L126" t="s">
        <v>4599</v>
      </c>
      <c r="M126" t="s">
        <v>1009</v>
      </c>
      <c r="N126" t="s">
        <v>156</v>
      </c>
      <c r="O126" t="s">
        <v>122</v>
      </c>
      <c r="P126" s="8">
        <v>96950</v>
      </c>
      <c r="Q126" t="s">
        <v>123</v>
      </c>
      <c r="S126" s="10">
        <v>16702342425</v>
      </c>
      <c r="U126" t="s">
        <v>1000</v>
      </c>
      <c r="V126">
        <v>236116</v>
      </c>
      <c r="W126" t="s">
        <v>125</v>
      </c>
      <c r="Y126" t="s">
        <v>4600</v>
      </c>
      <c r="Z126" t="s">
        <v>4601</v>
      </c>
      <c r="AB126" t="s">
        <v>209</v>
      </c>
      <c r="AC126" t="s">
        <v>4599</v>
      </c>
      <c r="AD126" t="s">
        <v>1009</v>
      </c>
      <c r="AE126" t="s">
        <v>156</v>
      </c>
      <c r="AF126" t="s">
        <v>122</v>
      </c>
      <c r="AG126" s="8">
        <v>96950</v>
      </c>
      <c r="AH126" t="s">
        <v>123</v>
      </c>
      <c r="AJ126" s="10">
        <v>16702342425</v>
      </c>
      <c r="AL126" t="s">
        <v>1003</v>
      </c>
      <c r="BE126" t="str">
        <f>"49-9071.00"</f>
        <v>49-9071.00</v>
      </c>
      <c r="BF126" t="s">
        <v>132</v>
      </c>
      <c r="BG126" t="s">
        <v>4602</v>
      </c>
      <c r="BH126" t="s">
        <v>1365</v>
      </c>
      <c r="BI126">
        <v>7</v>
      </c>
      <c r="BJ126">
        <v>7</v>
      </c>
      <c r="BK126" s="1">
        <v>46023</v>
      </c>
      <c r="BL126" s="1">
        <v>46387</v>
      </c>
      <c r="BM126" s="1">
        <v>46023</v>
      </c>
      <c r="BN126" s="1">
        <v>46387</v>
      </c>
      <c r="BO126">
        <v>35</v>
      </c>
      <c r="BP126">
        <v>0</v>
      </c>
      <c r="BQ126">
        <v>7</v>
      </c>
      <c r="BR126">
        <v>7</v>
      </c>
      <c r="BS126">
        <v>7</v>
      </c>
      <c r="BT126">
        <v>7</v>
      </c>
      <c r="BU126">
        <v>7</v>
      </c>
      <c r="BV126">
        <v>0</v>
      </c>
      <c r="BW126" t="str">
        <f>"9:00 AM"</f>
        <v>9:00 AM</v>
      </c>
      <c r="BX126" t="str">
        <f t="shared" si="2"/>
        <v>5:00 PM</v>
      </c>
      <c r="BY126" t="s">
        <v>135</v>
      </c>
      <c r="BZ126">
        <v>0</v>
      </c>
      <c r="CA126">
        <v>12</v>
      </c>
      <c r="CB126" t="s">
        <v>117</v>
      </c>
      <c r="CD126" s="2" t="s">
        <v>4603</v>
      </c>
      <c r="CE126" t="s">
        <v>4599</v>
      </c>
      <c r="CF126" t="s">
        <v>1009</v>
      </c>
      <c r="CG126" t="s">
        <v>156</v>
      </c>
      <c r="CH126" t="s">
        <v>122</v>
      </c>
      <c r="CI126" s="8">
        <v>96950</v>
      </c>
      <c r="CJ126" s="3">
        <v>9.98</v>
      </c>
      <c r="CK126" s="3">
        <v>9.98</v>
      </c>
      <c r="CL126" s="3">
        <v>0</v>
      </c>
      <c r="CM126" s="3">
        <v>0</v>
      </c>
      <c r="CN126" t="s">
        <v>137</v>
      </c>
      <c r="CO126" t="s">
        <v>140</v>
      </c>
      <c r="CP126" t="s">
        <v>138</v>
      </c>
      <c r="CR126" t="s">
        <v>117</v>
      </c>
      <c r="CS126" t="s">
        <v>139</v>
      </c>
      <c r="CT126" t="s">
        <v>140</v>
      </c>
      <c r="CU126" t="s">
        <v>140</v>
      </c>
      <c r="CV126" t="s">
        <v>140</v>
      </c>
      <c r="CW126" t="s">
        <v>139</v>
      </c>
      <c r="CX126" t="s">
        <v>140</v>
      </c>
      <c r="CY126" t="s">
        <v>165</v>
      </c>
      <c r="CZ126" s="10">
        <v>16702342425</v>
      </c>
      <c r="DA126" t="s">
        <v>4604</v>
      </c>
      <c r="DB126" t="s">
        <v>140</v>
      </c>
      <c r="DC126" t="s">
        <v>139</v>
      </c>
      <c r="DD126" t="s">
        <v>117</v>
      </c>
    </row>
    <row r="127" spans="1:114" ht="14.45" customHeight="1" x14ac:dyDescent="0.25">
      <c r="A127" t="s">
        <v>5024</v>
      </c>
      <c r="B127" t="s">
        <v>115</v>
      </c>
      <c r="C127" s="1">
        <v>45902</v>
      </c>
      <c r="D127" s="1">
        <v>45985</v>
      </c>
      <c r="E127" t="s">
        <v>116</v>
      </c>
      <c r="G127" t="s">
        <v>117</v>
      </c>
      <c r="H127" t="s">
        <v>117</v>
      </c>
      <c r="I127" t="s">
        <v>117</v>
      </c>
      <c r="J127" t="s">
        <v>1759</v>
      </c>
      <c r="K127" t="s">
        <v>1760</v>
      </c>
      <c r="L127" t="s">
        <v>1761</v>
      </c>
      <c r="M127" t="s">
        <v>4016</v>
      </c>
      <c r="N127" t="s">
        <v>121</v>
      </c>
      <c r="O127" t="s">
        <v>122</v>
      </c>
      <c r="P127" s="8">
        <v>96950</v>
      </c>
      <c r="Q127" t="s">
        <v>123</v>
      </c>
      <c r="S127" s="10">
        <v>16702346666</v>
      </c>
      <c r="U127" t="s">
        <v>1763</v>
      </c>
      <c r="V127">
        <v>812310</v>
      </c>
      <c r="W127" t="s">
        <v>125</v>
      </c>
      <c r="Y127" t="s">
        <v>1764</v>
      </c>
      <c r="Z127" t="s">
        <v>1765</v>
      </c>
      <c r="AA127" t="s">
        <v>1766</v>
      </c>
      <c r="AB127" t="s">
        <v>193</v>
      </c>
      <c r="AC127" t="s">
        <v>1761</v>
      </c>
      <c r="AD127" t="s">
        <v>1762</v>
      </c>
      <c r="AE127" t="s">
        <v>156</v>
      </c>
      <c r="AF127" t="s">
        <v>122</v>
      </c>
      <c r="AG127" s="8">
        <v>96950</v>
      </c>
      <c r="AH127" t="s">
        <v>123</v>
      </c>
      <c r="AJ127" s="10">
        <v>16702346666</v>
      </c>
      <c r="AL127" t="s">
        <v>1767</v>
      </c>
      <c r="BE127" t="str">
        <f>"49-9071.00"</f>
        <v>49-9071.00</v>
      </c>
      <c r="BF127" t="s">
        <v>132</v>
      </c>
      <c r="BG127" t="s">
        <v>4017</v>
      </c>
      <c r="BH127" t="s">
        <v>2895</v>
      </c>
      <c r="BI127">
        <v>2</v>
      </c>
      <c r="BJ127">
        <v>2</v>
      </c>
      <c r="BK127" s="1">
        <v>45931</v>
      </c>
      <c r="BL127" s="1">
        <v>46295</v>
      </c>
      <c r="BM127" s="1">
        <v>45985</v>
      </c>
      <c r="BN127" s="1">
        <v>46295</v>
      </c>
      <c r="BO127">
        <v>35</v>
      </c>
      <c r="BP127">
        <v>0</v>
      </c>
      <c r="BQ127">
        <v>7</v>
      </c>
      <c r="BR127">
        <v>7</v>
      </c>
      <c r="BS127">
        <v>7</v>
      </c>
      <c r="BT127">
        <v>7</v>
      </c>
      <c r="BU127">
        <v>7</v>
      </c>
      <c r="BV127">
        <v>0</v>
      </c>
      <c r="BW127" t="str">
        <f>"9:00 AM"</f>
        <v>9:00 AM</v>
      </c>
      <c r="BX127" t="str">
        <f t="shared" si="2"/>
        <v>5:00 PM</v>
      </c>
      <c r="BY127" t="s">
        <v>135</v>
      </c>
      <c r="BZ127">
        <v>0</v>
      </c>
      <c r="CA127">
        <v>24</v>
      </c>
      <c r="CB127" t="s">
        <v>117</v>
      </c>
      <c r="CD127" s="2" t="s">
        <v>5025</v>
      </c>
      <c r="CE127" t="s">
        <v>1761</v>
      </c>
      <c r="CF127" t="s">
        <v>1762</v>
      </c>
      <c r="CG127" t="s">
        <v>121</v>
      </c>
      <c r="CH127" t="s">
        <v>122</v>
      </c>
      <c r="CI127" s="8">
        <v>96950</v>
      </c>
      <c r="CJ127" s="3">
        <v>9.98</v>
      </c>
      <c r="CK127" s="3">
        <v>9.98</v>
      </c>
      <c r="CL127" s="3">
        <v>14.97</v>
      </c>
      <c r="CM127" s="3">
        <v>14.97</v>
      </c>
      <c r="CN127" t="s">
        <v>137</v>
      </c>
      <c r="CP127" t="s">
        <v>138</v>
      </c>
      <c r="CR127" t="s">
        <v>117</v>
      </c>
      <c r="CS127" t="s">
        <v>139</v>
      </c>
      <c r="CT127" t="s">
        <v>140</v>
      </c>
      <c r="CU127" t="s">
        <v>139</v>
      </c>
      <c r="CV127" t="s">
        <v>140</v>
      </c>
      <c r="CW127" t="s">
        <v>139</v>
      </c>
      <c r="CX127" t="s">
        <v>140</v>
      </c>
      <c r="CY127" t="s">
        <v>4019</v>
      </c>
      <c r="CZ127" s="10">
        <v>16702346666</v>
      </c>
      <c r="DA127" t="s">
        <v>1767</v>
      </c>
      <c r="DB127" t="s">
        <v>142</v>
      </c>
      <c r="DC127" t="s">
        <v>139</v>
      </c>
      <c r="DD127" t="s">
        <v>117</v>
      </c>
      <c r="DE127" t="s">
        <v>1764</v>
      </c>
      <c r="DF127" t="s">
        <v>1765</v>
      </c>
      <c r="DH127" t="s">
        <v>1763</v>
      </c>
      <c r="DI127" t="s">
        <v>1759</v>
      </c>
      <c r="DJ127" t="s">
        <v>1773</v>
      </c>
    </row>
    <row r="128" spans="1:114" ht="14.45" customHeight="1" x14ac:dyDescent="0.25">
      <c r="A128" t="s">
        <v>5026</v>
      </c>
      <c r="B128" t="s">
        <v>115</v>
      </c>
      <c r="C128" s="1">
        <v>45894</v>
      </c>
      <c r="D128" s="1">
        <v>45985</v>
      </c>
      <c r="E128" t="s">
        <v>168</v>
      </c>
      <c r="F128" s="1">
        <v>45960</v>
      </c>
      <c r="G128" t="s">
        <v>117</v>
      </c>
      <c r="H128" t="s">
        <v>117</v>
      </c>
      <c r="I128" t="s">
        <v>117</v>
      </c>
      <c r="J128" t="s">
        <v>4647</v>
      </c>
      <c r="K128" t="s">
        <v>325</v>
      </c>
      <c r="L128" t="s">
        <v>1146</v>
      </c>
      <c r="M128" t="s">
        <v>5027</v>
      </c>
      <c r="N128" t="s">
        <v>121</v>
      </c>
      <c r="O128" t="s">
        <v>122</v>
      </c>
      <c r="P128" s="8">
        <v>96950</v>
      </c>
      <c r="Q128" t="s">
        <v>123</v>
      </c>
      <c r="S128" s="10">
        <v>16702341629</v>
      </c>
      <c r="U128" t="s">
        <v>1147</v>
      </c>
      <c r="V128">
        <v>44414</v>
      </c>
      <c r="W128" t="s">
        <v>125</v>
      </c>
      <c r="Y128" t="s">
        <v>2377</v>
      </c>
      <c r="Z128" t="s">
        <v>1740</v>
      </c>
      <c r="AA128" t="s">
        <v>4648</v>
      </c>
      <c r="AB128" t="s">
        <v>193</v>
      </c>
      <c r="AC128" t="s">
        <v>5028</v>
      </c>
      <c r="AD128" t="s">
        <v>1145</v>
      </c>
      <c r="AE128" t="s">
        <v>121</v>
      </c>
      <c r="AF128" t="s">
        <v>122</v>
      </c>
      <c r="AG128" s="8">
        <v>96950</v>
      </c>
      <c r="AH128" t="s">
        <v>123</v>
      </c>
      <c r="AJ128" s="10">
        <v>16702341629</v>
      </c>
      <c r="AL128" t="s">
        <v>1151</v>
      </c>
      <c r="BE128" t="str">
        <f>"53-7051.00"</f>
        <v>53-7051.00</v>
      </c>
      <c r="BF128" t="s">
        <v>1137</v>
      </c>
      <c r="BG128" t="s">
        <v>5029</v>
      </c>
      <c r="BH128" t="s">
        <v>5030</v>
      </c>
      <c r="BI128">
        <v>2</v>
      </c>
      <c r="BJ128">
        <v>2</v>
      </c>
      <c r="BK128" s="1">
        <v>45962</v>
      </c>
      <c r="BL128" s="1">
        <v>46326</v>
      </c>
      <c r="BM128" s="1">
        <v>45985</v>
      </c>
      <c r="BN128" s="1">
        <v>46326</v>
      </c>
      <c r="BO128">
        <v>35</v>
      </c>
      <c r="BP128">
        <v>0</v>
      </c>
      <c r="BQ128">
        <v>7</v>
      </c>
      <c r="BR128">
        <v>7</v>
      </c>
      <c r="BS128">
        <v>7</v>
      </c>
      <c r="BT128">
        <v>7</v>
      </c>
      <c r="BU128">
        <v>7</v>
      </c>
      <c r="BV128">
        <v>0</v>
      </c>
      <c r="BW128" t="str">
        <f>"8:00 AM"</f>
        <v>8:00 AM</v>
      </c>
      <c r="BX128" t="str">
        <f t="shared" si="2"/>
        <v>5:00 PM</v>
      </c>
      <c r="BY128" t="s">
        <v>165</v>
      </c>
      <c r="BZ128">
        <v>0</v>
      </c>
      <c r="CA128">
        <v>12</v>
      </c>
      <c r="CB128" t="s">
        <v>117</v>
      </c>
      <c r="CD128" t="s">
        <v>5031</v>
      </c>
      <c r="CE128" t="s">
        <v>5032</v>
      </c>
      <c r="CF128" t="s">
        <v>5032</v>
      </c>
      <c r="CG128" t="s">
        <v>121</v>
      </c>
      <c r="CH128" t="s">
        <v>122</v>
      </c>
      <c r="CI128" s="8">
        <v>96950</v>
      </c>
      <c r="CJ128" s="3">
        <v>9.3000000000000007</v>
      </c>
      <c r="CK128" s="3">
        <v>9.93</v>
      </c>
      <c r="CL128" s="3">
        <v>13.95</v>
      </c>
      <c r="CM128" s="3">
        <v>14.9</v>
      </c>
      <c r="CN128" t="s">
        <v>137</v>
      </c>
      <c r="CO128" t="s">
        <v>165</v>
      </c>
      <c r="CP128" t="s">
        <v>138</v>
      </c>
      <c r="CR128" t="s">
        <v>117</v>
      </c>
      <c r="CS128" t="s">
        <v>139</v>
      </c>
      <c r="CT128" t="s">
        <v>140</v>
      </c>
      <c r="CU128" t="s">
        <v>139</v>
      </c>
      <c r="CV128" t="s">
        <v>140</v>
      </c>
      <c r="CW128" t="s">
        <v>139</v>
      </c>
      <c r="CX128" t="s">
        <v>140</v>
      </c>
      <c r="CY128" t="s">
        <v>5033</v>
      </c>
      <c r="CZ128" s="10">
        <v>16702341629</v>
      </c>
      <c r="DA128" t="s">
        <v>1151</v>
      </c>
      <c r="DB128" t="s">
        <v>140</v>
      </c>
      <c r="DC128" t="s">
        <v>139</v>
      </c>
      <c r="DD128" t="s">
        <v>117</v>
      </c>
      <c r="DE128" t="s">
        <v>1148</v>
      </c>
      <c r="DF128" t="s">
        <v>1149</v>
      </c>
      <c r="DG128" t="s">
        <v>4654</v>
      </c>
      <c r="DH128" t="s">
        <v>1147</v>
      </c>
      <c r="DI128" t="s">
        <v>1144</v>
      </c>
      <c r="DJ128" t="s">
        <v>1151</v>
      </c>
    </row>
    <row r="129" spans="1:114" ht="14.45" customHeight="1" x14ac:dyDescent="0.25">
      <c r="A129" t="s">
        <v>5458</v>
      </c>
      <c r="B129" t="s">
        <v>217</v>
      </c>
      <c r="C129" s="1">
        <v>45875</v>
      </c>
      <c r="D129" s="1">
        <v>45985</v>
      </c>
      <c r="E129" t="s">
        <v>116</v>
      </c>
      <c r="G129" t="s">
        <v>117</v>
      </c>
      <c r="H129" t="s">
        <v>117</v>
      </c>
      <c r="I129" t="s">
        <v>117</v>
      </c>
      <c r="J129" t="s">
        <v>3907</v>
      </c>
      <c r="K129" t="s">
        <v>3908</v>
      </c>
      <c r="L129" t="s">
        <v>3909</v>
      </c>
      <c r="M129" t="s">
        <v>3910</v>
      </c>
      <c r="N129" t="s">
        <v>121</v>
      </c>
      <c r="O129" t="s">
        <v>122</v>
      </c>
      <c r="P129" s="8">
        <v>96950</v>
      </c>
      <c r="Q129" t="s">
        <v>123</v>
      </c>
      <c r="S129" s="10">
        <v>16702876661</v>
      </c>
      <c r="U129" t="s">
        <v>3911</v>
      </c>
      <c r="V129">
        <v>238210</v>
      </c>
      <c r="W129" t="s">
        <v>125</v>
      </c>
      <c r="Y129" t="s">
        <v>3912</v>
      </c>
      <c r="Z129" t="s">
        <v>3913</v>
      </c>
      <c r="AB129" t="s">
        <v>2148</v>
      </c>
      <c r="AC129" t="s">
        <v>3909</v>
      </c>
      <c r="AD129" t="s">
        <v>3910</v>
      </c>
      <c r="AE129" t="s">
        <v>121</v>
      </c>
      <c r="AF129" t="s">
        <v>122</v>
      </c>
      <c r="AG129" s="8">
        <v>96950</v>
      </c>
      <c r="AH129" t="s">
        <v>123</v>
      </c>
      <c r="AJ129" s="10">
        <v>16702876661</v>
      </c>
      <c r="AL129" t="s">
        <v>3920</v>
      </c>
      <c r="BE129" t="str">
        <f>"49-9043.00"</f>
        <v>49-9043.00</v>
      </c>
      <c r="BF129" t="s">
        <v>1949</v>
      </c>
      <c r="BG129" t="s">
        <v>5459</v>
      </c>
      <c r="BH129" t="s">
        <v>5460</v>
      </c>
      <c r="BI129">
        <v>2</v>
      </c>
      <c r="BK129" s="1">
        <v>45931</v>
      </c>
      <c r="BL129" s="1">
        <v>46295</v>
      </c>
      <c r="BO129">
        <v>35</v>
      </c>
      <c r="BP129">
        <v>0</v>
      </c>
      <c r="BQ129">
        <v>7</v>
      </c>
      <c r="BR129">
        <v>7</v>
      </c>
      <c r="BS129">
        <v>7</v>
      </c>
      <c r="BT129">
        <v>7</v>
      </c>
      <c r="BU129">
        <v>7</v>
      </c>
      <c r="BV129">
        <v>0</v>
      </c>
      <c r="BW129" t="str">
        <f>"9:00 AM"</f>
        <v>9:00 AM</v>
      </c>
      <c r="BX129" t="str">
        <f t="shared" si="2"/>
        <v>5:00 PM</v>
      </c>
      <c r="BY129" t="s">
        <v>165</v>
      </c>
      <c r="BZ129">
        <v>0</v>
      </c>
      <c r="CA129">
        <v>12</v>
      </c>
      <c r="CB129" t="s">
        <v>117</v>
      </c>
      <c r="CD129" t="s">
        <v>5461</v>
      </c>
      <c r="CE129" t="s">
        <v>3909</v>
      </c>
      <c r="CF129" t="s">
        <v>3910</v>
      </c>
      <c r="CG129" t="s">
        <v>121</v>
      </c>
      <c r="CH129" t="s">
        <v>122</v>
      </c>
      <c r="CI129" s="8">
        <v>96950</v>
      </c>
      <c r="CJ129" s="3">
        <v>21.93</v>
      </c>
      <c r="CK129" s="3">
        <v>21.93</v>
      </c>
      <c r="CL129" s="3">
        <v>32.9</v>
      </c>
      <c r="CM129" s="3">
        <v>32.9</v>
      </c>
      <c r="CN129" t="s">
        <v>137</v>
      </c>
      <c r="CO129" t="s">
        <v>325</v>
      </c>
      <c r="CP129" t="s">
        <v>138</v>
      </c>
      <c r="CR129" t="s">
        <v>117</v>
      </c>
      <c r="CS129" t="s">
        <v>139</v>
      </c>
      <c r="CT129" t="s">
        <v>140</v>
      </c>
      <c r="CU129" t="s">
        <v>139</v>
      </c>
      <c r="CV129" t="s">
        <v>140</v>
      </c>
      <c r="CW129" t="s">
        <v>139</v>
      </c>
      <c r="CX129" t="s">
        <v>140</v>
      </c>
      <c r="CY129" t="s">
        <v>3919</v>
      </c>
      <c r="CZ129" s="10">
        <v>16702876661</v>
      </c>
      <c r="DA129" t="s">
        <v>3920</v>
      </c>
      <c r="DB129" t="s">
        <v>140</v>
      </c>
      <c r="DC129" t="s">
        <v>139</v>
      </c>
      <c r="DD129" t="s">
        <v>117</v>
      </c>
    </row>
    <row r="130" spans="1:114" ht="14.45" customHeight="1" x14ac:dyDescent="0.25">
      <c r="A130" t="s">
        <v>431</v>
      </c>
      <c r="B130" t="s">
        <v>115</v>
      </c>
      <c r="C130" s="1">
        <v>45886</v>
      </c>
      <c r="D130" s="1">
        <v>45986</v>
      </c>
      <c r="E130" t="s">
        <v>116</v>
      </c>
      <c r="G130" t="s">
        <v>117</v>
      </c>
      <c r="H130" t="s">
        <v>117</v>
      </c>
      <c r="I130" t="s">
        <v>117</v>
      </c>
      <c r="J130" t="s">
        <v>432</v>
      </c>
      <c r="K130" t="s">
        <v>433</v>
      </c>
      <c r="L130" t="s">
        <v>434</v>
      </c>
      <c r="M130" t="s">
        <v>156</v>
      </c>
      <c r="N130" t="s">
        <v>435</v>
      </c>
      <c r="O130" t="s">
        <v>122</v>
      </c>
      <c r="P130" s="8">
        <v>96950</v>
      </c>
      <c r="Q130" t="s">
        <v>123</v>
      </c>
      <c r="S130" s="10">
        <v>16702331530</v>
      </c>
      <c r="U130" t="s">
        <v>436</v>
      </c>
      <c r="V130">
        <v>721110</v>
      </c>
      <c r="W130" t="s">
        <v>125</v>
      </c>
      <c r="Y130" t="s">
        <v>437</v>
      </c>
      <c r="Z130" t="s">
        <v>438</v>
      </c>
      <c r="AB130" t="s">
        <v>439</v>
      </c>
      <c r="AC130" t="s">
        <v>434</v>
      </c>
      <c r="AD130" t="s">
        <v>156</v>
      </c>
      <c r="AE130" t="s">
        <v>435</v>
      </c>
      <c r="AF130" t="s">
        <v>122</v>
      </c>
      <c r="AG130" s="8">
        <v>96950</v>
      </c>
      <c r="AH130" t="s">
        <v>123</v>
      </c>
      <c r="AJ130" s="10">
        <v>16702331530</v>
      </c>
      <c r="AL130" t="s">
        <v>440</v>
      </c>
      <c r="BE130" t="str">
        <f>"49-9071.00"</f>
        <v>49-9071.00</v>
      </c>
      <c r="BF130" t="s">
        <v>132</v>
      </c>
      <c r="BG130" t="s">
        <v>441</v>
      </c>
      <c r="BH130" t="s">
        <v>132</v>
      </c>
      <c r="BI130">
        <v>1</v>
      </c>
      <c r="BJ130">
        <v>1</v>
      </c>
      <c r="BK130" s="1">
        <v>45976</v>
      </c>
      <c r="BL130" s="1">
        <v>46295</v>
      </c>
      <c r="BM130" s="1">
        <v>45986</v>
      </c>
      <c r="BN130" s="1">
        <v>46295</v>
      </c>
      <c r="BO130">
        <v>36</v>
      </c>
      <c r="BP130">
        <v>0</v>
      </c>
      <c r="BQ130">
        <v>6</v>
      </c>
      <c r="BR130">
        <v>6</v>
      </c>
      <c r="BS130">
        <v>6</v>
      </c>
      <c r="BT130">
        <v>6</v>
      </c>
      <c r="BU130">
        <v>6</v>
      </c>
      <c r="BV130">
        <v>6</v>
      </c>
      <c r="BW130" t="str">
        <f>"8:00 AM"</f>
        <v>8:00 AM</v>
      </c>
      <c r="BX130" t="str">
        <f>"3:00 PM"</f>
        <v>3:00 PM</v>
      </c>
      <c r="BY130" t="s">
        <v>135</v>
      </c>
      <c r="BZ130">
        <v>0</v>
      </c>
      <c r="CA130">
        <v>24</v>
      </c>
      <c r="CB130" t="s">
        <v>117</v>
      </c>
      <c r="CD130" t="s">
        <v>442</v>
      </c>
      <c r="CE130" t="s">
        <v>434</v>
      </c>
      <c r="CF130" t="s">
        <v>156</v>
      </c>
      <c r="CG130" t="s">
        <v>435</v>
      </c>
      <c r="CH130" t="s">
        <v>122</v>
      </c>
      <c r="CI130" s="8">
        <v>96950</v>
      </c>
      <c r="CJ130" s="3">
        <v>9.98</v>
      </c>
      <c r="CK130" s="3">
        <v>9.98</v>
      </c>
      <c r="CL130" s="3">
        <v>14.97</v>
      </c>
      <c r="CM130" s="3">
        <v>14.97</v>
      </c>
      <c r="CN130" t="s">
        <v>137</v>
      </c>
      <c r="CO130" t="s">
        <v>142</v>
      </c>
      <c r="CP130" t="s">
        <v>138</v>
      </c>
      <c r="CR130" t="s">
        <v>117</v>
      </c>
      <c r="CS130" t="s">
        <v>139</v>
      </c>
      <c r="CT130" t="s">
        <v>140</v>
      </c>
      <c r="CU130" t="s">
        <v>139</v>
      </c>
      <c r="CV130" t="s">
        <v>140</v>
      </c>
      <c r="CW130" t="s">
        <v>139</v>
      </c>
      <c r="CX130" t="s">
        <v>140</v>
      </c>
      <c r="CY130" t="s">
        <v>443</v>
      </c>
      <c r="CZ130" s="10">
        <v>16702331530</v>
      </c>
      <c r="DA130" t="s">
        <v>440</v>
      </c>
      <c r="DB130" t="s">
        <v>444</v>
      </c>
      <c r="DC130" t="s">
        <v>139</v>
      </c>
      <c r="DD130" t="s">
        <v>117</v>
      </c>
      <c r="DE130" t="s">
        <v>437</v>
      </c>
      <c r="DF130" t="s">
        <v>438</v>
      </c>
      <c r="DH130" t="s">
        <v>436</v>
      </c>
      <c r="DI130" t="s">
        <v>432</v>
      </c>
      <c r="DJ130" t="s">
        <v>440</v>
      </c>
    </row>
    <row r="131" spans="1:114" ht="14.45" customHeight="1" x14ac:dyDescent="0.25">
      <c r="A131" t="s">
        <v>769</v>
      </c>
      <c r="B131" t="s">
        <v>115</v>
      </c>
      <c r="C131" s="1">
        <v>45913</v>
      </c>
      <c r="D131" s="1">
        <v>45986</v>
      </c>
      <c r="E131" t="s">
        <v>168</v>
      </c>
      <c r="F131" s="1">
        <v>46021</v>
      </c>
      <c r="G131" t="s">
        <v>117</v>
      </c>
      <c r="H131" t="s">
        <v>117</v>
      </c>
      <c r="I131" t="s">
        <v>117</v>
      </c>
      <c r="J131" t="s">
        <v>770</v>
      </c>
      <c r="K131" t="s">
        <v>771</v>
      </c>
      <c r="L131" t="s">
        <v>772</v>
      </c>
      <c r="N131" t="s">
        <v>121</v>
      </c>
      <c r="O131" t="s">
        <v>122</v>
      </c>
      <c r="P131" s="8">
        <v>96950</v>
      </c>
      <c r="Q131" t="s">
        <v>123</v>
      </c>
      <c r="R131" t="s">
        <v>582</v>
      </c>
      <c r="S131" s="10">
        <v>16702881886</v>
      </c>
      <c r="U131" t="s">
        <v>773</v>
      </c>
      <c r="V131">
        <v>811111</v>
      </c>
      <c r="W131" t="s">
        <v>125</v>
      </c>
      <c r="Y131" t="s">
        <v>774</v>
      </c>
      <c r="Z131" t="s">
        <v>775</v>
      </c>
      <c r="AA131" t="s">
        <v>776</v>
      </c>
      <c r="AB131" t="s">
        <v>777</v>
      </c>
      <c r="AC131" t="s">
        <v>778</v>
      </c>
      <c r="AE131" t="s">
        <v>121</v>
      </c>
      <c r="AF131" t="s">
        <v>122</v>
      </c>
      <c r="AG131" s="8">
        <v>96950</v>
      </c>
      <c r="AH131" t="s">
        <v>123</v>
      </c>
      <c r="AI131" t="s">
        <v>582</v>
      </c>
      <c r="AJ131" s="10">
        <v>16702881886</v>
      </c>
      <c r="AL131" t="s">
        <v>779</v>
      </c>
      <c r="BE131" t="str">
        <f>"41-2022.00"</f>
        <v>41-2022.00</v>
      </c>
      <c r="BF131" t="s">
        <v>780</v>
      </c>
      <c r="BG131" t="s">
        <v>781</v>
      </c>
      <c r="BH131" t="s">
        <v>782</v>
      </c>
      <c r="BI131">
        <v>2</v>
      </c>
      <c r="BJ131">
        <v>2</v>
      </c>
      <c r="BK131" s="1">
        <v>46023</v>
      </c>
      <c r="BL131" s="1">
        <v>46387</v>
      </c>
      <c r="BM131" s="1">
        <v>46023</v>
      </c>
      <c r="BN131" s="1">
        <v>46387</v>
      </c>
      <c r="BO131">
        <v>35</v>
      </c>
      <c r="BP131">
        <v>0</v>
      </c>
      <c r="BQ131">
        <v>7</v>
      </c>
      <c r="BR131">
        <v>0</v>
      </c>
      <c r="BS131">
        <v>7</v>
      </c>
      <c r="BT131">
        <v>7</v>
      </c>
      <c r="BU131">
        <v>7</v>
      </c>
      <c r="BV131">
        <v>7</v>
      </c>
      <c r="BW131" t="str">
        <f>"9:00 AM"</f>
        <v>9:00 AM</v>
      </c>
      <c r="BX131" t="str">
        <f>"5:00 PM"</f>
        <v>5:00 PM</v>
      </c>
      <c r="BY131" t="s">
        <v>165</v>
      </c>
      <c r="BZ131">
        <v>0</v>
      </c>
      <c r="CA131">
        <v>6</v>
      </c>
      <c r="CB131" t="s">
        <v>117</v>
      </c>
      <c r="CD131" t="s">
        <v>591</v>
      </c>
      <c r="CE131" t="s">
        <v>783</v>
      </c>
      <c r="CF131" t="s">
        <v>784</v>
      </c>
      <c r="CG131" t="s">
        <v>121</v>
      </c>
      <c r="CH131" t="s">
        <v>122</v>
      </c>
      <c r="CI131" s="8">
        <v>96950</v>
      </c>
      <c r="CJ131" s="3">
        <v>9.6999999999999993</v>
      </c>
      <c r="CK131" s="3">
        <v>9.6999999999999993</v>
      </c>
      <c r="CL131" s="3">
        <v>14.55</v>
      </c>
      <c r="CM131" s="3">
        <v>14.55</v>
      </c>
      <c r="CN131" t="s">
        <v>137</v>
      </c>
      <c r="CO131" t="s">
        <v>591</v>
      </c>
      <c r="CP131" t="s">
        <v>138</v>
      </c>
      <c r="CR131" t="s">
        <v>117</v>
      </c>
      <c r="CS131" t="s">
        <v>139</v>
      </c>
      <c r="CT131" t="s">
        <v>140</v>
      </c>
      <c r="CU131" t="s">
        <v>139</v>
      </c>
      <c r="CV131" t="s">
        <v>140</v>
      </c>
      <c r="CW131" t="s">
        <v>139</v>
      </c>
      <c r="CX131" t="s">
        <v>140</v>
      </c>
      <c r="CY131" t="s">
        <v>592</v>
      </c>
      <c r="CZ131" s="10">
        <v>16702871886</v>
      </c>
      <c r="DA131" t="s">
        <v>785</v>
      </c>
      <c r="DB131" t="s">
        <v>560</v>
      </c>
      <c r="DC131" t="s">
        <v>139</v>
      </c>
      <c r="DD131" t="s">
        <v>117</v>
      </c>
    </row>
    <row r="132" spans="1:114" ht="14.45" customHeight="1" x14ac:dyDescent="0.25">
      <c r="A132" t="s">
        <v>1756</v>
      </c>
      <c r="B132" t="s">
        <v>217</v>
      </c>
      <c r="C132" s="1">
        <v>45877</v>
      </c>
      <c r="D132" s="1">
        <v>45986</v>
      </c>
      <c r="E132" t="s">
        <v>168</v>
      </c>
      <c r="F132" s="1">
        <v>45929</v>
      </c>
      <c r="G132" t="s">
        <v>117</v>
      </c>
      <c r="H132" t="s">
        <v>117</v>
      </c>
      <c r="I132" t="s">
        <v>117</v>
      </c>
      <c r="J132" t="s">
        <v>1640</v>
      </c>
      <c r="K132" t="s">
        <v>1641</v>
      </c>
      <c r="L132" t="s">
        <v>1291</v>
      </c>
      <c r="N132" t="s">
        <v>156</v>
      </c>
      <c r="O132" t="s">
        <v>122</v>
      </c>
      <c r="P132" s="8">
        <v>96950</v>
      </c>
      <c r="Q132" t="s">
        <v>123</v>
      </c>
      <c r="S132" s="10">
        <v>16702347873</v>
      </c>
      <c r="U132" t="s">
        <v>634</v>
      </c>
      <c r="V132">
        <v>722511</v>
      </c>
      <c r="W132" t="s">
        <v>125</v>
      </c>
      <c r="Y132" t="s">
        <v>1288</v>
      </c>
      <c r="Z132" t="s">
        <v>1289</v>
      </c>
      <c r="AA132" t="s">
        <v>1290</v>
      </c>
      <c r="AB132" t="s">
        <v>277</v>
      </c>
      <c r="AC132" t="s">
        <v>1291</v>
      </c>
      <c r="AE132" t="s">
        <v>156</v>
      </c>
      <c r="AF132" t="s">
        <v>122</v>
      </c>
      <c r="AG132" s="8">
        <v>96950</v>
      </c>
      <c r="AH132" t="s">
        <v>123</v>
      </c>
      <c r="AJ132" s="10">
        <v>16702347873</v>
      </c>
      <c r="AL132" t="s">
        <v>639</v>
      </c>
      <c r="BE132" t="str">
        <f>"35-2014.00"</f>
        <v>35-2014.00</v>
      </c>
      <c r="BF132" t="s">
        <v>195</v>
      </c>
      <c r="BG132" t="s">
        <v>1642</v>
      </c>
      <c r="BH132" t="s">
        <v>1643</v>
      </c>
      <c r="BI132">
        <v>6</v>
      </c>
      <c r="BK132" s="1">
        <v>45931</v>
      </c>
      <c r="BL132" s="1">
        <v>46295</v>
      </c>
      <c r="BO132">
        <v>35</v>
      </c>
      <c r="BP132">
        <v>0</v>
      </c>
      <c r="BQ132">
        <v>7</v>
      </c>
      <c r="BR132">
        <v>7</v>
      </c>
      <c r="BS132">
        <v>7</v>
      </c>
      <c r="BT132">
        <v>7</v>
      </c>
      <c r="BU132">
        <v>7</v>
      </c>
      <c r="BV132">
        <v>0</v>
      </c>
      <c r="BW132" t="str">
        <f>"8:00 AM"</f>
        <v>8:00 AM</v>
      </c>
      <c r="BX132" t="str">
        <f>"3:00 PM"</f>
        <v>3:00 PM</v>
      </c>
      <c r="BY132" t="s">
        <v>165</v>
      </c>
      <c r="BZ132">
        <v>0</v>
      </c>
      <c r="CA132">
        <v>6</v>
      </c>
      <c r="CB132" t="s">
        <v>117</v>
      </c>
      <c r="CD132" s="2" t="s">
        <v>1757</v>
      </c>
      <c r="CE132" t="s">
        <v>1645</v>
      </c>
      <c r="CG132" t="s">
        <v>156</v>
      </c>
      <c r="CH132" t="s">
        <v>122</v>
      </c>
      <c r="CI132" s="8">
        <v>96950</v>
      </c>
      <c r="CJ132" s="3">
        <v>8.93</v>
      </c>
      <c r="CK132" s="3">
        <v>8.93</v>
      </c>
      <c r="CL132" s="3">
        <v>13.39</v>
      </c>
      <c r="CM132" s="3">
        <v>13.39</v>
      </c>
      <c r="CN132" t="s">
        <v>137</v>
      </c>
      <c r="CO132" t="s">
        <v>140</v>
      </c>
      <c r="CP132" t="s">
        <v>138</v>
      </c>
      <c r="CR132" t="s">
        <v>117</v>
      </c>
      <c r="CS132" t="s">
        <v>139</v>
      </c>
      <c r="CT132" t="s">
        <v>140</v>
      </c>
      <c r="CU132" t="s">
        <v>139</v>
      </c>
      <c r="CV132" t="s">
        <v>140</v>
      </c>
      <c r="CW132" t="s">
        <v>139</v>
      </c>
      <c r="CX132" t="s">
        <v>140</v>
      </c>
      <c r="CY132" t="s">
        <v>839</v>
      </c>
      <c r="CZ132" s="10">
        <v>16702347873</v>
      </c>
      <c r="DA132" t="s">
        <v>639</v>
      </c>
      <c r="DB132" t="s">
        <v>140</v>
      </c>
      <c r="DC132" t="s">
        <v>139</v>
      </c>
      <c r="DD132" t="s">
        <v>117</v>
      </c>
    </row>
    <row r="133" spans="1:114" ht="14.45" customHeight="1" x14ac:dyDescent="0.25">
      <c r="A133" t="s">
        <v>1774</v>
      </c>
      <c r="B133" t="s">
        <v>217</v>
      </c>
      <c r="C133" s="1">
        <v>45964</v>
      </c>
      <c r="D133" s="1">
        <v>45986</v>
      </c>
      <c r="E133" t="s">
        <v>116</v>
      </c>
      <c r="G133" t="s">
        <v>117</v>
      </c>
      <c r="H133" t="s">
        <v>117</v>
      </c>
      <c r="I133" t="s">
        <v>117</v>
      </c>
      <c r="J133" t="s">
        <v>366</v>
      </c>
      <c r="L133" t="s">
        <v>462</v>
      </c>
      <c r="N133" t="s">
        <v>368</v>
      </c>
      <c r="O133" t="s">
        <v>122</v>
      </c>
      <c r="P133" s="8">
        <v>96951</v>
      </c>
      <c r="Q133" t="s">
        <v>123</v>
      </c>
      <c r="S133" s="10">
        <v>16705320350</v>
      </c>
      <c r="U133" t="s">
        <v>369</v>
      </c>
      <c r="V133">
        <v>445110</v>
      </c>
      <c r="W133" t="s">
        <v>125</v>
      </c>
      <c r="Y133" t="s">
        <v>370</v>
      </c>
      <c r="Z133" t="s">
        <v>371</v>
      </c>
      <c r="AA133" t="s">
        <v>1775</v>
      </c>
      <c r="AB133" t="s">
        <v>193</v>
      </c>
      <c r="AC133" t="s">
        <v>372</v>
      </c>
      <c r="AD133">
        <v>1007</v>
      </c>
      <c r="AE133" t="s">
        <v>368</v>
      </c>
      <c r="AF133" t="s">
        <v>122</v>
      </c>
      <c r="AG133" s="8">
        <v>96951</v>
      </c>
      <c r="AH133" t="s">
        <v>123</v>
      </c>
      <c r="AJ133" s="10">
        <v>16705320350</v>
      </c>
      <c r="AL133" t="s">
        <v>373</v>
      </c>
      <c r="BE133" t="str">
        <f>"43-3031.00"</f>
        <v>43-3031.00</v>
      </c>
      <c r="BF133" t="s">
        <v>1205</v>
      </c>
      <c r="BG133" t="s">
        <v>1776</v>
      </c>
      <c r="BH133" t="s">
        <v>1777</v>
      </c>
      <c r="BI133">
        <v>1</v>
      </c>
      <c r="BK133" s="1">
        <v>46082</v>
      </c>
      <c r="BL133" s="1">
        <v>46446</v>
      </c>
      <c r="BO133">
        <v>40</v>
      </c>
      <c r="BP133">
        <v>0</v>
      </c>
      <c r="BQ133">
        <v>8</v>
      </c>
      <c r="BR133">
        <v>8</v>
      </c>
      <c r="BS133">
        <v>8</v>
      </c>
      <c r="BT133">
        <v>8</v>
      </c>
      <c r="BU133">
        <v>8</v>
      </c>
      <c r="BV133">
        <v>0</v>
      </c>
      <c r="BW133" t="str">
        <f>"8:00 AM"</f>
        <v>8:00 AM</v>
      </c>
      <c r="BX133" t="str">
        <f>"5:00 PM"</f>
        <v>5:00 PM</v>
      </c>
      <c r="BY133" t="s">
        <v>135</v>
      </c>
      <c r="BZ133">
        <v>0</v>
      </c>
      <c r="CA133">
        <v>12</v>
      </c>
      <c r="CB133" t="s">
        <v>117</v>
      </c>
      <c r="CD133" t="s">
        <v>1778</v>
      </c>
      <c r="CE133" t="s">
        <v>378</v>
      </c>
      <c r="CG133" t="s">
        <v>368</v>
      </c>
      <c r="CH133" t="s">
        <v>122</v>
      </c>
      <c r="CI133" s="8">
        <v>96951</v>
      </c>
      <c r="CJ133" s="3">
        <v>12.33</v>
      </c>
      <c r="CK133" s="3">
        <v>12.33</v>
      </c>
      <c r="CL133" s="3">
        <v>18.5</v>
      </c>
      <c r="CM133" s="3">
        <v>18.5</v>
      </c>
      <c r="CN133" t="s">
        <v>137</v>
      </c>
      <c r="CO133" t="s">
        <v>140</v>
      </c>
      <c r="CP133" t="s">
        <v>138</v>
      </c>
      <c r="CR133" t="s">
        <v>117</v>
      </c>
      <c r="CS133" t="s">
        <v>139</v>
      </c>
      <c r="CT133" t="s">
        <v>139</v>
      </c>
      <c r="CU133" t="s">
        <v>140</v>
      </c>
      <c r="CV133" t="s">
        <v>140</v>
      </c>
      <c r="CW133" t="s">
        <v>139</v>
      </c>
      <c r="CX133" t="s">
        <v>140</v>
      </c>
      <c r="CY133" t="s">
        <v>379</v>
      </c>
      <c r="CZ133" s="10">
        <v>16705320350</v>
      </c>
      <c r="DA133" t="s">
        <v>373</v>
      </c>
      <c r="DB133" t="s">
        <v>140</v>
      </c>
      <c r="DC133" t="s">
        <v>139</v>
      </c>
      <c r="DD133" t="s">
        <v>117</v>
      </c>
    </row>
    <row r="134" spans="1:114" ht="14.45" customHeight="1" x14ac:dyDescent="0.25">
      <c r="A134" t="s">
        <v>2748</v>
      </c>
      <c r="B134" t="s">
        <v>115</v>
      </c>
      <c r="C134" s="1">
        <v>45876</v>
      </c>
      <c r="D134" s="1">
        <v>45986</v>
      </c>
      <c r="E134" t="s">
        <v>168</v>
      </c>
      <c r="F134" s="1">
        <v>45929</v>
      </c>
      <c r="G134" t="s">
        <v>139</v>
      </c>
      <c r="H134" t="s">
        <v>117</v>
      </c>
      <c r="I134" t="s">
        <v>117</v>
      </c>
      <c r="J134" t="s">
        <v>2749</v>
      </c>
      <c r="K134" t="s">
        <v>2750</v>
      </c>
      <c r="L134" t="s">
        <v>2751</v>
      </c>
      <c r="M134" t="s">
        <v>2752</v>
      </c>
      <c r="N134" t="s">
        <v>121</v>
      </c>
      <c r="O134" t="s">
        <v>122</v>
      </c>
      <c r="P134" s="8">
        <v>96950</v>
      </c>
      <c r="Q134" t="s">
        <v>123</v>
      </c>
      <c r="S134" s="10">
        <v>16702872161</v>
      </c>
      <c r="U134" t="s">
        <v>2753</v>
      </c>
      <c r="V134">
        <v>561612</v>
      </c>
      <c r="W134" t="s">
        <v>125</v>
      </c>
      <c r="Y134" t="s">
        <v>2754</v>
      </c>
      <c r="Z134" t="s">
        <v>2755</v>
      </c>
      <c r="AB134" t="s">
        <v>777</v>
      </c>
      <c r="AC134" t="s">
        <v>2751</v>
      </c>
      <c r="AD134" t="s">
        <v>2752</v>
      </c>
      <c r="AE134" t="s">
        <v>121</v>
      </c>
      <c r="AF134" t="s">
        <v>122</v>
      </c>
      <c r="AG134" s="8">
        <v>96950</v>
      </c>
      <c r="AH134" t="s">
        <v>123</v>
      </c>
      <c r="AJ134" s="10">
        <v>16702872161</v>
      </c>
      <c r="AL134" t="s">
        <v>2756</v>
      </c>
      <c r="BE134" t="str">
        <f>"33-9032.00"</f>
        <v>33-9032.00</v>
      </c>
      <c r="BF134" t="s">
        <v>2544</v>
      </c>
      <c r="BG134" t="s">
        <v>2757</v>
      </c>
      <c r="BH134" t="s">
        <v>2546</v>
      </c>
      <c r="BI134">
        <v>5</v>
      </c>
      <c r="BJ134">
        <v>5</v>
      </c>
      <c r="BK134" s="1">
        <v>45931</v>
      </c>
      <c r="BL134" s="1">
        <v>47026</v>
      </c>
      <c r="BM134" s="1">
        <v>45986</v>
      </c>
      <c r="BN134" s="1">
        <v>47026</v>
      </c>
      <c r="BO134">
        <v>35</v>
      </c>
      <c r="BP134">
        <v>0</v>
      </c>
      <c r="BQ134">
        <v>7</v>
      </c>
      <c r="BR134">
        <v>7</v>
      </c>
      <c r="BS134">
        <v>7</v>
      </c>
      <c r="BT134">
        <v>7</v>
      </c>
      <c r="BU134">
        <v>7</v>
      </c>
      <c r="BV134">
        <v>0</v>
      </c>
      <c r="BW134" t="str">
        <f>"8:00 AM"</f>
        <v>8:00 AM</v>
      </c>
      <c r="BX134" t="str">
        <f>"4:00 PM"</f>
        <v>4:00 PM</v>
      </c>
      <c r="BY134" t="s">
        <v>135</v>
      </c>
      <c r="BZ134">
        <v>0</v>
      </c>
      <c r="CA134">
        <v>12</v>
      </c>
      <c r="CB134" t="s">
        <v>117</v>
      </c>
      <c r="CD134" t="s">
        <v>2758</v>
      </c>
      <c r="CE134" t="s">
        <v>2751</v>
      </c>
      <c r="CF134" t="s">
        <v>2752</v>
      </c>
      <c r="CG134" t="s">
        <v>121</v>
      </c>
      <c r="CH134" t="s">
        <v>122</v>
      </c>
      <c r="CI134" s="8">
        <v>96950</v>
      </c>
      <c r="CJ134" s="3">
        <v>8.66</v>
      </c>
      <c r="CK134" s="3">
        <v>8.66</v>
      </c>
      <c r="CL134" s="3">
        <v>12.99</v>
      </c>
      <c r="CM134" s="3">
        <v>12.99</v>
      </c>
      <c r="CN134" t="s">
        <v>137</v>
      </c>
      <c r="CO134" t="s">
        <v>854</v>
      </c>
      <c r="CP134" t="s">
        <v>138</v>
      </c>
      <c r="CR134" t="s">
        <v>117</v>
      </c>
      <c r="CS134" t="s">
        <v>139</v>
      </c>
      <c r="CT134" t="s">
        <v>140</v>
      </c>
      <c r="CU134" t="s">
        <v>139</v>
      </c>
      <c r="CV134" t="s">
        <v>140</v>
      </c>
      <c r="CW134" t="s">
        <v>139</v>
      </c>
      <c r="CX134" t="s">
        <v>140</v>
      </c>
      <c r="CY134" t="s">
        <v>199</v>
      </c>
      <c r="CZ134" s="10">
        <v>16702872161</v>
      </c>
      <c r="DA134" t="s">
        <v>2756</v>
      </c>
      <c r="DB134" t="s">
        <v>142</v>
      </c>
      <c r="DC134" t="s">
        <v>139</v>
      </c>
      <c r="DD134" t="s">
        <v>117</v>
      </c>
      <c r="DE134" t="s">
        <v>2754</v>
      </c>
      <c r="DF134" t="s">
        <v>2755</v>
      </c>
      <c r="DH134" t="s">
        <v>2753</v>
      </c>
      <c r="DI134" t="s">
        <v>2759</v>
      </c>
      <c r="DJ134" t="s">
        <v>2756</v>
      </c>
    </row>
    <row r="135" spans="1:114" ht="14.45" customHeight="1" x14ac:dyDescent="0.25">
      <c r="A135" t="s">
        <v>2828</v>
      </c>
      <c r="B135" t="s">
        <v>115</v>
      </c>
      <c r="C135" s="1">
        <v>45916</v>
      </c>
      <c r="D135" s="1">
        <v>45986</v>
      </c>
      <c r="E135" t="s">
        <v>168</v>
      </c>
      <c r="F135" s="1">
        <v>46021</v>
      </c>
      <c r="G135" t="s">
        <v>117</v>
      </c>
      <c r="H135" t="s">
        <v>117</v>
      </c>
      <c r="I135" t="s">
        <v>117</v>
      </c>
      <c r="J135" t="s">
        <v>2829</v>
      </c>
      <c r="L135" t="s">
        <v>2830</v>
      </c>
      <c r="M135" t="s">
        <v>1678</v>
      </c>
      <c r="N135" t="s">
        <v>156</v>
      </c>
      <c r="O135" t="s">
        <v>122</v>
      </c>
      <c r="P135" s="8">
        <v>96950</v>
      </c>
      <c r="Q135" t="s">
        <v>123</v>
      </c>
      <c r="R135" t="s">
        <v>140</v>
      </c>
      <c r="S135" s="10">
        <v>16702346552</v>
      </c>
      <c r="U135" t="s">
        <v>2831</v>
      </c>
      <c r="V135">
        <v>54137</v>
      </c>
      <c r="W135" t="s">
        <v>125</v>
      </c>
      <c r="Y135" t="s">
        <v>1680</v>
      </c>
      <c r="Z135" t="s">
        <v>1681</v>
      </c>
      <c r="AA135" t="s">
        <v>1682</v>
      </c>
      <c r="AB135" t="s">
        <v>1683</v>
      </c>
      <c r="AC135" t="s">
        <v>2832</v>
      </c>
      <c r="AD135" t="s">
        <v>1678</v>
      </c>
      <c r="AE135" t="s">
        <v>156</v>
      </c>
      <c r="AF135" t="s">
        <v>122</v>
      </c>
      <c r="AG135" s="8">
        <v>96950</v>
      </c>
      <c r="AH135" t="s">
        <v>123</v>
      </c>
      <c r="AJ135" s="10">
        <v>16702346552</v>
      </c>
      <c r="AL135" t="s">
        <v>2833</v>
      </c>
      <c r="BE135" t="str">
        <f>"17-3031.00"</f>
        <v>17-3031.00</v>
      </c>
      <c r="BF135" t="s">
        <v>2834</v>
      </c>
      <c r="BG135" t="s">
        <v>2835</v>
      </c>
      <c r="BH135" t="s">
        <v>2836</v>
      </c>
      <c r="BI135">
        <v>2</v>
      </c>
      <c r="BJ135">
        <v>2</v>
      </c>
      <c r="BK135" s="1">
        <v>46023</v>
      </c>
      <c r="BL135" s="1">
        <v>46387</v>
      </c>
      <c r="BM135" s="1">
        <v>46023</v>
      </c>
      <c r="BN135" s="1">
        <v>46387</v>
      </c>
      <c r="BO135">
        <v>40</v>
      </c>
      <c r="BP135">
        <v>0</v>
      </c>
      <c r="BQ135">
        <v>8</v>
      </c>
      <c r="BR135">
        <v>8</v>
      </c>
      <c r="BS135">
        <v>8</v>
      </c>
      <c r="BT135">
        <v>8</v>
      </c>
      <c r="BU135">
        <v>8</v>
      </c>
      <c r="BV135">
        <v>0</v>
      </c>
      <c r="BW135" t="str">
        <f>"8:00 AM"</f>
        <v>8:00 AM</v>
      </c>
      <c r="BX135" t="str">
        <f>"5:00 PM"</f>
        <v>5:00 PM</v>
      </c>
      <c r="BY135" t="s">
        <v>135</v>
      </c>
      <c r="BZ135">
        <v>0</v>
      </c>
      <c r="CA135">
        <v>24</v>
      </c>
      <c r="CB135" t="s">
        <v>117</v>
      </c>
      <c r="CD135" s="2" t="s">
        <v>2837</v>
      </c>
      <c r="CE135" t="s">
        <v>2838</v>
      </c>
      <c r="CF135" t="s">
        <v>1678</v>
      </c>
      <c r="CG135" t="s">
        <v>156</v>
      </c>
      <c r="CH135" t="s">
        <v>122</v>
      </c>
      <c r="CI135" s="8">
        <v>96950</v>
      </c>
      <c r="CJ135" s="3">
        <v>17.02</v>
      </c>
      <c r="CK135" s="3">
        <v>17.149999999999999</v>
      </c>
      <c r="CL135" s="3">
        <v>0</v>
      </c>
      <c r="CM135" s="3">
        <v>0</v>
      </c>
      <c r="CN135" t="s">
        <v>137</v>
      </c>
      <c r="CO135" t="s">
        <v>2839</v>
      </c>
      <c r="CP135" t="s">
        <v>138</v>
      </c>
      <c r="CR135" t="s">
        <v>117</v>
      </c>
      <c r="CS135" t="s">
        <v>139</v>
      </c>
      <c r="CT135" t="s">
        <v>140</v>
      </c>
      <c r="CU135" t="s">
        <v>140</v>
      </c>
      <c r="CV135" t="s">
        <v>140</v>
      </c>
      <c r="CW135" t="s">
        <v>139</v>
      </c>
      <c r="CX135" t="s">
        <v>140</v>
      </c>
      <c r="CY135" t="s">
        <v>2840</v>
      </c>
      <c r="CZ135" s="10">
        <v>16702346552</v>
      </c>
      <c r="DA135" t="s">
        <v>2833</v>
      </c>
      <c r="DB135" t="s">
        <v>140</v>
      </c>
      <c r="DC135" t="s">
        <v>139</v>
      </c>
      <c r="DD135" t="s">
        <v>117</v>
      </c>
    </row>
    <row r="136" spans="1:114" ht="14.45" customHeight="1" x14ac:dyDescent="0.25">
      <c r="A136" t="s">
        <v>2869</v>
      </c>
      <c r="B136" t="s">
        <v>217</v>
      </c>
      <c r="C136" s="1">
        <v>45877</v>
      </c>
      <c r="D136" s="1">
        <v>45986</v>
      </c>
      <c r="E136" t="s">
        <v>168</v>
      </c>
      <c r="F136" s="1">
        <v>45929</v>
      </c>
      <c r="G136" t="s">
        <v>117</v>
      </c>
      <c r="H136" t="s">
        <v>117</v>
      </c>
      <c r="I136" t="s">
        <v>117</v>
      </c>
      <c r="J136" t="s">
        <v>1640</v>
      </c>
      <c r="K136" t="s">
        <v>2643</v>
      </c>
      <c r="L136" t="s">
        <v>1291</v>
      </c>
      <c r="N136" t="s">
        <v>156</v>
      </c>
      <c r="O136" t="s">
        <v>122</v>
      </c>
      <c r="P136" s="8">
        <v>96950</v>
      </c>
      <c r="Q136" t="s">
        <v>123</v>
      </c>
      <c r="S136" s="10">
        <v>16702347873</v>
      </c>
      <c r="U136" t="s">
        <v>634</v>
      </c>
      <c r="V136">
        <v>236115</v>
      </c>
      <c r="W136" t="s">
        <v>125</v>
      </c>
      <c r="Y136" t="s">
        <v>1288</v>
      </c>
      <c r="Z136" t="s">
        <v>1289</v>
      </c>
      <c r="AA136" t="s">
        <v>1290</v>
      </c>
      <c r="AB136" t="s">
        <v>277</v>
      </c>
      <c r="AC136" t="s">
        <v>1291</v>
      </c>
      <c r="AE136" t="s">
        <v>156</v>
      </c>
      <c r="AF136" t="s">
        <v>122</v>
      </c>
      <c r="AG136" s="8">
        <v>96950</v>
      </c>
      <c r="AH136" t="s">
        <v>123</v>
      </c>
      <c r="AJ136" s="10">
        <v>16702347873</v>
      </c>
      <c r="AL136" t="s">
        <v>639</v>
      </c>
      <c r="BE136" t="str">
        <f>"49-9071.00"</f>
        <v>49-9071.00</v>
      </c>
      <c r="BF136" t="s">
        <v>132</v>
      </c>
      <c r="BG136" t="s">
        <v>2644</v>
      </c>
      <c r="BH136" t="s">
        <v>2645</v>
      </c>
      <c r="BI136">
        <v>12</v>
      </c>
      <c r="BK136" s="1">
        <v>45931</v>
      </c>
      <c r="BL136" s="1">
        <v>46295</v>
      </c>
      <c r="BO136">
        <v>35</v>
      </c>
      <c r="BP136">
        <v>0</v>
      </c>
      <c r="BQ136">
        <v>7</v>
      </c>
      <c r="BR136">
        <v>7</v>
      </c>
      <c r="BS136">
        <v>7</v>
      </c>
      <c r="BT136">
        <v>7</v>
      </c>
      <c r="BU136">
        <v>7</v>
      </c>
      <c r="BV136">
        <v>0</v>
      </c>
      <c r="BW136" t="str">
        <f>"8:00 AM"</f>
        <v>8:00 AM</v>
      </c>
      <c r="BX136" t="str">
        <f>"3:00 PM"</f>
        <v>3:00 PM</v>
      </c>
      <c r="BY136" t="s">
        <v>135</v>
      </c>
      <c r="BZ136">
        <v>0</v>
      </c>
      <c r="CA136">
        <v>12</v>
      </c>
      <c r="CB136" t="s">
        <v>117</v>
      </c>
      <c r="CD136" t="s">
        <v>2646</v>
      </c>
      <c r="CE136" t="s">
        <v>1645</v>
      </c>
      <c r="CG136" t="s">
        <v>156</v>
      </c>
      <c r="CH136" t="s">
        <v>122</v>
      </c>
      <c r="CI136" s="8">
        <v>96950</v>
      </c>
      <c r="CJ136" s="3">
        <v>9.98</v>
      </c>
      <c r="CK136" s="3">
        <v>9.98</v>
      </c>
      <c r="CL136" s="3">
        <v>14.97</v>
      </c>
      <c r="CM136" s="3">
        <v>14.97</v>
      </c>
      <c r="CN136" t="s">
        <v>137</v>
      </c>
      <c r="CO136" t="s">
        <v>140</v>
      </c>
      <c r="CP136" t="s">
        <v>138</v>
      </c>
      <c r="CR136" t="s">
        <v>117</v>
      </c>
      <c r="CS136" t="s">
        <v>139</v>
      </c>
      <c r="CT136" t="s">
        <v>140</v>
      </c>
      <c r="CU136" t="s">
        <v>139</v>
      </c>
      <c r="CV136" t="s">
        <v>140</v>
      </c>
      <c r="CW136" t="s">
        <v>139</v>
      </c>
      <c r="CX136" t="s">
        <v>140</v>
      </c>
      <c r="CY136" t="s">
        <v>839</v>
      </c>
      <c r="CZ136" s="10">
        <v>16702347873</v>
      </c>
      <c r="DA136" t="s">
        <v>639</v>
      </c>
      <c r="DB136" t="s">
        <v>140</v>
      </c>
      <c r="DC136" t="s">
        <v>139</v>
      </c>
      <c r="DD136" t="s">
        <v>117</v>
      </c>
    </row>
    <row r="137" spans="1:114" ht="14.45" customHeight="1" x14ac:dyDescent="0.25">
      <c r="A137" t="s">
        <v>3906</v>
      </c>
      <c r="B137" t="s">
        <v>217</v>
      </c>
      <c r="C137" s="1">
        <v>45875</v>
      </c>
      <c r="D137" s="1">
        <v>45986</v>
      </c>
      <c r="E137" t="s">
        <v>116</v>
      </c>
      <c r="G137" t="s">
        <v>117</v>
      </c>
      <c r="H137" t="s">
        <v>117</v>
      </c>
      <c r="I137" t="s">
        <v>117</v>
      </c>
      <c r="J137" t="s">
        <v>3907</v>
      </c>
      <c r="K137" t="s">
        <v>3908</v>
      </c>
      <c r="L137" t="s">
        <v>3909</v>
      </c>
      <c r="M137" t="s">
        <v>3910</v>
      </c>
      <c r="N137" t="s">
        <v>121</v>
      </c>
      <c r="O137" t="s">
        <v>122</v>
      </c>
      <c r="P137" s="8">
        <v>96950</v>
      </c>
      <c r="Q137" t="s">
        <v>123</v>
      </c>
      <c r="S137" s="10">
        <v>16702876661</v>
      </c>
      <c r="U137" t="s">
        <v>3911</v>
      </c>
      <c r="V137">
        <v>238210</v>
      </c>
      <c r="W137" t="s">
        <v>125</v>
      </c>
      <c r="Y137" t="s">
        <v>3912</v>
      </c>
      <c r="Z137" t="s">
        <v>3913</v>
      </c>
      <c r="AB137" t="s">
        <v>2148</v>
      </c>
      <c r="AC137" t="s">
        <v>3909</v>
      </c>
      <c r="AD137" t="s">
        <v>3910</v>
      </c>
      <c r="AE137" t="s">
        <v>121</v>
      </c>
      <c r="AF137" t="s">
        <v>122</v>
      </c>
      <c r="AG137" s="8">
        <v>96950</v>
      </c>
      <c r="AH137" t="s">
        <v>123</v>
      </c>
      <c r="AJ137" s="10">
        <v>16702876661</v>
      </c>
      <c r="AL137" t="s">
        <v>3914</v>
      </c>
      <c r="BE137" t="str">
        <f>"47-2111.00"</f>
        <v>47-2111.00</v>
      </c>
      <c r="BF137" t="s">
        <v>2258</v>
      </c>
      <c r="BG137" t="s">
        <v>3915</v>
      </c>
      <c r="BH137" t="s">
        <v>3916</v>
      </c>
      <c r="BI137">
        <v>2</v>
      </c>
      <c r="BK137" s="1">
        <v>45931</v>
      </c>
      <c r="BL137" s="1">
        <v>46295</v>
      </c>
      <c r="BO137">
        <v>35</v>
      </c>
      <c r="BP137">
        <v>0</v>
      </c>
      <c r="BQ137">
        <v>7</v>
      </c>
      <c r="BR137">
        <v>7</v>
      </c>
      <c r="BS137">
        <v>7</v>
      </c>
      <c r="BT137">
        <v>7</v>
      </c>
      <c r="BU137">
        <v>7</v>
      </c>
      <c r="BV137">
        <v>0</v>
      </c>
      <c r="BW137" t="str">
        <f>"9:00 AM"</f>
        <v>9:00 AM</v>
      </c>
      <c r="BX137" t="str">
        <f>"5:00 PM"</f>
        <v>5:00 PM</v>
      </c>
      <c r="BY137" t="s">
        <v>165</v>
      </c>
      <c r="BZ137">
        <v>0</v>
      </c>
      <c r="CA137">
        <v>12</v>
      </c>
      <c r="CB137" t="s">
        <v>117</v>
      </c>
      <c r="CD137" t="s">
        <v>3917</v>
      </c>
      <c r="CE137" t="s">
        <v>3918</v>
      </c>
      <c r="CF137" t="s">
        <v>3910</v>
      </c>
      <c r="CG137" t="s">
        <v>121</v>
      </c>
      <c r="CH137" t="s">
        <v>122</v>
      </c>
      <c r="CI137" s="8">
        <v>96950</v>
      </c>
      <c r="CJ137" s="3">
        <v>11.47</v>
      </c>
      <c r="CK137" s="3">
        <v>11.47</v>
      </c>
      <c r="CL137" s="3">
        <v>17.21</v>
      </c>
      <c r="CM137" s="3">
        <v>17.21</v>
      </c>
      <c r="CN137" t="s">
        <v>137</v>
      </c>
      <c r="CO137" t="s">
        <v>325</v>
      </c>
      <c r="CP137" t="s">
        <v>138</v>
      </c>
      <c r="CR137" t="s">
        <v>117</v>
      </c>
      <c r="CS137" t="s">
        <v>139</v>
      </c>
      <c r="CT137" t="s">
        <v>140</v>
      </c>
      <c r="CU137" t="s">
        <v>139</v>
      </c>
      <c r="CV137" t="s">
        <v>140</v>
      </c>
      <c r="CW137" t="s">
        <v>139</v>
      </c>
      <c r="CX137" t="s">
        <v>140</v>
      </c>
      <c r="CY137" t="s">
        <v>3919</v>
      </c>
      <c r="CZ137" s="10">
        <v>16702876661</v>
      </c>
      <c r="DA137" t="s">
        <v>3920</v>
      </c>
      <c r="DB137" t="s">
        <v>140</v>
      </c>
      <c r="DC137" t="s">
        <v>139</v>
      </c>
      <c r="DD137" t="s">
        <v>117</v>
      </c>
    </row>
    <row r="138" spans="1:114" ht="14.45" customHeight="1" x14ac:dyDescent="0.25">
      <c r="A138" t="s">
        <v>3927</v>
      </c>
      <c r="B138" t="s">
        <v>115</v>
      </c>
      <c r="C138" s="1">
        <v>45881</v>
      </c>
      <c r="D138" s="1">
        <v>45986</v>
      </c>
      <c r="E138" t="s">
        <v>168</v>
      </c>
      <c r="F138" s="1">
        <v>46005</v>
      </c>
      <c r="G138" t="s">
        <v>117</v>
      </c>
      <c r="H138" t="s">
        <v>117</v>
      </c>
      <c r="I138" t="s">
        <v>117</v>
      </c>
      <c r="J138" t="s">
        <v>3424</v>
      </c>
      <c r="L138" t="s">
        <v>3425</v>
      </c>
      <c r="N138" t="s">
        <v>156</v>
      </c>
      <c r="O138" t="s">
        <v>122</v>
      </c>
      <c r="P138" s="8">
        <v>96950</v>
      </c>
      <c r="Q138" t="s">
        <v>123</v>
      </c>
      <c r="S138" s="10">
        <v>16702343423</v>
      </c>
      <c r="U138" t="s">
        <v>3426</v>
      </c>
      <c r="V138">
        <v>332321</v>
      </c>
      <c r="W138" t="s">
        <v>125</v>
      </c>
      <c r="Y138" t="s">
        <v>3427</v>
      </c>
      <c r="Z138" t="s">
        <v>3428</v>
      </c>
      <c r="AB138" t="s">
        <v>3429</v>
      </c>
      <c r="AC138" t="s">
        <v>3430</v>
      </c>
      <c r="AE138" t="s">
        <v>156</v>
      </c>
      <c r="AF138" t="s">
        <v>122</v>
      </c>
      <c r="AG138" s="8">
        <v>96950</v>
      </c>
      <c r="AH138" t="s">
        <v>123</v>
      </c>
      <c r="AJ138" s="10">
        <v>16702343423</v>
      </c>
      <c r="AL138" t="s">
        <v>3431</v>
      </c>
      <c r="BE138" t="str">
        <f>"51-9198.00"</f>
        <v>51-9198.00</v>
      </c>
      <c r="BF138" t="s">
        <v>374</v>
      </c>
      <c r="BG138" t="s">
        <v>3432</v>
      </c>
      <c r="BH138" t="s">
        <v>3433</v>
      </c>
      <c r="BI138">
        <v>2</v>
      </c>
      <c r="BJ138">
        <v>2</v>
      </c>
      <c r="BK138" s="1">
        <v>46006</v>
      </c>
      <c r="BL138" s="1">
        <v>46295</v>
      </c>
      <c r="BM138" s="1">
        <v>46006</v>
      </c>
      <c r="BN138" s="1">
        <v>46295</v>
      </c>
      <c r="BO138">
        <v>40</v>
      </c>
      <c r="BP138">
        <v>0</v>
      </c>
      <c r="BQ138">
        <v>8</v>
      </c>
      <c r="BR138">
        <v>8</v>
      </c>
      <c r="BS138">
        <v>8</v>
      </c>
      <c r="BT138">
        <v>8</v>
      </c>
      <c r="BU138">
        <v>8</v>
      </c>
      <c r="BV138">
        <v>0</v>
      </c>
      <c r="BW138" t="str">
        <f>"8:00 AM"</f>
        <v>8:00 AM</v>
      </c>
      <c r="BX138" t="str">
        <f>"5:00 PM"</f>
        <v>5:00 PM</v>
      </c>
      <c r="BY138" t="s">
        <v>135</v>
      </c>
      <c r="BZ138">
        <v>0</v>
      </c>
      <c r="CA138">
        <v>12</v>
      </c>
      <c r="CB138" t="s">
        <v>117</v>
      </c>
      <c r="CD138" t="s">
        <v>3434</v>
      </c>
      <c r="CE138" t="s">
        <v>3430</v>
      </c>
      <c r="CF138" t="s">
        <v>3435</v>
      </c>
      <c r="CG138" t="s">
        <v>156</v>
      </c>
      <c r="CH138" t="s">
        <v>122</v>
      </c>
      <c r="CI138" s="8">
        <v>96950</v>
      </c>
      <c r="CJ138" s="3">
        <v>8.2200000000000006</v>
      </c>
      <c r="CK138" s="3">
        <v>8.7100000000000009</v>
      </c>
      <c r="CL138" s="3">
        <v>12.33</v>
      </c>
      <c r="CM138" s="3">
        <v>13.07</v>
      </c>
      <c r="CN138" t="s">
        <v>137</v>
      </c>
      <c r="CP138" t="s">
        <v>138</v>
      </c>
      <c r="CR138" t="s">
        <v>117</v>
      </c>
      <c r="CS138" t="s">
        <v>139</v>
      </c>
      <c r="CT138" t="s">
        <v>139</v>
      </c>
      <c r="CU138" t="s">
        <v>139</v>
      </c>
      <c r="CV138" t="s">
        <v>140</v>
      </c>
      <c r="CW138" t="s">
        <v>139</v>
      </c>
      <c r="CX138" t="s">
        <v>140</v>
      </c>
      <c r="CY138" t="s">
        <v>3928</v>
      </c>
      <c r="CZ138" s="10">
        <v>16702343423</v>
      </c>
      <c r="DA138" t="s">
        <v>3929</v>
      </c>
      <c r="DB138" t="s">
        <v>140</v>
      </c>
      <c r="DC138" t="s">
        <v>139</v>
      </c>
      <c r="DD138" t="s">
        <v>117</v>
      </c>
    </row>
    <row r="139" spans="1:114" ht="14.45" customHeight="1" x14ac:dyDescent="0.25">
      <c r="A139" t="s">
        <v>4069</v>
      </c>
      <c r="B139" t="s">
        <v>115</v>
      </c>
      <c r="C139" s="1">
        <v>45903</v>
      </c>
      <c r="D139" s="1">
        <v>45986</v>
      </c>
      <c r="E139" t="s">
        <v>116</v>
      </c>
      <c r="G139" t="s">
        <v>117</v>
      </c>
      <c r="H139" t="s">
        <v>117</v>
      </c>
      <c r="I139" t="s">
        <v>117</v>
      </c>
      <c r="J139" t="s">
        <v>2657</v>
      </c>
      <c r="K139" t="s">
        <v>2658</v>
      </c>
      <c r="L139" t="s">
        <v>2663</v>
      </c>
      <c r="M139" t="s">
        <v>2659</v>
      </c>
      <c r="N139" t="s">
        <v>156</v>
      </c>
      <c r="O139" t="s">
        <v>122</v>
      </c>
      <c r="P139" s="8">
        <v>96950</v>
      </c>
      <c r="Q139" t="s">
        <v>123</v>
      </c>
      <c r="S139" s="10">
        <v>16702331818</v>
      </c>
      <c r="U139" t="s">
        <v>2660</v>
      </c>
      <c r="V139">
        <v>812113</v>
      </c>
      <c r="W139" t="s">
        <v>125</v>
      </c>
      <c r="Y139" t="s">
        <v>2661</v>
      </c>
      <c r="Z139" t="s">
        <v>2662</v>
      </c>
      <c r="AB139" t="s">
        <v>277</v>
      </c>
      <c r="AC139" t="s">
        <v>2663</v>
      </c>
      <c r="AD139" t="s">
        <v>2664</v>
      </c>
      <c r="AE139" t="s">
        <v>156</v>
      </c>
      <c r="AF139" t="s">
        <v>122</v>
      </c>
      <c r="AG139" s="8">
        <v>96950</v>
      </c>
      <c r="AH139" t="s">
        <v>123</v>
      </c>
      <c r="AJ139" s="10">
        <v>16704837119</v>
      </c>
      <c r="AL139" t="s">
        <v>2665</v>
      </c>
      <c r="BE139" t="str">
        <f>"39-5092.00"</f>
        <v>39-5092.00</v>
      </c>
      <c r="BF139" t="s">
        <v>4070</v>
      </c>
      <c r="BG139" t="s">
        <v>4071</v>
      </c>
      <c r="BH139" t="s">
        <v>4072</v>
      </c>
      <c r="BI139">
        <v>3</v>
      </c>
      <c r="BJ139">
        <v>3</v>
      </c>
      <c r="BK139" s="1">
        <v>45931</v>
      </c>
      <c r="BL139" s="1">
        <v>46295</v>
      </c>
      <c r="BM139" s="1">
        <v>45986</v>
      </c>
      <c r="BN139" s="1">
        <v>46295</v>
      </c>
      <c r="BO139">
        <v>38</v>
      </c>
      <c r="BP139">
        <v>6</v>
      </c>
      <c r="BQ139">
        <v>0</v>
      </c>
      <c r="BR139">
        <v>6</v>
      </c>
      <c r="BS139">
        <v>6</v>
      </c>
      <c r="BT139">
        <v>6</v>
      </c>
      <c r="BU139">
        <v>6</v>
      </c>
      <c r="BV139">
        <v>8</v>
      </c>
      <c r="BW139" t="str">
        <f>"11:00 AM"</f>
        <v>11:00 AM</v>
      </c>
      <c r="BX139" t="str">
        <f>"7:00 PM"</f>
        <v>7:00 PM</v>
      </c>
      <c r="BY139" t="s">
        <v>165</v>
      </c>
      <c r="BZ139">
        <v>12</v>
      </c>
      <c r="CA139">
        <v>12</v>
      </c>
      <c r="CB139" t="s">
        <v>117</v>
      </c>
      <c r="CD139" s="2" t="s">
        <v>4073</v>
      </c>
      <c r="CE139" t="s">
        <v>2663</v>
      </c>
      <c r="CG139" t="s">
        <v>156</v>
      </c>
      <c r="CH139" t="s">
        <v>122</v>
      </c>
      <c r="CI139" s="8">
        <v>96950</v>
      </c>
      <c r="CJ139" s="3">
        <v>11.53</v>
      </c>
      <c r="CK139" s="3">
        <v>12</v>
      </c>
      <c r="CL139" s="3">
        <v>17.29</v>
      </c>
      <c r="CM139" s="3">
        <v>18</v>
      </c>
      <c r="CN139" t="s">
        <v>137</v>
      </c>
      <c r="CP139" t="s">
        <v>138</v>
      </c>
      <c r="CR139" t="s">
        <v>117</v>
      </c>
      <c r="CS139" t="s">
        <v>139</v>
      </c>
      <c r="CT139" t="s">
        <v>140</v>
      </c>
      <c r="CU139" t="s">
        <v>139</v>
      </c>
      <c r="CV139" t="s">
        <v>140</v>
      </c>
      <c r="CW139" t="s">
        <v>139</v>
      </c>
      <c r="CX139" t="s">
        <v>140</v>
      </c>
      <c r="CY139" t="s">
        <v>4074</v>
      </c>
      <c r="CZ139" s="10">
        <v>16702331818</v>
      </c>
      <c r="DA139" t="s">
        <v>2665</v>
      </c>
      <c r="DB139" t="s">
        <v>140</v>
      </c>
      <c r="DC139" t="s">
        <v>139</v>
      </c>
      <c r="DD139" t="s">
        <v>117</v>
      </c>
    </row>
    <row r="140" spans="1:114" ht="14.45" customHeight="1" x14ac:dyDescent="0.25">
      <c r="A140" t="s">
        <v>4509</v>
      </c>
      <c r="B140" t="s">
        <v>217</v>
      </c>
      <c r="C140" s="1">
        <v>45964</v>
      </c>
      <c r="D140" s="1">
        <v>45986</v>
      </c>
      <c r="E140" t="s">
        <v>168</v>
      </c>
      <c r="F140" s="1">
        <v>45990</v>
      </c>
      <c r="G140" t="s">
        <v>117</v>
      </c>
      <c r="H140" t="s">
        <v>117</v>
      </c>
      <c r="I140" t="s">
        <v>117</v>
      </c>
      <c r="J140" t="s">
        <v>2278</v>
      </c>
      <c r="K140" t="s">
        <v>2278</v>
      </c>
      <c r="L140" t="s">
        <v>4275</v>
      </c>
      <c r="N140" t="s">
        <v>156</v>
      </c>
      <c r="O140" t="s">
        <v>122</v>
      </c>
      <c r="P140" s="8">
        <v>96950</v>
      </c>
      <c r="Q140" t="s">
        <v>123</v>
      </c>
      <c r="S140" s="10">
        <v>16703221558</v>
      </c>
      <c r="U140" t="s">
        <v>2282</v>
      </c>
      <c r="V140">
        <v>236116</v>
      </c>
      <c r="W140" t="s">
        <v>125</v>
      </c>
      <c r="Y140" t="s">
        <v>2349</v>
      </c>
      <c r="Z140" t="s">
        <v>2350</v>
      </c>
      <c r="AB140" t="s">
        <v>193</v>
      </c>
      <c r="AC140" t="s">
        <v>4275</v>
      </c>
      <c r="AE140" t="s">
        <v>121</v>
      </c>
      <c r="AF140" t="s">
        <v>122</v>
      </c>
      <c r="AG140" s="8">
        <v>96950</v>
      </c>
      <c r="AH140" t="s">
        <v>123</v>
      </c>
      <c r="AJ140" s="10">
        <v>16703221558</v>
      </c>
      <c r="AL140" t="s">
        <v>2285</v>
      </c>
      <c r="BE140" t="str">
        <f>"49-9071.00"</f>
        <v>49-9071.00</v>
      </c>
      <c r="BF140" t="s">
        <v>132</v>
      </c>
      <c r="BG140" t="s">
        <v>4362</v>
      </c>
      <c r="BH140" t="s">
        <v>798</v>
      </c>
      <c r="BI140">
        <v>10</v>
      </c>
      <c r="BK140" s="1">
        <v>45992</v>
      </c>
      <c r="BL140" s="1">
        <v>46356</v>
      </c>
      <c r="BO140">
        <v>35</v>
      </c>
      <c r="BP140">
        <v>0</v>
      </c>
      <c r="BQ140">
        <v>7</v>
      </c>
      <c r="BR140">
        <v>7</v>
      </c>
      <c r="BS140">
        <v>7</v>
      </c>
      <c r="BT140">
        <v>7</v>
      </c>
      <c r="BU140">
        <v>7</v>
      </c>
      <c r="BV140">
        <v>0</v>
      </c>
      <c r="BW140" t="str">
        <f>"8:00 AM"</f>
        <v>8:00 AM</v>
      </c>
      <c r="BX140" t="str">
        <f>"4:00 PM"</f>
        <v>4:00 PM</v>
      </c>
      <c r="BY140" t="s">
        <v>135</v>
      </c>
      <c r="BZ140">
        <v>0</v>
      </c>
      <c r="CA140">
        <v>12</v>
      </c>
      <c r="CB140" t="s">
        <v>117</v>
      </c>
      <c r="CD140" t="s">
        <v>4510</v>
      </c>
      <c r="CE140" t="s">
        <v>4278</v>
      </c>
      <c r="CF140" t="s">
        <v>4279</v>
      </c>
      <c r="CG140" t="s">
        <v>156</v>
      </c>
      <c r="CH140" t="s">
        <v>122</v>
      </c>
      <c r="CI140" s="8">
        <v>96950</v>
      </c>
      <c r="CJ140" s="3">
        <v>11.18</v>
      </c>
      <c r="CK140" s="3">
        <v>11.18</v>
      </c>
      <c r="CL140" s="3">
        <v>16.77</v>
      </c>
      <c r="CM140" s="3">
        <v>16.77</v>
      </c>
      <c r="CN140" t="s">
        <v>137</v>
      </c>
      <c r="CO140" t="s">
        <v>854</v>
      </c>
      <c r="CP140" t="s">
        <v>138</v>
      </c>
      <c r="CR140" t="s">
        <v>117</v>
      </c>
      <c r="CS140" t="s">
        <v>139</v>
      </c>
      <c r="CT140" t="s">
        <v>140</v>
      </c>
      <c r="CU140" t="s">
        <v>139</v>
      </c>
      <c r="CV140" t="s">
        <v>140</v>
      </c>
      <c r="CW140" t="s">
        <v>139</v>
      </c>
      <c r="CX140" t="s">
        <v>140</v>
      </c>
      <c r="CY140" t="s">
        <v>4511</v>
      </c>
      <c r="CZ140" s="10">
        <v>16703221558</v>
      </c>
      <c r="DA140" t="s">
        <v>2285</v>
      </c>
      <c r="DB140" t="s">
        <v>142</v>
      </c>
      <c r="DC140" t="s">
        <v>139</v>
      </c>
      <c r="DD140" t="s">
        <v>117</v>
      </c>
    </row>
    <row r="141" spans="1:114" ht="14.45" customHeight="1" x14ac:dyDescent="0.25">
      <c r="A141" t="s">
        <v>4701</v>
      </c>
      <c r="B141" t="s">
        <v>499</v>
      </c>
      <c r="C141" s="1">
        <v>45986</v>
      </c>
      <c r="D141" s="1">
        <v>45986</v>
      </c>
      <c r="E141" t="s">
        <v>116</v>
      </c>
      <c r="G141" t="s">
        <v>117</v>
      </c>
      <c r="H141" t="s">
        <v>117</v>
      </c>
      <c r="I141" t="s">
        <v>117</v>
      </c>
      <c r="J141" t="s">
        <v>169</v>
      </c>
      <c r="L141" t="s">
        <v>1241</v>
      </c>
      <c r="M141" t="s">
        <v>171</v>
      </c>
      <c r="N141" t="s">
        <v>156</v>
      </c>
      <c r="O141" t="s">
        <v>122</v>
      </c>
      <c r="P141" s="8">
        <v>96950</v>
      </c>
      <c r="Q141" t="s">
        <v>123</v>
      </c>
      <c r="S141" s="10">
        <v>16702341795</v>
      </c>
      <c r="U141" t="s">
        <v>172</v>
      </c>
      <c r="V141">
        <v>722511</v>
      </c>
      <c r="W141" t="s">
        <v>125</v>
      </c>
      <c r="Y141" t="s">
        <v>173</v>
      </c>
      <c r="Z141" t="s">
        <v>174</v>
      </c>
      <c r="AA141" t="s">
        <v>175</v>
      </c>
      <c r="AB141" t="s">
        <v>176</v>
      </c>
      <c r="AC141" t="s">
        <v>2092</v>
      </c>
      <c r="AD141" t="s">
        <v>171</v>
      </c>
      <c r="AE141" t="s">
        <v>156</v>
      </c>
      <c r="AF141" t="s">
        <v>122</v>
      </c>
      <c r="AG141" s="8">
        <v>96950</v>
      </c>
      <c r="AH141" t="s">
        <v>123</v>
      </c>
      <c r="AJ141" s="10">
        <v>16702341795</v>
      </c>
      <c r="AL141" t="s">
        <v>178</v>
      </c>
      <c r="BE141" t="str">
        <f>"35-2014.00"</f>
        <v>35-2014.00</v>
      </c>
      <c r="BF141" t="s">
        <v>195</v>
      </c>
      <c r="BG141" t="s">
        <v>2093</v>
      </c>
      <c r="BH141" t="s">
        <v>495</v>
      </c>
      <c r="BI141">
        <v>2</v>
      </c>
      <c r="BK141" s="1">
        <v>46113</v>
      </c>
      <c r="BL141" s="1">
        <v>46477</v>
      </c>
      <c r="BO141">
        <v>35</v>
      </c>
      <c r="BP141">
        <v>5</v>
      </c>
      <c r="BQ141">
        <v>6</v>
      </c>
      <c r="BR141">
        <v>6</v>
      </c>
      <c r="BS141">
        <v>0</v>
      </c>
      <c r="BT141">
        <v>6</v>
      </c>
      <c r="BU141">
        <v>6</v>
      </c>
      <c r="BV141">
        <v>6</v>
      </c>
      <c r="BW141" t="str">
        <f>"6:00 AM"</f>
        <v>6:00 AM</v>
      </c>
      <c r="BX141" t="str">
        <f>"1:00 PM"</f>
        <v>1:00 PM</v>
      </c>
      <c r="BY141" t="s">
        <v>165</v>
      </c>
      <c r="BZ141">
        <v>0</v>
      </c>
      <c r="CA141">
        <v>12</v>
      </c>
      <c r="CB141" t="s">
        <v>117</v>
      </c>
      <c r="CD141" t="s">
        <v>2094</v>
      </c>
      <c r="CE141" t="s">
        <v>1241</v>
      </c>
      <c r="CF141" t="s">
        <v>2095</v>
      </c>
      <c r="CG141" t="s">
        <v>564</v>
      </c>
      <c r="CH141" t="s">
        <v>122</v>
      </c>
      <c r="CI141" s="8">
        <v>96952</v>
      </c>
      <c r="CJ141" s="3">
        <v>8.93</v>
      </c>
      <c r="CK141" s="3">
        <v>10</v>
      </c>
      <c r="CL141" s="3">
        <v>13.4</v>
      </c>
      <c r="CM141" s="3">
        <v>15</v>
      </c>
      <c r="CN141" t="s">
        <v>137</v>
      </c>
      <c r="CO141" t="s">
        <v>165</v>
      </c>
      <c r="CP141" t="s">
        <v>138</v>
      </c>
      <c r="CR141" t="s">
        <v>117</v>
      </c>
      <c r="CS141" t="s">
        <v>139</v>
      </c>
      <c r="CT141" t="s">
        <v>139</v>
      </c>
      <c r="CU141" t="s">
        <v>139</v>
      </c>
      <c r="CV141" t="s">
        <v>140</v>
      </c>
      <c r="CW141" t="s">
        <v>139</v>
      </c>
      <c r="CX141" t="s">
        <v>139</v>
      </c>
      <c r="CY141" t="s">
        <v>2096</v>
      </c>
      <c r="CZ141" s="10">
        <v>16702341795</v>
      </c>
      <c r="DA141" t="s">
        <v>178</v>
      </c>
      <c r="DB141" t="s">
        <v>183</v>
      </c>
      <c r="DC141" t="s">
        <v>139</v>
      </c>
      <c r="DD141" t="s">
        <v>117</v>
      </c>
    </row>
    <row r="142" spans="1:114" ht="14.45" customHeight="1" x14ac:dyDescent="0.25">
      <c r="A142" t="s">
        <v>4950</v>
      </c>
      <c r="B142" t="s">
        <v>115</v>
      </c>
      <c r="C142" s="1">
        <v>45889</v>
      </c>
      <c r="D142" s="1">
        <v>45986</v>
      </c>
      <c r="E142" t="s">
        <v>116</v>
      </c>
      <c r="G142" t="s">
        <v>139</v>
      </c>
      <c r="H142" t="s">
        <v>117</v>
      </c>
      <c r="I142" t="s">
        <v>117</v>
      </c>
      <c r="J142" t="s">
        <v>4951</v>
      </c>
      <c r="L142" t="s">
        <v>4952</v>
      </c>
      <c r="N142" t="s">
        <v>368</v>
      </c>
      <c r="O142" t="s">
        <v>122</v>
      </c>
      <c r="P142" s="8">
        <v>96951</v>
      </c>
      <c r="Q142" t="s">
        <v>123</v>
      </c>
      <c r="S142" s="10">
        <v>16705323483</v>
      </c>
      <c r="U142" t="s">
        <v>4953</v>
      </c>
      <c r="V142">
        <v>611620</v>
      </c>
      <c r="W142" t="s">
        <v>125</v>
      </c>
      <c r="Y142" t="s">
        <v>4954</v>
      </c>
      <c r="Z142" t="s">
        <v>4955</v>
      </c>
      <c r="AB142" t="s">
        <v>1998</v>
      </c>
      <c r="AC142" t="s">
        <v>4952</v>
      </c>
      <c r="AE142" t="s">
        <v>368</v>
      </c>
      <c r="AF142" t="s">
        <v>122</v>
      </c>
      <c r="AG142" s="8">
        <v>96951</v>
      </c>
      <c r="AH142" t="s">
        <v>123</v>
      </c>
      <c r="AJ142" s="10">
        <v>16705323483</v>
      </c>
      <c r="AL142" t="s">
        <v>4956</v>
      </c>
      <c r="BE142" t="str">
        <f>"25-3021.00"</f>
        <v>25-3021.00</v>
      </c>
      <c r="BF142" t="s">
        <v>4878</v>
      </c>
      <c r="BG142" t="s">
        <v>4957</v>
      </c>
      <c r="BH142" t="s">
        <v>4958</v>
      </c>
      <c r="BI142">
        <v>4</v>
      </c>
      <c r="BJ142">
        <v>4</v>
      </c>
      <c r="BK142" s="1">
        <v>45931</v>
      </c>
      <c r="BL142" s="1">
        <v>47026</v>
      </c>
      <c r="BM142" s="1">
        <v>45986</v>
      </c>
      <c r="BN142" s="1">
        <v>47026</v>
      </c>
      <c r="BO142">
        <v>35</v>
      </c>
      <c r="BP142">
        <v>0</v>
      </c>
      <c r="BQ142">
        <v>7</v>
      </c>
      <c r="BR142">
        <v>7</v>
      </c>
      <c r="BS142">
        <v>7</v>
      </c>
      <c r="BT142">
        <v>7</v>
      </c>
      <c r="BU142">
        <v>7</v>
      </c>
      <c r="BV142">
        <v>0</v>
      </c>
      <c r="BW142" t="str">
        <f>"8:30 AM"</f>
        <v>8:30 AM</v>
      </c>
      <c r="BX142" t="str">
        <f>"4:30 PM"</f>
        <v>4:30 PM</v>
      </c>
      <c r="BY142" t="s">
        <v>165</v>
      </c>
      <c r="BZ142">
        <v>0</v>
      </c>
      <c r="CA142">
        <v>12</v>
      </c>
      <c r="CB142" t="s">
        <v>117</v>
      </c>
      <c r="CD142" s="2" t="s">
        <v>4959</v>
      </c>
      <c r="CE142" t="s">
        <v>4960</v>
      </c>
      <c r="CG142" t="s">
        <v>368</v>
      </c>
      <c r="CH142" t="s">
        <v>122</v>
      </c>
      <c r="CI142" s="8">
        <v>96951</v>
      </c>
      <c r="CJ142" s="3">
        <v>15.78</v>
      </c>
      <c r="CK142" s="3">
        <v>15.78</v>
      </c>
      <c r="CL142" s="3">
        <v>0</v>
      </c>
      <c r="CM142" s="3">
        <v>0</v>
      </c>
      <c r="CN142" t="s">
        <v>137</v>
      </c>
      <c r="CP142" t="s">
        <v>138</v>
      </c>
      <c r="CR142" t="s">
        <v>117</v>
      </c>
      <c r="CS142" t="s">
        <v>139</v>
      </c>
      <c r="CT142" t="s">
        <v>140</v>
      </c>
      <c r="CU142" t="s">
        <v>140</v>
      </c>
      <c r="CV142" t="s">
        <v>140</v>
      </c>
      <c r="CW142" t="s">
        <v>139</v>
      </c>
      <c r="CX142" t="s">
        <v>140</v>
      </c>
      <c r="CY142" t="s">
        <v>4961</v>
      </c>
      <c r="CZ142" s="10">
        <v>16705323483</v>
      </c>
      <c r="DA142" t="s">
        <v>4956</v>
      </c>
      <c r="DB142" t="s">
        <v>140</v>
      </c>
      <c r="DC142" t="s">
        <v>139</v>
      </c>
      <c r="DD142" t="s">
        <v>117</v>
      </c>
    </row>
    <row r="143" spans="1:114" ht="14.45" customHeight="1" x14ac:dyDescent="0.25">
      <c r="A143" t="s">
        <v>4996</v>
      </c>
      <c r="B143" t="s">
        <v>115</v>
      </c>
      <c r="C143" s="1">
        <v>45915</v>
      </c>
      <c r="D143" s="1">
        <v>45986</v>
      </c>
      <c r="E143" t="s">
        <v>168</v>
      </c>
      <c r="F143" s="1">
        <v>46080</v>
      </c>
      <c r="G143" t="s">
        <v>117</v>
      </c>
      <c r="H143" t="s">
        <v>117</v>
      </c>
      <c r="I143" t="s">
        <v>117</v>
      </c>
      <c r="J143" t="s">
        <v>614</v>
      </c>
      <c r="K143" t="s">
        <v>615</v>
      </c>
      <c r="L143" t="s">
        <v>616</v>
      </c>
      <c r="M143" t="s">
        <v>617</v>
      </c>
      <c r="N143" t="s">
        <v>121</v>
      </c>
      <c r="O143" t="s">
        <v>122</v>
      </c>
      <c r="P143" s="8">
        <v>96950</v>
      </c>
      <c r="Q143" t="s">
        <v>123</v>
      </c>
      <c r="R143">
        <v>107</v>
      </c>
      <c r="S143" s="10">
        <v>16702882288</v>
      </c>
      <c r="T143">
        <v>107</v>
      </c>
      <c r="U143" t="s">
        <v>619</v>
      </c>
      <c r="V143">
        <v>444140</v>
      </c>
      <c r="W143" t="s">
        <v>125</v>
      </c>
      <c r="Y143" t="s">
        <v>4639</v>
      </c>
      <c r="Z143" t="s">
        <v>4640</v>
      </c>
      <c r="AA143" t="s">
        <v>140</v>
      </c>
      <c r="AB143" t="s">
        <v>622</v>
      </c>
      <c r="AC143" t="s">
        <v>616</v>
      </c>
      <c r="AD143" t="s">
        <v>617</v>
      </c>
      <c r="AE143" t="s">
        <v>121</v>
      </c>
      <c r="AF143" t="s">
        <v>122</v>
      </c>
      <c r="AG143" s="8">
        <v>96950</v>
      </c>
      <c r="AH143" t="s">
        <v>123</v>
      </c>
      <c r="AI143" t="s">
        <v>618</v>
      </c>
      <c r="AJ143" s="10">
        <v>16702882288</v>
      </c>
      <c r="AK143">
        <v>107</v>
      </c>
      <c r="AL143" t="s">
        <v>623</v>
      </c>
      <c r="BE143" t="str">
        <f>"53-3033.00"</f>
        <v>53-3033.00</v>
      </c>
      <c r="BF143" t="s">
        <v>2138</v>
      </c>
      <c r="BG143" t="s">
        <v>4997</v>
      </c>
      <c r="BH143" t="s">
        <v>4998</v>
      </c>
      <c r="BI143">
        <v>1</v>
      </c>
      <c r="BJ143">
        <v>1</v>
      </c>
      <c r="BK143" s="1">
        <v>46082</v>
      </c>
      <c r="BL143" s="1">
        <v>46446</v>
      </c>
      <c r="BM143" s="1">
        <v>46082</v>
      </c>
      <c r="BN143" s="1">
        <v>46446</v>
      </c>
      <c r="BO143">
        <v>40</v>
      </c>
      <c r="BP143">
        <v>0</v>
      </c>
      <c r="BQ143">
        <v>7</v>
      </c>
      <c r="BR143">
        <v>6.5</v>
      </c>
      <c r="BS143">
        <v>6.5</v>
      </c>
      <c r="BT143">
        <v>6.5</v>
      </c>
      <c r="BU143">
        <v>6.5</v>
      </c>
      <c r="BV143">
        <v>7</v>
      </c>
      <c r="BW143" t="str">
        <f>"8:00 AM"</f>
        <v>8:00 AM</v>
      </c>
      <c r="BX143" t="str">
        <f>"5:00 PM"</f>
        <v>5:00 PM</v>
      </c>
      <c r="BY143" t="s">
        <v>165</v>
      </c>
      <c r="BZ143">
        <v>0</v>
      </c>
      <c r="CA143">
        <v>12</v>
      </c>
      <c r="CB143" t="s">
        <v>117</v>
      </c>
      <c r="CD143" s="2" t="s">
        <v>4999</v>
      </c>
      <c r="CE143" t="s">
        <v>627</v>
      </c>
      <c r="CF143" t="s">
        <v>4167</v>
      </c>
      <c r="CG143" t="s">
        <v>121</v>
      </c>
      <c r="CH143" t="s">
        <v>122</v>
      </c>
      <c r="CI143" s="8">
        <v>96950</v>
      </c>
      <c r="CJ143" s="3">
        <v>8.6300000000000008</v>
      </c>
      <c r="CL143" s="3">
        <v>12.94</v>
      </c>
      <c r="CN143" t="s">
        <v>137</v>
      </c>
      <c r="CO143" t="s">
        <v>140</v>
      </c>
      <c r="CP143" t="s">
        <v>138</v>
      </c>
      <c r="CR143" t="s">
        <v>117</v>
      </c>
      <c r="CS143" t="s">
        <v>139</v>
      </c>
      <c r="CT143" t="s">
        <v>140</v>
      </c>
      <c r="CU143" t="s">
        <v>139</v>
      </c>
      <c r="CV143" t="s">
        <v>140</v>
      </c>
      <c r="CW143" t="s">
        <v>139</v>
      </c>
      <c r="CX143" t="s">
        <v>139</v>
      </c>
      <c r="CY143" t="s">
        <v>629</v>
      </c>
      <c r="CZ143" s="10">
        <v>16702882288</v>
      </c>
      <c r="DA143" t="s">
        <v>623</v>
      </c>
      <c r="DB143" t="s">
        <v>140</v>
      </c>
      <c r="DC143" t="s">
        <v>139</v>
      </c>
      <c r="DD143" t="s">
        <v>117</v>
      </c>
    </row>
    <row r="144" spans="1:114" ht="14.45" customHeight="1" x14ac:dyDescent="0.25">
      <c r="A144" t="s">
        <v>5000</v>
      </c>
      <c r="B144" t="s">
        <v>115</v>
      </c>
      <c r="C144" s="1">
        <v>45876</v>
      </c>
      <c r="D144" s="1">
        <v>45986</v>
      </c>
      <c r="E144" t="s">
        <v>116</v>
      </c>
      <c r="G144" t="s">
        <v>117</v>
      </c>
      <c r="H144" t="s">
        <v>117</v>
      </c>
      <c r="I144" t="s">
        <v>117</v>
      </c>
      <c r="J144" t="s">
        <v>2749</v>
      </c>
      <c r="K144" t="s">
        <v>2750</v>
      </c>
      <c r="L144" t="s">
        <v>2751</v>
      </c>
      <c r="M144" t="s">
        <v>2752</v>
      </c>
      <c r="N144" t="s">
        <v>121</v>
      </c>
      <c r="O144" t="s">
        <v>122</v>
      </c>
      <c r="P144" s="8">
        <v>96950</v>
      </c>
      <c r="Q144" t="s">
        <v>123</v>
      </c>
      <c r="S144" s="10">
        <v>16702872161</v>
      </c>
      <c r="U144" t="s">
        <v>2753</v>
      </c>
      <c r="V144">
        <v>561612</v>
      </c>
      <c r="W144" t="s">
        <v>125</v>
      </c>
      <c r="Y144" t="s">
        <v>2754</v>
      </c>
      <c r="Z144" t="s">
        <v>2755</v>
      </c>
      <c r="AB144" t="s">
        <v>777</v>
      </c>
      <c r="AC144" t="s">
        <v>2751</v>
      </c>
      <c r="AD144" t="s">
        <v>2752</v>
      </c>
      <c r="AE144" t="s">
        <v>121</v>
      </c>
      <c r="AF144" t="s">
        <v>122</v>
      </c>
      <c r="AG144" s="8">
        <v>96950</v>
      </c>
      <c r="AH144" t="s">
        <v>123</v>
      </c>
      <c r="AJ144" s="10">
        <v>16702872161</v>
      </c>
      <c r="AL144" t="s">
        <v>2756</v>
      </c>
      <c r="BE144" t="str">
        <f>"33-9032.00"</f>
        <v>33-9032.00</v>
      </c>
      <c r="BF144" t="s">
        <v>2544</v>
      </c>
      <c r="BG144" t="s">
        <v>2757</v>
      </c>
      <c r="BH144" t="s">
        <v>2546</v>
      </c>
      <c r="BI144">
        <v>6</v>
      </c>
      <c r="BJ144">
        <v>6</v>
      </c>
      <c r="BK144" s="1">
        <v>45931</v>
      </c>
      <c r="BL144" s="1">
        <v>46295</v>
      </c>
      <c r="BM144" s="1">
        <v>45986</v>
      </c>
      <c r="BN144" s="1">
        <v>46295</v>
      </c>
      <c r="BO144">
        <v>35</v>
      </c>
      <c r="BP144">
        <v>0</v>
      </c>
      <c r="BQ144">
        <v>7</v>
      </c>
      <c r="BR144">
        <v>7</v>
      </c>
      <c r="BS144">
        <v>7</v>
      </c>
      <c r="BT144">
        <v>7</v>
      </c>
      <c r="BU144">
        <v>7</v>
      </c>
      <c r="BV144">
        <v>0</v>
      </c>
      <c r="BW144" t="str">
        <f>"8:00 AM"</f>
        <v>8:00 AM</v>
      </c>
      <c r="BX144" t="str">
        <f>"4:00 PM"</f>
        <v>4:00 PM</v>
      </c>
      <c r="BY144" t="s">
        <v>135</v>
      </c>
      <c r="BZ144">
        <v>0</v>
      </c>
      <c r="CA144">
        <v>12</v>
      </c>
      <c r="CB144" t="s">
        <v>117</v>
      </c>
      <c r="CD144" t="s">
        <v>2758</v>
      </c>
      <c r="CE144" t="s">
        <v>2751</v>
      </c>
      <c r="CF144" t="s">
        <v>2752</v>
      </c>
      <c r="CG144" t="s">
        <v>121</v>
      </c>
      <c r="CH144" t="s">
        <v>122</v>
      </c>
      <c r="CI144" s="8">
        <v>96950</v>
      </c>
      <c r="CJ144" s="3">
        <v>8.66</v>
      </c>
      <c r="CK144" s="3">
        <v>8.66</v>
      </c>
      <c r="CL144" s="3">
        <v>12.99</v>
      </c>
      <c r="CM144" s="3">
        <v>12.99</v>
      </c>
      <c r="CN144" t="s">
        <v>137</v>
      </c>
      <c r="CO144" t="s">
        <v>854</v>
      </c>
      <c r="CP144" t="s">
        <v>138</v>
      </c>
      <c r="CR144" t="s">
        <v>117</v>
      </c>
      <c r="CS144" t="s">
        <v>139</v>
      </c>
      <c r="CT144" t="s">
        <v>140</v>
      </c>
      <c r="CU144" t="s">
        <v>139</v>
      </c>
      <c r="CV144" t="s">
        <v>140</v>
      </c>
      <c r="CW144" t="s">
        <v>139</v>
      </c>
      <c r="CX144" t="s">
        <v>140</v>
      </c>
      <c r="CY144" t="s">
        <v>199</v>
      </c>
      <c r="CZ144" s="10">
        <v>16702872161</v>
      </c>
      <c r="DA144" t="s">
        <v>2756</v>
      </c>
      <c r="DB144" t="s">
        <v>142</v>
      </c>
      <c r="DC144" t="s">
        <v>139</v>
      </c>
      <c r="DD144" t="s">
        <v>117</v>
      </c>
      <c r="DE144" t="s">
        <v>5001</v>
      </c>
      <c r="DF144" t="s">
        <v>5002</v>
      </c>
      <c r="DH144" t="s">
        <v>2753</v>
      </c>
      <c r="DI144" t="s">
        <v>2759</v>
      </c>
      <c r="DJ144" t="s">
        <v>2756</v>
      </c>
    </row>
    <row r="145" spans="1:114" ht="14.45" customHeight="1" x14ac:dyDescent="0.25">
      <c r="A145" t="s">
        <v>5146</v>
      </c>
      <c r="B145" t="s">
        <v>115</v>
      </c>
      <c r="C145" s="1">
        <v>45915</v>
      </c>
      <c r="D145" s="1">
        <v>45986</v>
      </c>
      <c r="E145" t="s">
        <v>168</v>
      </c>
      <c r="F145" s="1">
        <v>46035</v>
      </c>
      <c r="G145" t="s">
        <v>117</v>
      </c>
      <c r="H145" t="s">
        <v>117</v>
      </c>
      <c r="I145" t="s">
        <v>117</v>
      </c>
      <c r="J145" t="s">
        <v>5147</v>
      </c>
      <c r="K145" t="s">
        <v>5148</v>
      </c>
      <c r="L145" t="s">
        <v>5149</v>
      </c>
      <c r="M145" t="s">
        <v>1872</v>
      </c>
      <c r="N145" t="s">
        <v>156</v>
      </c>
      <c r="O145" t="s">
        <v>122</v>
      </c>
      <c r="P145" s="8">
        <v>96950</v>
      </c>
      <c r="Q145" t="s">
        <v>123</v>
      </c>
      <c r="S145" s="10">
        <v>16702342813</v>
      </c>
      <c r="U145" t="s">
        <v>5150</v>
      </c>
      <c r="V145">
        <v>524210</v>
      </c>
      <c r="W145" t="s">
        <v>125</v>
      </c>
      <c r="Y145" t="s">
        <v>5151</v>
      </c>
      <c r="Z145" t="s">
        <v>5152</v>
      </c>
      <c r="AB145" t="s">
        <v>5153</v>
      </c>
      <c r="AC145" t="s">
        <v>5149</v>
      </c>
      <c r="AD145" t="s">
        <v>1872</v>
      </c>
      <c r="AE145" t="s">
        <v>156</v>
      </c>
      <c r="AF145" t="s">
        <v>122</v>
      </c>
      <c r="AG145" s="8">
        <v>96950</v>
      </c>
      <c r="AH145" t="s">
        <v>123</v>
      </c>
      <c r="AJ145" s="10">
        <v>16702342813</v>
      </c>
      <c r="AL145" t="s">
        <v>5154</v>
      </c>
      <c r="BE145" t="str">
        <f>"43-3031.00"</f>
        <v>43-3031.00</v>
      </c>
      <c r="BF145" t="s">
        <v>1205</v>
      </c>
      <c r="BG145" t="s">
        <v>5155</v>
      </c>
      <c r="BH145" t="s">
        <v>2632</v>
      </c>
      <c r="BI145">
        <v>1</v>
      </c>
      <c r="BJ145">
        <v>1</v>
      </c>
      <c r="BK145" s="1">
        <v>46037</v>
      </c>
      <c r="BL145" s="1">
        <v>46401</v>
      </c>
      <c r="BM145" s="1">
        <v>46037</v>
      </c>
      <c r="BN145" s="1">
        <v>46401</v>
      </c>
      <c r="BO145">
        <v>35</v>
      </c>
      <c r="BP145">
        <v>0</v>
      </c>
      <c r="BQ145">
        <v>7</v>
      </c>
      <c r="BR145">
        <v>7</v>
      </c>
      <c r="BS145">
        <v>7</v>
      </c>
      <c r="BT145">
        <v>7</v>
      </c>
      <c r="BU145">
        <v>7</v>
      </c>
      <c r="BV145">
        <v>0</v>
      </c>
      <c r="BW145" t="str">
        <f>"8:00 AM"</f>
        <v>8:00 AM</v>
      </c>
      <c r="BX145" t="str">
        <f>"5:00 PM"</f>
        <v>5:00 PM</v>
      </c>
      <c r="BY145" t="s">
        <v>135</v>
      </c>
      <c r="BZ145">
        <v>0</v>
      </c>
      <c r="CA145">
        <v>12</v>
      </c>
      <c r="CB145" t="s">
        <v>117</v>
      </c>
      <c r="CD145" t="s">
        <v>5156</v>
      </c>
      <c r="CE145" t="s">
        <v>5149</v>
      </c>
      <c r="CF145" t="s">
        <v>1872</v>
      </c>
      <c r="CG145" t="s">
        <v>156</v>
      </c>
      <c r="CH145" t="s">
        <v>122</v>
      </c>
      <c r="CI145" s="8">
        <v>96950</v>
      </c>
      <c r="CJ145" s="3">
        <v>12.33</v>
      </c>
      <c r="CK145" s="3">
        <v>12.4</v>
      </c>
      <c r="CL145" s="3">
        <v>18.5</v>
      </c>
      <c r="CM145" s="3">
        <v>18.600000000000001</v>
      </c>
      <c r="CN145" t="s">
        <v>137</v>
      </c>
      <c r="CO145" t="s">
        <v>1834</v>
      </c>
      <c r="CP145" t="s">
        <v>138</v>
      </c>
      <c r="CR145" t="s">
        <v>117</v>
      </c>
      <c r="CS145" t="s">
        <v>139</v>
      </c>
      <c r="CT145" t="s">
        <v>140</v>
      </c>
      <c r="CU145" t="s">
        <v>139</v>
      </c>
      <c r="CV145" t="s">
        <v>140</v>
      </c>
      <c r="CW145" t="s">
        <v>139</v>
      </c>
      <c r="CX145" t="s">
        <v>140</v>
      </c>
      <c r="CY145" t="s">
        <v>1835</v>
      </c>
      <c r="CZ145" s="10">
        <v>16702342813</v>
      </c>
      <c r="DA145" t="s">
        <v>5154</v>
      </c>
      <c r="DB145" t="s">
        <v>926</v>
      </c>
      <c r="DC145" t="s">
        <v>139</v>
      </c>
      <c r="DD145" t="s">
        <v>117</v>
      </c>
    </row>
    <row r="146" spans="1:114" ht="14.45" customHeight="1" x14ac:dyDescent="0.25">
      <c r="A146" t="s">
        <v>482</v>
      </c>
      <c r="B146" t="s">
        <v>115</v>
      </c>
      <c r="C146" s="1">
        <v>45916</v>
      </c>
      <c r="D146" s="1">
        <v>45987</v>
      </c>
      <c r="E146" t="s">
        <v>116</v>
      </c>
      <c r="G146" t="s">
        <v>117</v>
      </c>
      <c r="H146" t="s">
        <v>117</v>
      </c>
      <c r="I146" t="s">
        <v>117</v>
      </c>
      <c r="J146" t="s">
        <v>483</v>
      </c>
      <c r="K146" t="s">
        <v>484</v>
      </c>
      <c r="L146" t="s">
        <v>485</v>
      </c>
      <c r="M146" t="s">
        <v>486</v>
      </c>
      <c r="N146" t="s">
        <v>156</v>
      </c>
      <c r="O146" t="s">
        <v>122</v>
      </c>
      <c r="P146" s="8">
        <v>96950</v>
      </c>
      <c r="Q146" t="s">
        <v>123</v>
      </c>
      <c r="R146" t="s">
        <v>487</v>
      </c>
      <c r="S146" s="10">
        <v>16702877041</v>
      </c>
      <c r="U146" t="s">
        <v>488</v>
      </c>
      <c r="V146">
        <v>72241</v>
      </c>
      <c r="W146" t="s">
        <v>125</v>
      </c>
      <c r="Y146" t="s">
        <v>489</v>
      </c>
      <c r="Z146" t="s">
        <v>490</v>
      </c>
      <c r="AA146" t="s">
        <v>491</v>
      </c>
      <c r="AB146" t="s">
        <v>277</v>
      </c>
      <c r="AC146" t="s">
        <v>492</v>
      </c>
      <c r="AD146" t="s">
        <v>486</v>
      </c>
      <c r="AE146" t="s">
        <v>156</v>
      </c>
      <c r="AF146" t="s">
        <v>122</v>
      </c>
      <c r="AG146" s="8">
        <v>96950</v>
      </c>
      <c r="AH146" t="s">
        <v>123</v>
      </c>
      <c r="AJ146" s="10">
        <v>16702877041</v>
      </c>
      <c r="AL146" t="s">
        <v>493</v>
      </c>
      <c r="BE146" t="str">
        <f>"35-2014.00"</f>
        <v>35-2014.00</v>
      </c>
      <c r="BF146" t="s">
        <v>195</v>
      </c>
      <c r="BG146" t="s">
        <v>494</v>
      </c>
      <c r="BH146" t="s">
        <v>495</v>
      </c>
      <c r="BI146">
        <v>5</v>
      </c>
      <c r="BJ146">
        <v>5</v>
      </c>
      <c r="BK146" s="1">
        <v>45992</v>
      </c>
      <c r="BL146" s="1">
        <v>46356</v>
      </c>
      <c r="BM146" s="1">
        <v>45992</v>
      </c>
      <c r="BN146" s="1">
        <v>46356</v>
      </c>
      <c r="BO146">
        <v>35</v>
      </c>
      <c r="BP146">
        <v>5</v>
      </c>
      <c r="BQ146">
        <v>5</v>
      </c>
      <c r="BR146">
        <v>5</v>
      </c>
      <c r="BS146">
        <v>5</v>
      </c>
      <c r="BT146">
        <v>5</v>
      </c>
      <c r="BU146">
        <v>5</v>
      </c>
      <c r="BV146">
        <v>5</v>
      </c>
      <c r="BW146" t="str">
        <f>"5:45 PM"</f>
        <v>5:45 PM</v>
      </c>
      <c r="BX146" t="str">
        <f>"10:45 PM"</f>
        <v>10:45 PM</v>
      </c>
      <c r="BY146" t="s">
        <v>165</v>
      </c>
      <c r="BZ146">
        <v>0</v>
      </c>
      <c r="CA146">
        <v>12</v>
      </c>
      <c r="CB146" t="s">
        <v>117</v>
      </c>
      <c r="CD146" s="2" t="s">
        <v>496</v>
      </c>
      <c r="CE146" t="s">
        <v>485</v>
      </c>
      <c r="CF146" t="s">
        <v>486</v>
      </c>
      <c r="CG146" t="s">
        <v>156</v>
      </c>
      <c r="CH146" t="s">
        <v>122</v>
      </c>
      <c r="CI146" s="8">
        <v>96950</v>
      </c>
      <c r="CJ146" s="3">
        <v>8.83</v>
      </c>
      <c r="CK146" s="3">
        <v>8.83</v>
      </c>
      <c r="CL146" s="3">
        <v>13.25</v>
      </c>
      <c r="CM146" s="3">
        <v>13.25</v>
      </c>
      <c r="CN146" t="s">
        <v>137</v>
      </c>
      <c r="CP146" t="s">
        <v>138</v>
      </c>
      <c r="CR146" t="s">
        <v>117</v>
      </c>
      <c r="CS146" t="s">
        <v>139</v>
      </c>
      <c r="CT146" t="s">
        <v>140</v>
      </c>
      <c r="CU146" t="s">
        <v>139</v>
      </c>
      <c r="CV146" t="s">
        <v>140</v>
      </c>
      <c r="CW146" t="s">
        <v>139</v>
      </c>
      <c r="CX146" t="s">
        <v>140</v>
      </c>
      <c r="CY146" t="s">
        <v>497</v>
      </c>
      <c r="CZ146" s="10">
        <v>16702877041</v>
      </c>
      <c r="DA146" t="s">
        <v>493</v>
      </c>
      <c r="DB146" t="s">
        <v>140</v>
      </c>
      <c r="DC146" t="s">
        <v>139</v>
      </c>
      <c r="DD146" t="s">
        <v>117</v>
      </c>
    </row>
    <row r="147" spans="1:114" ht="14.45" customHeight="1" x14ac:dyDescent="0.25">
      <c r="A147" t="s">
        <v>1779</v>
      </c>
      <c r="B147" t="s">
        <v>115</v>
      </c>
      <c r="C147" s="1">
        <v>45905</v>
      </c>
      <c r="D147" s="1">
        <v>45987</v>
      </c>
      <c r="E147" t="s">
        <v>168</v>
      </c>
      <c r="F147" s="1">
        <v>46080</v>
      </c>
      <c r="G147" t="s">
        <v>139</v>
      </c>
      <c r="H147" t="s">
        <v>117</v>
      </c>
      <c r="I147" t="s">
        <v>117</v>
      </c>
      <c r="J147" t="s">
        <v>1780</v>
      </c>
      <c r="K147" t="s">
        <v>1781</v>
      </c>
      <c r="L147" t="s">
        <v>1782</v>
      </c>
      <c r="N147" t="s">
        <v>156</v>
      </c>
      <c r="O147" t="s">
        <v>122</v>
      </c>
      <c r="P147" s="8">
        <v>96950</v>
      </c>
      <c r="Q147" t="s">
        <v>123</v>
      </c>
      <c r="S147" s="10">
        <v>16702343977</v>
      </c>
      <c r="U147" t="s">
        <v>1783</v>
      </c>
      <c r="V147">
        <v>81112</v>
      </c>
      <c r="W147" t="s">
        <v>125</v>
      </c>
      <c r="Y147" t="s">
        <v>1784</v>
      </c>
      <c r="Z147" t="s">
        <v>1785</v>
      </c>
      <c r="AB147" t="s">
        <v>277</v>
      </c>
      <c r="AC147" t="s">
        <v>1786</v>
      </c>
      <c r="AE147" t="s">
        <v>156</v>
      </c>
      <c r="AF147" t="s">
        <v>122</v>
      </c>
      <c r="AG147" s="8">
        <v>96950</v>
      </c>
      <c r="AH147" t="s">
        <v>123</v>
      </c>
      <c r="AJ147" s="10">
        <v>16702343977</v>
      </c>
      <c r="AL147" t="s">
        <v>1787</v>
      </c>
      <c r="BE147" t="str">
        <f>"49-3021.00"</f>
        <v>49-3021.00</v>
      </c>
      <c r="BF147" t="s">
        <v>900</v>
      </c>
      <c r="BG147" t="s">
        <v>1788</v>
      </c>
      <c r="BH147" t="s">
        <v>900</v>
      </c>
      <c r="BI147">
        <v>3</v>
      </c>
      <c r="BJ147">
        <v>3</v>
      </c>
      <c r="BK147" s="1">
        <v>46082</v>
      </c>
      <c r="BL147" s="1">
        <v>47177</v>
      </c>
      <c r="BM147" s="1">
        <v>46082</v>
      </c>
      <c r="BN147" s="1">
        <v>47177</v>
      </c>
      <c r="BO147">
        <v>35</v>
      </c>
      <c r="BP147">
        <v>0</v>
      </c>
      <c r="BQ147">
        <v>7</v>
      </c>
      <c r="BR147">
        <v>7</v>
      </c>
      <c r="BS147">
        <v>7</v>
      </c>
      <c r="BT147">
        <v>7</v>
      </c>
      <c r="BU147">
        <v>7</v>
      </c>
      <c r="BV147">
        <v>0</v>
      </c>
      <c r="BW147" t="str">
        <f>"8:00 AM"</f>
        <v>8:00 AM</v>
      </c>
      <c r="BX147" t="str">
        <f>"5:00 PM"</f>
        <v>5:00 PM</v>
      </c>
      <c r="BY147" t="s">
        <v>135</v>
      </c>
      <c r="BZ147">
        <v>0</v>
      </c>
      <c r="CA147">
        <v>12</v>
      </c>
      <c r="CB147" t="s">
        <v>117</v>
      </c>
      <c r="CD147" s="2" t="s">
        <v>1789</v>
      </c>
      <c r="CE147" t="s">
        <v>1287</v>
      </c>
      <c r="CG147" t="s">
        <v>156</v>
      </c>
      <c r="CH147" t="s">
        <v>122</v>
      </c>
      <c r="CI147" s="8">
        <v>96950</v>
      </c>
      <c r="CJ147" s="3">
        <v>11.15</v>
      </c>
      <c r="CK147" s="3">
        <v>11.15</v>
      </c>
      <c r="CL147" s="3">
        <v>16.73</v>
      </c>
      <c r="CM147" s="3">
        <v>16.73</v>
      </c>
      <c r="CN147" t="s">
        <v>137</v>
      </c>
      <c r="CO147">
        <v>0</v>
      </c>
      <c r="CP147" t="s">
        <v>138</v>
      </c>
      <c r="CR147" t="s">
        <v>117</v>
      </c>
      <c r="CS147" t="s">
        <v>139</v>
      </c>
      <c r="CT147" t="s">
        <v>140</v>
      </c>
      <c r="CU147" t="s">
        <v>139</v>
      </c>
      <c r="CV147" t="s">
        <v>140</v>
      </c>
      <c r="CW147" t="s">
        <v>139</v>
      </c>
      <c r="CX147" t="s">
        <v>140</v>
      </c>
      <c r="CY147" t="s">
        <v>1592</v>
      </c>
      <c r="CZ147" s="10">
        <v>16702343977</v>
      </c>
      <c r="DA147" t="s">
        <v>1787</v>
      </c>
      <c r="DB147" t="s">
        <v>140</v>
      </c>
      <c r="DC147" t="s">
        <v>139</v>
      </c>
      <c r="DD147" t="s">
        <v>117</v>
      </c>
      <c r="DE147" t="s">
        <v>1784</v>
      </c>
      <c r="DF147" t="s">
        <v>1785</v>
      </c>
      <c r="DH147" t="s">
        <v>1783</v>
      </c>
      <c r="DI147" t="s">
        <v>1780</v>
      </c>
      <c r="DJ147" t="s">
        <v>1787</v>
      </c>
    </row>
    <row r="148" spans="1:114" ht="14.45" customHeight="1" x14ac:dyDescent="0.25">
      <c r="A148" t="s">
        <v>1981</v>
      </c>
      <c r="B148" t="s">
        <v>115</v>
      </c>
      <c r="C148" s="1">
        <v>45916</v>
      </c>
      <c r="D148" s="1">
        <v>45987</v>
      </c>
      <c r="E148" t="s">
        <v>168</v>
      </c>
      <c r="F148" s="1">
        <v>46052</v>
      </c>
      <c r="G148" t="s">
        <v>117</v>
      </c>
      <c r="H148" t="s">
        <v>117</v>
      </c>
      <c r="I148" t="s">
        <v>117</v>
      </c>
      <c r="J148" t="s">
        <v>1982</v>
      </c>
      <c r="K148" t="s">
        <v>1983</v>
      </c>
      <c r="L148" t="s">
        <v>1984</v>
      </c>
      <c r="M148" t="s">
        <v>1985</v>
      </c>
      <c r="N148" t="s">
        <v>121</v>
      </c>
      <c r="O148" t="s">
        <v>122</v>
      </c>
      <c r="P148" s="8">
        <v>96950</v>
      </c>
      <c r="Q148" t="s">
        <v>123</v>
      </c>
      <c r="R148" t="s">
        <v>140</v>
      </c>
      <c r="S148" s="10">
        <v>16702330800</v>
      </c>
      <c r="U148" t="s">
        <v>1986</v>
      </c>
      <c r="V148">
        <v>624410</v>
      </c>
      <c r="W148" t="s">
        <v>125</v>
      </c>
      <c r="Y148" t="s">
        <v>1930</v>
      </c>
      <c r="Z148" t="s">
        <v>1931</v>
      </c>
      <c r="AA148" t="s">
        <v>1932</v>
      </c>
      <c r="AB148" t="s">
        <v>1933</v>
      </c>
      <c r="AC148" t="s">
        <v>1984</v>
      </c>
      <c r="AD148" t="s">
        <v>1985</v>
      </c>
      <c r="AE148" t="s">
        <v>121</v>
      </c>
      <c r="AF148" t="s">
        <v>122</v>
      </c>
      <c r="AG148" s="8">
        <v>96950</v>
      </c>
      <c r="AH148" t="s">
        <v>123</v>
      </c>
      <c r="AJ148" s="10">
        <v>16702330800</v>
      </c>
      <c r="AL148" t="s">
        <v>1987</v>
      </c>
      <c r="BE148" t="str">
        <f>"39-9011.00"</f>
        <v>39-9011.00</v>
      </c>
      <c r="BF148" t="s">
        <v>941</v>
      </c>
      <c r="BG148" t="s">
        <v>1988</v>
      </c>
      <c r="BH148" t="s">
        <v>1989</v>
      </c>
      <c r="BI148">
        <v>1</v>
      </c>
      <c r="BJ148">
        <v>1</v>
      </c>
      <c r="BK148" s="1">
        <v>46054</v>
      </c>
      <c r="BL148" s="1">
        <v>46418</v>
      </c>
      <c r="BM148" s="1">
        <v>46054</v>
      </c>
      <c r="BN148" s="1">
        <v>46418</v>
      </c>
      <c r="BO148">
        <v>35</v>
      </c>
      <c r="BP148">
        <v>0</v>
      </c>
      <c r="BQ148">
        <v>7</v>
      </c>
      <c r="BR148">
        <v>7</v>
      </c>
      <c r="BS148">
        <v>7</v>
      </c>
      <c r="BT148">
        <v>7</v>
      </c>
      <c r="BU148">
        <v>7</v>
      </c>
      <c r="BV148">
        <v>0</v>
      </c>
      <c r="BW148" t="str">
        <f>"8:00 AM"</f>
        <v>8:00 AM</v>
      </c>
      <c r="BX148" t="str">
        <f>"4:00 PM"</f>
        <v>4:00 PM</v>
      </c>
      <c r="BY148" t="s">
        <v>135</v>
      </c>
      <c r="BZ148">
        <v>0</v>
      </c>
      <c r="CA148">
        <v>12</v>
      </c>
      <c r="CB148" t="s">
        <v>117</v>
      </c>
      <c r="CD148" s="2" t="s">
        <v>1990</v>
      </c>
      <c r="CE148" t="s">
        <v>1984</v>
      </c>
      <c r="CF148" t="s">
        <v>1985</v>
      </c>
      <c r="CG148" t="s">
        <v>121</v>
      </c>
      <c r="CH148" t="s">
        <v>122</v>
      </c>
      <c r="CI148" s="8">
        <v>96950</v>
      </c>
      <c r="CJ148" s="3">
        <v>7.96</v>
      </c>
      <c r="CK148" s="3">
        <v>7.96</v>
      </c>
      <c r="CL148" s="3">
        <v>11.94</v>
      </c>
      <c r="CM148" s="3">
        <v>11.94</v>
      </c>
      <c r="CN148" t="s">
        <v>137</v>
      </c>
      <c r="CO148" t="s">
        <v>325</v>
      </c>
      <c r="CP148" t="s">
        <v>138</v>
      </c>
      <c r="CR148" t="s">
        <v>117</v>
      </c>
      <c r="CS148" t="s">
        <v>139</v>
      </c>
      <c r="CT148" t="s">
        <v>140</v>
      </c>
      <c r="CU148" t="s">
        <v>139</v>
      </c>
      <c r="CV148" t="s">
        <v>140</v>
      </c>
      <c r="CW148" t="s">
        <v>139</v>
      </c>
      <c r="CX148" t="s">
        <v>140</v>
      </c>
      <c r="CY148" t="s">
        <v>325</v>
      </c>
      <c r="CZ148" s="10">
        <v>16702330800</v>
      </c>
      <c r="DA148" t="s">
        <v>1987</v>
      </c>
      <c r="DB148" t="s">
        <v>140</v>
      </c>
      <c r="DC148" t="s">
        <v>139</v>
      </c>
      <c r="DD148" t="s">
        <v>117</v>
      </c>
    </row>
    <row r="149" spans="1:114" ht="14.45" customHeight="1" x14ac:dyDescent="0.25">
      <c r="A149" t="s">
        <v>4941</v>
      </c>
      <c r="B149" t="s">
        <v>115</v>
      </c>
      <c r="C149" s="1">
        <v>45916</v>
      </c>
      <c r="D149" s="1">
        <v>45987</v>
      </c>
      <c r="E149" t="s">
        <v>168</v>
      </c>
      <c r="F149" s="1">
        <v>46021</v>
      </c>
      <c r="G149" t="s">
        <v>117</v>
      </c>
      <c r="H149" t="s">
        <v>117</v>
      </c>
      <c r="I149" t="s">
        <v>117</v>
      </c>
      <c r="J149" t="s">
        <v>968</v>
      </c>
      <c r="K149" t="s">
        <v>969</v>
      </c>
      <c r="L149" t="s">
        <v>970</v>
      </c>
      <c r="N149" t="s">
        <v>121</v>
      </c>
      <c r="O149" t="s">
        <v>122</v>
      </c>
      <c r="P149" s="8">
        <v>96950</v>
      </c>
      <c r="Q149" t="s">
        <v>123</v>
      </c>
      <c r="R149" t="s">
        <v>976</v>
      </c>
      <c r="S149" s="10">
        <v>16709899218</v>
      </c>
      <c r="U149" t="s">
        <v>971</v>
      </c>
      <c r="V149">
        <v>561320</v>
      </c>
      <c r="W149" t="s">
        <v>222</v>
      </c>
      <c r="X149" t="s">
        <v>139</v>
      </c>
      <c r="Y149" t="s">
        <v>972</v>
      </c>
      <c r="Z149" t="s">
        <v>973</v>
      </c>
      <c r="AA149" t="s">
        <v>974</v>
      </c>
      <c r="AB149" t="s">
        <v>975</v>
      </c>
      <c r="AC149" t="s">
        <v>970</v>
      </c>
      <c r="AE149" t="s">
        <v>121</v>
      </c>
      <c r="AF149" t="s">
        <v>122</v>
      </c>
      <c r="AG149" s="8">
        <v>96950</v>
      </c>
      <c r="AH149" t="s">
        <v>123</v>
      </c>
      <c r="AI149" t="s">
        <v>976</v>
      </c>
      <c r="AJ149" s="10">
        <v>16709899218</v>
      </c>
      <c r="AL149" t="s">
        <v>977</v>
      </c>
      <c r="BE149" t="str">
        <f>"49-9071.00"</f>
        <v>49-9071.00</v>
      </c>
      <c r="BF149" t="s">
        <v>132</v>
      </c>
      <c r="BG149" t="s">
        <v>2518</v>
      </c>
      <c r="BH149" t="s">
        <v>961</v>
      </c>
      <c r="BI149">
        <v>3</v>
      </c>
      <c r="BJ149">
        <v>3</v>
      </c>
      <c r="BK149" s="1">
        <v>46023</v>
      </c>
      <c r="BL149" s="1">
        <v>46387</v>
      </c>
      <c r="BM149" s="1">
        <v>46023</v>
      </c>
      <c r="BN149" s="1">
        <v>46387</v>
      </c>
      <c r="BO149">
        <v>35</v>
      </c>
      <c r="BP149">
        <v>0</v>
      </c>
      <c r="BQ149">
        <v>7</v>
      </c>
      <c r="BR149">
        <v>7</v>
      </c>
      <c r="BS149">
        <v>7</v>
      </c>
      <c r="BT149">
        <v>7</v>
      </c>
      <c r="BU149">
        <v>7</v>
      </c>
      <c r="BV149">
        <v>0</v>
      </c>
      <c r="BW149" t="str">
        <f>"8:00 AM"</f>
        <v>8:00 AM</v>
      </c>
      <c r="BX149" t="str">
        <f>"4:00 PM"</f>
        <v>4:00 PM</v>
      </c>
      <c r="BY149" t="s">
        <v>165</v>
      </c>
      <c r="BZ149">
        <v>0</v>
      </c>
      <c r="CA149">
        <v>12</v>
      </c>
      <c r="CB149" t="s">
        <v>117</v>
      </c>
      <c r="CD149" t="s">
        <v>2519</v>
      </c>
      <c r="CE149" t="s">
        <v>982</v>
      </c>
      <c r="CG149" t="s">
        <v>121</v>
      </c>
      <c r="CH149" t="s">
        <v>122</v>
      </c>
      <c r="CI149" s="8">
        <v>96950</v>
      </c>
      <c r="CJ149" s="3">
        <v>9.98</v>
      </c>
      <c r="CK149" s="3">
        <v>9.98</v>
      </c>
      <c r="CL149" s="3">
        <v>14.97</v>
      </c>
      <c r="CM149" s="3">
        <v>14.97</v>
      </c>
      <c r="CN149" t="s">
        <v>137</v>
      </c>
      <c r="CO149" t="s">
        <v>140</v>
      </c>
      <c r="CP149" t="s">
        <v>138</v>
      </c>
      <c r="CR149" t="s">
        <v>117</v>
      </c>
      <c r="CS149" t="s">
        <v>139</v>
      </c>
      <c r="CT149" t="s">
        <v>139</v>
      </c>
      <c r="CU149" t="s">
        <v>139</v>
      </c>
      <c r="CV149" t="s">
        <v>140</v>
      </c>
      <c r="CW149" t="s">
        <v>139</v>
      </c>
      <c r="CX149" t="s">
        <v>139</v>
      </c>
      <c r="CY149" t="s">
        <v>4942</v>
      </c>
      <c r="CZ149" s="10">
        <v>16709899218</v>
      </c>
      <c r="DA149" t="s">
        <v>977</v>
      </c>
      <c r="DB149" t="s">
        <v>140</v>
      </c>
      <c r="DC149" t="s">
        <v>139</v>
      </c>
      <c r="DD149" t="s">
        <v>139</v>
      </c>
      <c r="DE149" t="s">
        <v>972</v>
      </c>
      <c r="DF149" t="s">
        <v>973</v>
      </c>
      <c r="DG149" t="s">
        <v>249</v>
      </c>
      <c r="DH149" t="s">
        <v>971</v>
      </c>
      <c r="DI149" t="s">
        <v>969</v>
      </c>
      <c r="DJ149" t="s">
        <v>977</v>
      </c>
    </row>
    <row r="150" spans="1:114" ht="14.45" customHeight="1" x14ac:dyDescent="0.25">
      <c r="A150" t="s">
        <v>5520</v>
      </c>
      <c r="B150" t="s">
        <v>115</v>
      </c>
      <c r="C150" s="1">
        <v>45904</v>
      </c>
      <c r="D150" s="1">
        <v>45987</v>
      </c>
      <c r="E150" t="s">
        <v>168</v>
      </c>
      <c r="F150" s="1">
        <v>45990</v>
      </c>
      <c r="G150" t="s">
        <v>117</v>
      </c>
      <c r="H150" t="s">
        <v>117</v>
      </c>
      <c r="I150" t="s">
        <v>117</v>
      </c>
      <c r="J150" t="s">
        <v>5521</v>
      </c>
      <c r="L150" t="s">
        <v>5522</v>
      </c>
      <c r="N150" t="s">
        <v>156</v>
      </c>
      <c r="O150" t="s">
        <v>122</v>
      </c>
      <c r="P150" s="8">
        <v>96950</v>
      </c>
      <c r="Q150" t="s">
        <v>123</v>
      </c>
      <c r="S150" s="10">
        <v>16702335504</v>
      </c>
      <c r="U150" t="s">
        <v>5523</v>
      </c>
      <c r="V150">
        <v>561320</v>
      </c>
      <c r="W150" t="s">
        <v>222</v>
      </c>
      <c r="X150" t="s">
        <v>139</v>
      </c>
      <c r="Y150" t="s">
        <v>1186</v>
      </c>
      <c r="Z150" t="s">
        <v>5524</v>
      </c>
      <c r="AA150" t="s">
        <v>5525</v>
      </c>
      <c r="AB150" t="s">
        <v>848</v>
      </c>
      <c r="AC150" t="s">
        <v>5522</v>
      </c>
      <c r="AE150" t="s">
        <v>156</v>
      </c>
      <c r="AF150" t="s">
        <v>122</v>
      </c>
      <c r="AG150" s="8">
        <v>96950</v>
      </c>
      <c r="AH150" t="s">
        <v>123</v>
      </c>
      <c r="AJ150" s="10">
        <v>16702335504</v>
      </c>
      <c r="AL150" t="s">
        <v>5526</v>
      </c>
      <c r="BE150" t="str">
        <f>"37-2012.00"</f>
        <v>37-2012.00</v>
      </c>
      <c r="BF150" t="s">
        <v>427</v>
      </c>
      <c r="BG150" t="s">
        <v>5527</v>
      </c>
      <c r="BH150" t="s">
        <v>5528</v>
      </c>
      <c r="BI150">
        <v>2</v>
      </c>
      <c r="BJ150">
        <v>2</v>
      </c>
      <c r="BK150" s="1">
        <v>45992</v>
      </c>
      <c r="BL150" s="1">
        <v>46356</v>
      </c>
      <c r="BM150" s="1">
        <v>45992</v>
      </c>
      <c r="BN150" s="1">
        <v>46356</v>
      </c>
      <c r="BO150">
        <v>40</v>
      </c>
      <c r="BP150">
        <v>0</v>
      </c>
      <c r="BQ150">
        <v>8</v>
      </c>
      <c r="BR150">
        <v>8</v>
      </c>
      <c r="BS150">
        <v>8</v>
      </c>
      <c r="BT150">
        <v>8</v>
      </c>
      <c r="BU150">
        <v>8</v>
      </c>
      <c r="BV150">
        <v>0</v>
      </c>
      <c r="BW150" t="str">
        <f>"8:00 AM"</f>
        <v>8:00 AM</v>
      </c>
      <c r="BX150" t="str">
        <f>"5:00 PM"</f>
        <v>5:00 PM</v>
      </c>
      <c r="BY150" t="s">
        <v>165</v>
      </c>
      <c r="BZ150">
        <v>0</v>
      </c>
      <c r="CA150">
        <v>3</v>
      </c>
      <c r="CB150" t="s">
        <v>117</v>
      </c>
      <c r="CD150" t="s">
        <v>5529</v>
      </c>
      <c r="CE150" t="s">
        <v>5530</v>
      </c>
      <c r="CF150" t="s">
        <v>1287</v>
      </c>
      <c r="CG150" t="s">
        <v>156</v>
      </c>
      <c r="CH150" t="s">
        <v>122</v>
      </c>
      <c r="CI150" s="8">
        <v>96950</v>
      </c>
      <c r="CJ150" s="3">
        <v>7.86</v>
      </c>
      <c r="CK150" s="3">
        <v>7.86</v>
      </c>
      <c r="CL150" s="3">
        <v>11.79</v>
      </c>
      <c r="CM150" s="3">
        <v>11.79</v>
      </c>
      <c r="CN150" t="s">
        <v>137</v>
      </c>
      <c r="CO150" t="s">
        <v>165</v>
      </c>
      <c r="CP150" t="s">
        <v>138</v>
      </c>
      <c r="CR150" t="s">
        <v>117</v>
      </c>
      <c r="CS150" t="s">
        <v>139</v>
      </c>
      <c r="CT150" t="s">
        <v>140</v>
      </c>
      <c r="CU150" t="s">
        <v>139</v>
      </c>
      <c r="CV150" t="s">
        <v>140</v>
      </c>
      <c r="CW150" t="s">
        <v>139</v>
      </c>
      <c r="CX150" t="s">
        <v>140</v>
      </c>
      <c r="CY150" t="s">
        <v>5531</v>
      </c>
      <c r="CZ150" s="10">
        <v>16702335504</v>
      </c>
      <c r="DA150" t="s">
        <v>5526</v>
      </c>
      <c r="DB150" t="s">
        <v>140</v>
      </c>
      <c r="DC150" t="s">
        <v>139</v>
      </c>
      <c r="DD150" t="s">
        <v>139</v>
      </c>
    </row>
    <row r="151" spans="1:114" ht="14.45" customHeight="1" x14ac:dyDescent="0.25">
      <c r="A151" t="s">
        <v>2651</v>
      </c>
      <c r="B151" t="s">
        <v>234</v>
      </c>
      <c r="C151" s="1">
        <v>45894</v>
      </c>
      <c r="D151" s="1">
        <v>45989</v>
      </c>
      <c r="E151" t="s">
        <v>168</v>
      </c>
      <c r="F151" s="1">
        <v>45929</v>
      </c>
      <c r="G151" t="s">
        <v>139</v>
      </c>
      <c r="H151" t="s">
        <v>117</v>
      </c>
      <c r="I151" t="s">
        <v>117</v>
      </c>
      <c r="J151" t="s">
        <v>2039</v>
      </c>
      <c r="K151" t="s">
        <v>2040</v>
      </c>
      <c r="L151" t="s">
        <v>2041</v>
      </c>
      <c r="N151" t="s">
        <v>121</v>
      </c>
      <c r="O151" t="s">
        <v>122</v>
      </c>
      <c r="P151" s="8">
        <v>96950</v>
      </c>
      <c r="Q151" t="s">
        <v>123</v>
      </c>
      <c r="S151" s="10">
        <v>16702358898</v>
      </c>
      <c r="U151" t="s">
        <v>2042</v>
      </c>
      <c r="V151">
        <v>449210</v>
      </c>
      <c r="W151" t="s">
        <v>125</v>
      </c>
      <c r="Y151" t="s">
        <v>2043</v>
      </c>
      <c r="Z151" t="s">
        <v>2044</v>
      </c>
      <c r="AB151" t="s">
        <v>777</v>
      </c>
      <c r="AC151" t="s">
        <v>2041</v>
      </c>
      <c r="AE151" t="s">
        <v>121</v>
      </c>
      <c r="AF151" t="s">
        <v>122</v>
      </c>
      <c r="AG151" s="8">
        <v>96950</v>
      </c>
      <c r="AH151" t="s">
        <v>123</v>
      </c>
      <c r="AJ151" s="10">
        <v>16702358898</v>
      </c>
      <c r="AL151" t="s">
        <v>2045</v>
      </c>
      <c r="BE151" t="str">
        <f>"41-2031.00"</f>
        <v>41-2031.00</v>
      </c>
      <c r="BF151" t="s">
        <v>2046</v>
      </c>
      <c r="BG151" t="s">
        <v>2047</v>
      </c>
      <c r="BH151" t="s">
        <v>2048</v>
      </c>
      <c r="BI151">
        <v>1</v>
      </c>
      <c r="BK151" s="1">
        <v>45931</v>
      </c>
      <c r="BL151" s="1">
        <v>47026</v>
      </c>
      <c r="BO151">
        <v>35</v>
      </c>
      <c r="BP151">
        <v>0</v>
      </c>
      <c r="BQ151">
        <v>7</v>
      </c>
      <c r="BR151">
        <v>7</v>
      </c>
      <c r="BS151">
        <v>7</v>
      </c>
      <c r="BT151">
        <v>7</v>
      </c>
      <c r="BU151">
        <v>7</v>
      </c>
      <c r="BV151">
        <v>0</v>
      </c>
      <c r="BW151" t="str">
        <f>"9:00 AM"</f>
        <v>9:00 AM</v>
      </c>
      <c r="BX151" t="str">
        <f>"5:00 PM"</f>
        <v>5:00 PM</v>
      </c>
      <c r="BY151" t="s">
        <v>165</v>
      </c>
      <c r="BZ151">
        <v>0</v>
      </c>
      <c r="CA151">
        <v>3</v>
      </c>
      <c r="CB151" t="s">
        <v>117</v>
      </c>
      <c r="CD151" t="s">
        <v>745</v>
      </c>
      <c r="CE151" t="s">
        <v>2041</v>
      </c>
      <c r="CG151" t="s">
        <v>121</v>
      </c>
      <c r="CH151" t="s">
        <v>122</v>
      </c>
      <c r="CI151" s="8">
        <v>96950</v>
      </c>
      <c r="CJ151" s="3">
        <v>8.67</v>
      </c>
      <c r="CK151" s="3">
        <v>8.67</v>
      </c>
      <c r="CL151" s="3">
        <v>13.01</v>
      </c>
      <c r="CM151" s="3">
        <v>13.01</v>
      </c>
      <c r="CN151" t="s">
        <v>137</v>
      </c>
      <c r="CP151" t="s">
        <v>138</v>
      </c>
      <c r="CR151" t="s">
        <v>117</v>
      </c>
      <c r="CS151" t="s">
        <v>139</v>
      </c>
      <c r="CT151" t="s">
        <v>140</v>
      </c>
      <c r="CU151" t="s">
        <v>139</v>
      </c>
      <c r="CV151" t="s">
        <v>140</v>
      </c>
      <c r="CW151" t="s">
        <v>139</v>
      </c>
      <c r="CX151" t="s">
        <v>140</v>
      </c>
      <c r="CY151" t="s">
        <v>747</v>
      </c>
      <c r="CZ151" s="10">
        <v>16702358898</v>
      </c>
      <c r="DA151" t="s">
        <v>2045</v>
      </c>
      <c r="DB151" t="s">
        <v>140</v>
      </c>
      <c r="DC151" t="s">
        <v>139</v>
      </c>
      <c r="DD151" t="s">
        <v>117</v>
      </c>
      <c r="DE151" t="s">
        <v>2043</v>
      </c>
      <c r="DF151" t="s">
        <v>2044</v>
      </c>
      <c r="DH151" t="s">
        <v>2042</v>
      </c>
      <c r="DI151" t="s">
        <v>2039</v>
      </c>
      <c r="DJ151" t="s">
        <v>2045</v>
      </c>
    </row>
    <row r="152" spans="1:114" ht="14.45" customHeight="1" x14ac:dyDescent="0.25">
      <c r="A152" t="s">
        <v>593</v>
      </c>
      <c r="B152" t="s">
        <v>234</v>
      </c>
      <c r="C152" s="1">
        <v>45986</v>
      </c>
      <c r="D152" s="1">
        <v>45991</v>
      </c>
      <c r="E152" t="s">
        <v>116</v>
      </c>
      <c r="G152" t="s">
        <v>117</v>
      </c>
      <c r="H152" t="s">
        <v>117</v>
      </c>
      <c r="I152" t="s">
        <v>117</v>
      </c>
      <c r="J152" t="s">
        <v>286</v>
      </c>
      <c r="L152" t="s">
        <v>287</v>
      </c>
      <c r="M152" t="s">
        <v>288</v>
      </c>
      <c r="N152" t="s">
        <v>121</v>
      </c>
      <c r="O152" t="s">
        <v>122</v>
      </c>
      <c r="P152" s="8">
        <v>96950</v>
      </c>
      <c r="Q152" t="s">
        <v>123</v>
      </c>
      <c r="S152" s="10">
        <v>16702348950</v>
      </c>
      <c r="U152" t="s">
        <v>289</v>
      </c>
      <c r="V152">
        <v>62211</v>
      </c>
      <c r="W152" t="s">
        <v>125</v>
      </c>
      <c r="Y152" t="s">
        <v>290</v>
      </c>
      <c r="Z152" t="s">
        <v>291</v>
      </c>
      <c r="AA152" t="s">
        <v>292</v>
      </c>
      <c r="AB152" t="s">
        <v>293</v>
      </c>
      <c r="AC152" t="s">
        <v>294</v>
      </c>
      <c r="AD152" t="s">
        <v>295</v>
      </c>
      <c r="AE152" t="s">
        <v>156</v>
      </c>
      <c r="AF152" t="s">
        <v>122</v>
      </c>
      <c r="AG152" s="8">
        <v>96950</v>
      </c>
      <c r="AH152" t="s">
        <v>123</v>
      </c>
      <c r="AJ152" s="10">
        <v>16702368202</v>
      </c>
      <c r="AL152" t="s">
        <v>296</v>
      </c>
      <c r="BE152" t="str">
        <f>"29-2099.00"</f>
        <v>29-2099.00</v>
      </c>
      <c r="BF152" t="s">
        <v>594</v>
      </c>
      <c r="BG152" t="s">
        <v>595</v>
      </c>
      <c r="BH152" t="s">
        <v>596</v>
      </c>
      <c r="BI152">
        <v>2</v>
      </c>
      <c r="BK152" s="1">
        <v>46105</v>
      </c>
      <c r="BL152" s="1">
        <v>46471</v>
      </c>
      <c r="BO152">
        <v>40</v>
      </c>
      <c r="BP152">
        <v>0</v>
      </c>
      <c r="BQ152">
        <v>8</v>
      </c>
      <c r="BR152">
        <v>8</v>
      </c>
      <c r="BS152">
        <v>8</v>
      </c>
      <c r="BT152">
        <v>8</v>
      </c>
      <c r="BU152">
        <v>8</v>
      </c>
      <c r="BV152">
        <v>0</v>
      </c>
      <c r="BW152" t="str">
        <f>"7:30 AM"</f>
        <v>7:30 AM</v>
      </c>
      <c r="BX152" t="str">
        <f>"4:30 PM"</f>
        <v>4:30 PM</v>
      </c>
      <c r="BY152" t="s">
        <v>384</v>
      </c>
      <c r="BZ152">
        <v>0</v>
      </c>
      <c r="CA152">
        <v>24</v>
      </c>
      <c r="CB152" t="s">
        <v>117</v>
      </c>
      <c r="CD152" s="2" t="s">
        <v>597</v>
      </c>
      <c r="CE152" t="s">
        <v>294</v>
      </c>
      <c r="CF152" t="s">
        <v>295</v>
      </c>
      <c r="CG152" t="s">
        <v>156</v>
      </c>
      <c r="CH152" t="s">
        <v>122</v>
      </c>
      <c r="CI152" s="8">
        <v>96950</v>
      </c>
      <c r="CJ152" s="3">
        <v>16.38</v>
      </c>
      <c r="CL152" s="3">
        <v>24.57</v>
      </c>
      <c r="CN152" t="s">
        <v>137</v>
      </c>
      <c r="CO152" t="s">
        <v>301</v>
      </c>
      <c r="CP152" t="s">
        <v>138</v>
      </c>
      <c r="CR152" t="s">
        <v>117</v>
      </c>
      <c r="CS152" t="s">
        <v>139</v>
      </c>
      <c r="CT152" t="s">
        <v>140</v>
      </c>
      <c r="CU152" t="s">
        <v>139</v>
      </c>
      <c r="CV152" t="s">
        <v>140</v>
      </c>
      <c r="CW152" t="s">
        <v>139</v>
      </c>
      <c r="CX152" t="s">
        <v>140</v>
      </c>
      <c r="CY152" s="2" t="s">
        <v>598</v>
      </c>
      <c r="CZ152" s="10">
        <v>16702368202</v>
      </c>
      <c r="DA152" t="s">
        <v>303</v>
      </c>
      <c r="DB152" t="s">
        <v>304</v>
      </c>
      <c r="DC152" t="s">
        <v>139</v>
      </c>
      <c r="DD152" t="s">
        <v>117</v>
      </c>
      <c r="DE152" t="s">
        <v>305</v>
      </c>
      <c r="DF152" t="s">
        <v>306</v>
      </c>
      <c r="DG152" t="s">
        <v>307</v>
      </c>
      <c r="DH152" t="s">
        <v>289</v>
      </c>
      <c r="DI152" t="s">
        <v>286</v>
      </c>
      <c r="DJ152" t="s">
        <v>308</v>
      </c>
    </row>
    <row r="153" spans="1:114" ht="14.45" customHeight="1" x14ac:dyDescent="0.25">
      <c r="A153" t="s">
        <v>350</v>
      </c>
      <c r="B153" t="s">
        <v>115</v>
      </c>
      <c r="C153" s="1">
        <v>45887</v>
      </c>
      <c r="D153" s="1">
        <v>45992</v>
      </c>
      <c r="E153" t="s">
        <v>116</v>
      </c>
      <c r="G153" t="s">
        <v>117</v>
      </c>
      <c r="H153" t="s">
        <v>117</v>
      </c>
      <c r="I153" t="s">
        <v>117</v>
      </c>
      <c r="J153" t="s">
        <v>351</v>
      </c>
      <c r="K153" t="s">
        <v>352</v>
      </c>
      <c r="L153" t="s">
        <v>353</v>
      </c>
      <c r="M153" t="s">
        <v>354</v>
      </c>
      <c r="N153" t="s">
        <v>121</v>
      </c>
      <c r="O153" t="s">
        <v>122</v>
      </c>
      <c r="P153" s="8">
        <v>96950</v>
      </c>
      <c r="Q153" t="s">
        <v>123</v>
      </c>
      <c r="S153" s="10">
        <v>16702353285</v>
      </c>
      <c r="U153" t="s">
        <v>355</v>
      </c>
      <c r="V153">
        <v>23833</v>
      </c>
      <c r="W153" t="s">
        <v>125</v>
      </c>
      <c r="Y153" t="s">
        <v>356</v>
      </c>
      <c r="Z153" t="s">
        <v>357</v>
      </c>
      <c r="AA153" t="s">
        <v>358</v>
      </c>
      <c r="AB153" t="s">
        <v>359</v>
      </c>
      <c r="AC153" t="s">
        <v>354</v>
      </c>
      <c r="AD153" t="s">
        <v>121</v>
      </c>
      <c r="AE153" t="s">
        <v>121</v>
      </c>
      <c r="AF153" t="s">
        <v>122</v>
      </c>
      <c r="AG153" s="8">
        <v>96950</v>
      </c>
      <c r="AH153" t="s">
        <v>123</v>
      </c>
      <c r="AJ153" s="10">
        <v>16702353285</v>
      </c>
      <c r="AL153" t="s">
        <v>360</v>
      </c>
      <c r="BE153" t="str">
        <f>"47-3019.00"</f>
        <v>47-3019.00</v>
      </c>
      <c r="BF153" t="s">
        <v>361</v>
      </c>
      <c r="BG153" t="s">
        <v>362</v>
      </c>
      <c r="BH153" t="s">
        <v>363</v>
      </c>
      <c r="BI153">
        <v>3</v>
      </c>
      <c r="BJ153">
        <v>3</v>
      </c>
      <c r="BK153" s="1">
        <v>45992</v>
      </c>
      <c r="BL153" s="1">
        <v>46356</v>
      </c>
      <c r="BM153" s="1">
        <v>45992</v>
      </c>
      <c r="BN153" s="1">
        <v>46356</v>
      </c>
      <c r="BO153">
        <v>40</v>
      </c>
      <c r="BP153">
        <v>0</v>
      </c>
      <c r="BQ153">
        <v>8</v>
      </c>
      <c r="BR153">
        <v>8</v>
      </c>
      <c r="BS153">
        <v>8</v>
      </c>
      <c r="BT153">
        <v>8</v>
      </c>
      <c r="BU153">
        <v>8</v>
      </c>
      <c r="BV153">
        <v>0</v>
      </c>
      <c r="BW153" t="str">
        <f>"8:00 AM"</f>
        <v>8:00 AM</v>
      </c>
      <c r="BX153" t="str">
        <f>"5:00 PM"</f>
        <v>5:00 PM</v>
      </c>
      <c r="BY153" t="s">
        <v>165</v>
      </c>
      <c r="BZ153">
        <v>0</v>
      </c>
      <c r="CA153">
        <v>12</v>
      </c>
      <c r="CB153" t="s">
        <v>117</v>
      </c>
      <c r="CD153" t="s">
        <v>165</v>
      </c>
      <c r="CE153" t="s">
        <v>353</v>
      </c>
      <c r="CF153" t="s">
        <v>354</v>
      </c>
      <c r="CG153" t="s">
        <v>121</v>
      </c>
      <c r="CH153" t="s">
        <v>122</v>
      </c>
      <c r="CI153" s="8">
        <v>96950</v>
      </c>
      <c r="CJ153" s="3">
        <v>10.77</v>
      </c>
      <c r="CK153" s="3">
        <v>10.77</v>
      </c>
      <c r="CL153" s="3">
        <v>16.16</v>
      </c>
      <c r="CM153" s="3">
        <v>16.16</v>
      </c>
      <c r="CN153" t="s">
        <v>137</v>
      </c>
      <c r="CO153" t="s">
        <v>325</v>
      </c>
      <c r="CP153" t="s">
        <v>138</v>
      </c>
      <c r="CR153" t="s">
        <v>117</v>
      </c>
      <c r="CS153" t="s">
        <v>139</v>
      </c>
      <c r="CT153" t="s">
        <v>140</v>
      </c>
      <c r="CU153" t="s">
        <v>139</v>
      </c>
      <c r="CV153" t="s">
        <v>140</v>
      </c>
      <c r="CW153" t="s">
        <v>139</v>
      </c>
      <c r="CX153" t="s">
        <v>140</v>
      </c>
      <c r="CY153" t="s">
        <v>325</v>
      </c>
      <c r="CZ153" s="10">
        <v>16702353285</v>
      </c>
      <c r="DA153" t="s">
        <v>360</v>
      </c>
      <c r="DB153" t="s">
        <v>140</v>
      </c>
      <c r="DC153" t="s">
        <v>139</v>
      </c>
      <c r="DD153" t="s">
        <v>117</v>
      </c>
      <c r="DE153" t="s">
        <v>356</v>
      </c>
      <c r="DF153" t="s">
        <v>357</v>
      </c>
      <c r="DG153" t="s">
        <v>364</v>
      </c>
      <c r="DH153" t="s">
        <v>355</v>
      </c>
      <c r="DI153" t="s">
        <v>351</v>
      </c>
      <c r="DJ153" t="s">
        <v>360</v>
      </c>
    </row>
    <row r="154" spans="1:114" ht="14.45" customHeight="1" x14ac:dyDescent="0.25">
      <c r="A154" t="s">
        <v>1659</v>
      </c>
      <c r="B154" t="s">
        <v>115</v>
      </c>
      <c r="C154" s="1">
        <v>45894</v>
      </c>
      <c r="D154" s="1">
        <v>45992</v>
      </c>
      <c r="E154" t="s">
        <v>168</v>
      </c>
      <c r="F154" s="1">
        <v>45929</v>
      </c>
      <c r="G154" t="s">
        <v>117</v>
      </c>
      <c r="H154" t="s">
        <v>117</v>
      </c>
      <c r="I154" t="s">
        <v>139</v>
      </c>
      <c r="J154" t="s">
        <v>1660</v>
      </c>
      <c r="K154" t="s">
        <v>1661</v>
      </c>
      <c r="L154" t="s">
        <v>1662</v>
      </c>
      <c r="N154" t="s">
        <v>121</v>
      </c>
      <c r="O154" t="s">
        <v>122</v>
      </c>
      <c r="P154" s="8">
        <v>96950</v>
      </c>
      <c r="Q154" t="s">
        <v>123</v>
      </c>
      <c r="S154" s="10">
        <v>16702870701</v>
      </c>
      <c r="U154" t="s">
        <v>1663</v>
      </c>
      <c r="V154">
        <v>624410</v>
      </c>
      <c r="W154" t="s">
        <v>125</v>
      </c>
      <c r="Y154" t="s">
        <v>529</v>
      </c>
      <c r="Z154" t="s">
        <v>1664</v>
      </c>
      <c r="AA154" t="s">
        <v>1665</v>
      </c>
      <c r="AB154" t="s">
        <v>1666</v>
      </c>
      <c r="AC154" t="s">
        <v>1662</v>
      </c>
      <c r="AE154" t="s">
        <v>121</v>
      </c>
      <c r="AF154" t="s">
        <v>122</v>
      </c>
      <c r="AG154" s="8">
        <v>96950</v>
      </c>
      <c r="AH154" t="s">
        <v>123</v>
      </c>
      <c r="AJ154" s="10">
        <v>16702870701</v>
      </c>
      <c r="AL154" t="s">
        <v>1667</v>
      </c>
      <c r="BE154" t="str">
        <f>"39-9011.00"</f>
        <v>39-9011.00</v>
      </c>
      <c r="BF154" t="s">
        <v>941</v>
      </c>
      <c r="BG154" t="s">
        <v>1668</v>
      </c>
      <c r="BH154" t="s">
        <v>1669</v>
      </c>
      <c r="BI154">
        <v>8</v>
      </c>
      <c r="BJ154">
        <v>8</v>
      </c>
      <c r="BK154" s="1">
        <v>45931</v>
      </c>
      <c r="BL154" s="1">
        <v>46295</v>
      </c>
      <c r="BM154" s="1">
        <v>45992</v>
      </c>
      <c r="BN154" s="1">
        <v>46295</v>
      </c>
      <c r="BO154">
        <v>35</v>
      </c>
      <c r="BP154">
        <v>0</v>
      </c>
      <c r="BQ154">
        <v>7</v>
      </c>
      <c r="BR154">
        <v>7</v>
      </c>
      <c r="BS154">
        <v>7</v>
      </c>
      <c r="BT154">
        <v>7</v>
      </c>
      <c r="BU154">
        <v>7</v>
      </c>
      <c r="BV154">
        <v>0</v>
      </c>
      <c r="BW154" t="str">
        <f>"8:00 AM"</f>
        <v>8:00 AM</v>
      </c>
      <c r="BX154" t="str">
        <f>"4:00 PM"</f>
        <v>4:00 PM</v>
      </c>
      <c r="BY154" t="s">
        <v>135</v>
      </c>
      <c r="BZ154">
        <v>0</v>
      </c>
      <c r="CA154">
        <v>12</v>
      </c>
      <c r="CB154" t="s">
        <v>117</v>
      </c>
      <c r="CD154" s="2" t="s">
        <v>1670</v>
      </c>
      <c r="CE154" t="s">
        <v>1671</v>
      </c>
      <c r="CF154" t="s">
        <v>1672</v>
      </c>
      <c r="CG154" t="s">
        <v>121</v>
      </c>
      <c r="CH154" t="s">
        <v>122</v>
      </c>
      <c r="CI154" s="8">
        <v>96950</v>
      </c>
      <c r="CJ154" s="3">
        <v>7.96</v>
      </c>
      <c r="CK154" s="3">
        <v>7.96</v>
      </c>
      <c r="CL154" s="3">
        <v>11.94</v>
      </c>
      <c r="CM154" s="3">
        <v>11.94</v>
      </c>
      <c r="CN154" t="s">
        <v>137</v>
      </c>
      <c r="CP154" t="s">
        <v>138</v>
      </c>
      <c r="CR154" t="s">
        <v>117</v>
      </c>
      <c r="CS154" t="s">
        <v>139</v>
      </c>
      <c r="CT154" t="s">
        <v>140</v>
      </c>
      <c r="CU154" t="s">
        <v>139</v>
      </c>
      <c r="CV154" t="s">
        <v>140</v>
      </c>
      <c r="CW154" t="s">
        <v>139</v>
      </c>
      <c r="CX154" t="s">
        <v>140</v>
      </c>
      <c r="CY154" t="s">
        <v>1673</v>
      </c>
      <c r="CZ154" s="10">
        <v>16702870701</v>
      </c>
      <c r="DA154" t="s">
        <v>1674</v>
      </c>
      <c r="DB154" t="s">
        <v>140</v>
      </c>
      <c r="DC154" t="s">
        <v>139</v>
      </c>
      <c r="DD154" t="s">
        <v>117</v>
      </c>
    </row>
    <row r="155" spans="1:114" ht="14.45" customHeight="1" x14ac:dyDescent="0.25">
      <c r="A155" t="s">
        <v>1809</v>
      </c>
      <c r="B155" t="s">
        <v>115</v>
      </c>
      <c r="C155" s="1">
        <v>45898</v>
      </c>
      <c r="D155" s="1">
        <v>45992</v>
      </c>
      <c r="E155" t="s">
        <v>116</v>
      </c>
      <c r="G155" t="s">
        <v>139</v>
      </c>
      <c r="H155" t="s">
        <v>117</v>
      </c>
      <c r="I155" t="s">
        <v>117</v>
      </c>
      <c r="J155" t="s">
        <v>397</v>
      </c>
      <c r="K155" t="s">
        <v>140</v>
      </c>
      <c r="L155" t="s">
        <v>398</v>
      </c>
      <c r="M155" t="s">
        <v>399</v>
      </c>
      <c r="N155" t="s">
        <v>121</v>
      </c>
      <c r="O155" t="s">
        <v>122</v>
      </c>
      <c r="P155" s="8">
        <v>96950</v>
      </c>
      <c r="Q155" t="s">
        <v>123</v>
      </c>
      <c r="S155" s="10">
        <v>16702347243</v>
      </c>
      <c r="U155" t="s">
        <v>400</v>
      </c>
      <c r="V155">
        <v>424410</v>
      </c>
      <c r="W155" t="s">
        <v>125</v>
      </c>
      <c r="Y155" t="s">
        <v>401</v>
      </c>
      <c r="Z155" t="s">
        <v>402</v>
      </c>
      <c r="AB155" t="s">
        <v>260</v>
      </c>
      <c r="AC155" t="s">
        <v>398</v>
      </c>
      <c r="AD155" t="s">
        <v>1810</v>
      </c>
      <c r="AE155" t="s">
        <v>121</v>
      </c>
      <c r="AF155" t="s">
        <v>122</v>
      </c>
      <c r="AG155" s="8">
        <v>96950</v>
      </c>
      <c r="AH155" t="s">
        <v>123</v>
      </c>
      <c r="AJ155" s="10">
        <v>16702347243</v>
      </c>
      <c r="AL155" t="s">
        <v>404</v>
      </c>
      <c r="BE155" t="str">
        <f>"43-3031.00"</f>
        <v>43-3031.00</v>
      </c>
      <c r="BF155" t="s">
        <v>1205</v>
      </c>
      <c r="BG155" t="s">
        <v>1811</v>
      </c>
      <c r="BH155" t="s">
        <v>1812</v>
      </c>
      <c r="BI155">
        <v>2</v>
      </c>
      <c r="BJ155">
        <v>2</v>
      </c>
      <c r="BK155" s="1">
        <v>45960</v>
      </c>
      <c r="BL155" s="1">
        <v>46324</v>
      </c>
      <c r="BM155" s="1">
        <v>45992</v>
      </c>
      <c r="BN155" s="1">
        <v>46324</v>
      </c>
      <c r="BO155">
        <v>36</v>
      </c>
      <c r="BP155">
        <v>0</v>
      </c>
      <c r="BQ155">
        <v>6</v>
      </c>
      <c r="BR155">
        <v>6</v>
      </c>
      <c r="BS155">
        <v>6</v>
      </c>
      <c r="BT155">
        <v>6</v>
      </c>
      <c r="BU155">
        <v>6</v>
      </c>
      <c r="BV155">
        <v>6</v>
      </c>
      <c r="BW155" t="str">
        <f>"8:00 AM"</f>
        <v>8:00 AM</v>
      </c>
      <c r="BX155" t="str">
        <f>"2:00 PM"</f>
        <v>2:00 PM</v>
      </c>
      <c r="BY155" t="s">
        <v>135</v>
      </c>
      <c r="BZ155">
        <v>0</v>
      </c>
      <c r="CA155">
        <v>24</v>
      </c>
      <c r="CB155" t="s">
        <v>117</v>
      </c>
      <c r="CD155" s="2" t="s">
        <v>1813</v>
      </c>
      <c r="CE155" t="s">
        <v>398</v>
      </c>
      <c r="CF155" t="s">
        <v>399</v>
      </c>
      <c r="CG155" t="s">
        <v>121</v>
      </c>
      <c r="CH155" t="s">
        <v>122</v>
      </c>
      <c r="CI155" s="8">
        <v>96950</v>
      </c>
      <c r="CJ155" s="3">
        <v>12.33</v>
      </c>
      <c r="CK155" s="3">
        <v>12.4</v>
      </c>
      <c r="CL155" s="3">
        <v>18.5</v>
      </c>
      <c r="CM155" s="3">
        <v>18.600000000000001</v>
      </c>
      <c r="CN155" t="s">
        <v>137</v>
      </c>
      <c r="CO155" t="s">
        <v>140</v>
      </c>
      <c r="CP155" t="s">
        <v>138</v>
      </c>
      <c r="CR155" t="s">
        <v>117</v>
      </c>
      <c r="CS155" t="s">
        <v>139</v>
      </c>
      <c r="CT155" t="s">
        <v>140</v>
      </c>
      <c r="CU155" t="s">
        <v>139</v>
      </c>
      <c r="CV155" t="s">
        <v>140</v>
      </c>
      <c r="CW155" t="s">
        <v>139</v>
      </c>
      <c r="CX155" t="s">
        <v>140</v>
      </c>
      <c r="CY155" t="s">
        <v>1814</v>
      </c>
      <c r="CZ155" s="10">
        <v>16702347243</v>
      </c>
      <c r="DA155" t="s">
        <v>404</v>
      </c>
      <c r="DB155" t="s">
        <v>140</v>
      </c>
      <c r="DC155" t="s">
        <v>139</v>
      </c>
      <c r="DD155" t="s">
        <v>117</v>
      </c>
    </row>
    <row r="156" spans="1:114" ht="14.45" customHeight="1" x14ac:dyDescent="0.25">
      <c r="A156" t="s">
        <v>2870</v>
      </c>
      <c r="B156" t="s">
        <v>217</v>
      </c>
      <c r="C156" s="1">
        <v>45901</v>
      </c>
      <c r="D156" s="1">
        <v>45992</v>
      </c>
      <c r="E156" t="s">
        <v>116</v>
      </c>
      <c r="G156" t="s">
        <v>117</v>
      </c>
      <c r="H156" t="s">
        <v>117</v>
      </c>
      <c r="I156" t="s">
        <v>117</v>
      </c>
      <c r="J156" t="s">
        <v>218</v>
      </c>
      <c r="L156" t="s">
        <v>219</v>
      </c>
      <c r="M156" t="s">
        <v>220</v>
      </c>
      <c r="N156" t="s">
        <v>121</v>
      </c>
      <c r="O156" t="s">
        <v>122</v>
      </c>
      <c r="P156" s="8">
        <v>96950</v>
      </c>
      <c r="Q156" t="s">
        <v>123</v>
      </c>
      <c r="S156" s="10">
        <v>16702353027</v>
      </c>
      <c r="U156" t="s">
        <v>221</v>
      </c>
      <c r="V156">
        <v>561320</v>
      </c>
      <c r="W156" t="s">
        <v>222</v>
      </c>
      <c r="X156" t="s">
        <v>139</v>
      </c>
      <c r="Y156" t="s">
        <v>223</v>
      </c>
      <c r="Z156" t="s">
        <v>224</v>
      </c>
      <c r="AA156" t="s">
        <v>225</v>
      </c>
      <c r="AB156" t="s">
        <v>193</v>
      </c>
      <c r="AC156" t="s">
        <v>219</v>
      </c>
      <c r="AD156" t="s">
        <v>220</v>
      </c>
      <c r="AE156" t="s">
        <v>121</v>
      </c>
      <c r="AF156" t="s">
        <v>122</v>
      </c>
      <c r="AG156" s="8">
        <v>96950</v>
      </c>
      <c r="AH156" t="s">
        <v>123</v>
      </c>
      <c r="AJ156" s="10">
        <v>16702353027</v>
      </c>
      <c r="AL156" t="s">
        <v>226</v>
      </c>
      <c r="BE156" t="str">
        <f>"51-3011.00"</f>
        <v>51-3011.00</v>
      </c>
      <c r="BF156" t="s">
        <v>342</v>
      </c>
      <c r="BG156" t="s">
        <v>2871</v>
      </c>
      <c r="BH156" t="s">
        <v>1160</v>
      </c>
      <c r="BI156">
        <v>6</v>
      </c>
      <c r="BK156" s="1">
        <v>45962</v>
      </c>
      <c r="BL156" s="1">
        <v>46326</v>
      </c>
      <c r="BO156">
        <v>35</v>
      </c>
      <c r="BP156">
        <v>0</v>
      </c>
      <c r="BQ156">
        <v>7</v>
      </c>
      <c r="BR156">
        <v>7</v>
      </c>
      <c r="BS156">
        <v>7</v>
      </c>
      <c r="BT156">
        <v>7</v>
      </c>
      <c r="BU156">
        <v>7</v>
      </c>
      <c r="BV156">
        <v>0</v>
      </c>
      <c r="BW156" t="str">
        <f>"2:30 AM"</f>
        <v>2:30 AM</v>
      </c>
      <c r="BX156" t="str">
        <f>"9:30 AM"</f>
        <v>9:30 AM</v>
      </c>
      <c r="BY156" t="s">
        <v>165</v>
      </c>
      <c r="BZ156">
        <v>0</v>
      </c>
      <c r="CA156">
        <v>12</v>
      </c>
      <c r="CB156" t="s">
        <v>117</v>
      </c>
      <c r="CD156" t="s">
        <v>2872</v>
      </c>
      <c r="CE156" t="s">
        <v>230</v>
      </c>
      <c r="CF156" t="s">
        <v>230</v>
      </c>
      <c r="CG156" t="s">
        <v>231</v>
      </c>
      <c r="CH156" t="s">
        <v>122</v>
      </c>
      <c r="CI156" s="8">
        <v>96952</v>
      </c>
      <c r="CJ156" s="3">
        <v>8.61</v>
      </c>
      <c r="CK156" s="3">
        <v>8.61</v>
      </c>
      <c r="CL156" s="3">
        <v>12.92</v>
      </c>
      <c r="CM156" s="3">
        <v>12.92</v>
      </c>
      <c r="CN156" t="s">
        <v>137</v>
      </c>
      <c r="CO156" t="s">
        <v>165</v>
      </c>
      <c r="CP156" t="s">
        <v>138</v>
      </c>
      <c r="CR156" t="s">
        <v>117</v>
      </c>
      <c r="CS156" t="s">
        <v>139</v>
      </c>
      <c r="CT156" t="s">
        <v>140</v>
      </c>
      <c r="CU156" t="s">
        <v>139</v>
      </c>
      <c r="CV156" t="s">
        <v>140</v>
      </c>
      <c r="CW156" t="s">
        <v>139</v>
      </c>
      <c r="CX156" t="s">
        <v>140</v>
      </c>
      <c r="CY156" t="s">
        <v>232</v>
      </c>
      <c r="CZ156" s="10">
        <v>16702353027</v>
      </c>
      <c r="DA156" t="s">
        <v>226</v>
      </c>
      <c r="DB156" t="s">
        <v>140</v>
      </c>
      <c r="DC156" t="s">
        <v>139</v>
      </c>
      <c r="DD156" t="s">
        <v>139</v>
      </c>
    </row>
    <row r="157" spans="1:114" ht="14.45" customHeight="1" x14ac:dyDescent="0.25">
      <c r="A157" t="s">
        <v>2890</v>
      </c>
      <c r="B157" t="s">
        <v>217</v>
      </c>
      <c r="C157" s="1">
        <v>45967</v>
      </c>
      <c r="D157" s="1">
        <v>45992</v>
      </c>
      <c r="E157" t="s">
        <v>168</v>
      </c>
      <c r="F157" s="1">
        <v>46021</v>
      </c>
      <c r="G157" t="s">
        <v>117</v>
      </c>
      <c r="H157" t="s">
        <v>117</v>
      </c>
      <c r="I157" t="s">
        <v>117</v>
      </c>
      <c r="J157" t="s">
        <v>1183</v>
      </c>
      <c r="L157" t="s">
        <v>2891</v>
      </c>
      <c r="N157" t="s">
        <v>156</v>
      </c>
      <c r="O157" t="s">
        <v>122</v>
      </c>
      <c r="P157" s="8">
        <v>96950</v>
      </c>
      <c r="Q157" t="s">
        <v>123</v>
      </c>
      <c r="S157" s="10">
        <v>16702881463</v>
      </c>
      <c r="U157" t="s">
        <v>1185</v>
      </c>
      <c r="V157">
        <v>236116</v>
      </c>
      <c r="W157" t="s">
        <v>125</v>
      </c>
      <c r="Y157" t="s">
        <v>2892</v>
      </c>
      <c r="Z157" t="s">
        <v>2893</v>
      </c>
      <c r="AA157" t="s">
        <v>358</v>
      </c>
      <c r="AB157" t="s">
        <v>260</v>
      </c>
      <c r="AC157" t="s">
        <v>2894</v>
      </c>
      <c r="AE157" t="s">
        <v>121</v>
      </c>
      <c r="AF157" t="s">
        <v>122</v>
      </c>
      <c r="AG157" s="8">
        <v>96950</v>
      </c>
      <c r="AH157" t="s">
        <v>123</v>
      </c>
      <c r="AJ157" s="10">
        <v>16702881463</v>
      </c>
      <c r="AL157" t="s">
        <v>1190</v>
      </c>
      <c r="BE157" t="str">
        <f>"49-9071.00"</f>
        <v>49-9071.00</v>
      </c>
      <c r="BF157" t="s">
        <v>132</v>
      </c>
      <c r="BG157" t="s">
        <v>1191</v>
      </c>
      <c r="BH157" t="s">
        <v>2895</v>
      </c>
      <c r="BI157">
        <v>10</v>
      </c>
      <c r="BK157" s="1">
        <v>46023</v>
      </c>
      <c r="BL157" s="1">
        <v>46387</v>
      </c>
      <c r="BO157">
        <v>35</v>
      </c>
      <c r="BP157">
        <v>0</v>
      </c>
      <c r="BQ157">
        <v>7</v>
      </c>
      <c r="BR157">
        <v>7</v>
      </c>
      <c r="BS157">
        <v>7</v>
      </c>
      <c r="BT157">
        <v>7</v>
      </c>
      <c r="BU157">
        <v>7</v>
      </c>
      <c r="BV157">
        <v>0</v>
      </c>
      <c r="BW157" t="str">
        <f>"8:30 AM"</f>
        <v>8:30 AM</v>
      </c>
      <c r="BX157" t="str">
        <f>"4:30 PM"</f>
        <v>4:30 PM</v>
      </c>
      <c r="BY157" t="s">
        <v>135</v>
      </c>
      <c r="BZ157">
        <v>1</v>
      </c>
      <c r="CA157">
        <v>6</v>
      </c>
      <c r="CB157" t="s">
        <v>117</v>
      </c>
      <c r="CD157" s="2" t="s">
        <v>2896</v>
      </c>
      <c r="CE157" t="s">
        <v>2891</v>
      </c>
      <c r="CG157" t="s">
        <v>156</v>
      </c>
      <c r="CH157" t="s">
        <v>122</v>
      </c>
      <c r="CI157" s="8">
        <v>96950</v>
      </c>
      <c r="CJ157" s="3">
        <v>9.98</v>
      </c>
      <c r="CK157" s="3">
        <v>9.98</v>
      </c>
      <c r="CL157" s="3">
        <v>14.97</v>
      </c>
      <c r="CM157" s="3">
        <v>14.97</v>
      </c>
      <c r="CN157" t="s">
        <v>137</v>
      </c>
      <c r="CO157" t="s">
        <v>325</v>
      </c>
      <c r="CP157" t="s">
        <v>138</v>
      </c>
      <c r="CR157" t="s">
        <v>117</v>
      </c>
      <c r="CS157" t="s">
        <v>139</v>
      </c>
      <c r="CT157" t="s">
        <v>140</v>
      </c>
      <c r="CU157" t="s">
        <v>139</v>
      </c>
      <c r="CV157" t="s">
        <v>140</v>
      </c>
      <c r="CW157" t="s">
        <v>139</v>
      </c>
      <c r="CX157" t="s">
        <v>140</v>
      </c>
      <c r="CY157" s="2" t="s">
        <v>2897</v>
      </c>
      <c r="CZ157" s="10">
        <v>16702881463</v>
      </c>
      <c r="DA157" t="s">
        <v>2898</v>
      </c>
      <c r="DB157" t="s">
        <v>802</v>
      </c>
      <c r="DC157" t="s">
        <v>139</v>
      </c>
      <c r="DD157" t="s">
        <v>117</v>
      </c>
    </row>
    <row r="158" spans="1:114" ht="14.45" customHeight="1" x14ac:dyDescent="0.25">
      <c r="A158" t="s">
        <v>3921</v>
      </c>
      <c r="B158" t="s">
        <v>115</v>
      </c>
      <c r="C158" s="1">
        <v>45890</v>
      </c>
      <c r="D158" s="1">
        <v>45992</v>
      </c>
      <c r="E158" t="s">
        <v>116</v>
      </c>
      <c r="G158" t="s">
        <v>117</v>
      </c>
      <c r="H158" t="s">
        <v>117</v>
      </c>
      <c r="I158" t="s">
        <v>117</v>
      </c>
      <c r="J158" t="s">
        <v>3711</v>
      </c>
      <c r="K158" t="s">
        <v>3711</v>
      </c>
      <c r="L158" t="s">
        <v>3720</v>
      </c>
      <c r="M158" t="s">
        <v>3721</v>
      </c>
      <c r="N158" t="s">
        <v>121</v>
      </c>
      <c r="O158" t="s">
        <v>122</v>
      </c>
      <c r="P158" s="8">
        <v>96950</v>
      </c>
      <c r="Q158" t="s">
        <v>123</v>
      </c>
      <c r="R158" t="s">
        <v>121</v>
      </c>
      <c r="S158" s="10">
        <v>16702345577</v>
      </c>
      <c r="U158" t="s">
        <v>3713</v>
      </c>
      <c r="V158">
        <v>23622</v>
      </c>
      <c r="W158" t="s">
        <v>125</v>
      </c>
      <c r="Y158" t="s">
        <v>620</v>
      </c>
      <c r="Z158" t="s">
        <v>3714</v>
      </c>
      <c r="AB158" t="s">
        <v>193</v>
      </c>
      <c r="AC158" t="s">
        <v>3720</v>
      </c>
      <c r="AD158" t="s">
        <v>3721</v>
      </c>
      <c r="AE158" t="s">
        <v>121</v>
      </c>
      <c r="AF158" t="s">
        <v>122</v>
      </c>
      <c r="AG158" s="8">
        <v>96950</v>
      </c>
      <c r="AH158" t="s">
        <v>123</v>
      </c>
      <c r="AI158" t="s">
        <v>121</v>
      </c>
      <c r="AJ158" s="10">
        <v>16702345577</v>
      </c>
      <c r="AL158" t="s">
        <v>3715</v>
      </c>
      <c r="BE158" t="str">
        <f>"49-9071.00"</f>
        <v>49-9071.00</v>
      </c>
      <c r="BF158" t="s">
        <v>132</v>
      </c>
      <c r="BG158" t="s">
        <v>3922</v>
      </c>
      <c r="BH158" t="s">
        <v>3230</v>
      </c>
      <c r="BI158">
        <v>24</v>
      </c>
      <c r="BJ158">
        <v>24</v>
      </c>
      <c r="BK158" s="1">
        <v>45931</v>
      </c>
      <c r="BL158" s="1">
        <v>46295</v>
      </c>
      <c r="BM158" s="1">
        <v>45992</v>
      </c>
      <c r="BN158" s="1">
        <v>46295</v>
      </c>
      <c r="BO158">
        <v>40</v>
      </c>
      <c r="BP158">
        <v>0</v>
      </c>
      <c r="BQ158">
        <v>8</v>
      </c>
      <c r="BR158">
        <v>8</v>
      </c>
      <c r="BS158">
        <v>8</v>
      </c>
      <c r="BT158">
        <v>8</v>
      </c>
      <c r="BU158">
        <v>8</v>
      </c>
      <c r="BV158">
        <v>0</v>
      </c>
      <c r="BW158" t="str">
        <f>"8:00 AM"</f>
        <v>8:00 AM</v>
      </c>
      <c r="BX158" t="str">
        <f>"5:00 PM"</f>
        <v>5:00 PM</v>
      </c>
      <c r="BY158" t="s">
        <v>135</v>
      </c>
      <c r="BZ158">
        <v>0</v>
      </c>
      <c r="CA158">
        <v>24</v>
      </c>
      <c r="CB158" t="s">
        <v>117</v>
      </c>
      <c r="CD158" s="2" t="s">
        <v>3923</v>
      </c>
      <c r="CE158" t="s">
        <v>3720</v>
      </c>
      <c r="CF158" t="s">
        <v>3721</v>
      </c>
      <c r="CG158" t="s">
        <v>121</v>
      </c>
      <c r="CH158" t="s">
        <v>122</v>
      </c>
      <c r="CI158" s="8">
        <v>96950</v>
      </c>
      <c r="CJ158" s="3">
        <v>9.98</v>
      </c>
      <c r="CK158" s="3">
        <v>9.98</v>
      </c>
      <c r="CL158" s="3">
        <v>14.97</v>
      </c>
      <c r="CM158" s="3">
        <v>14.97</v>
      </c>
      <c r="CN158" t="s">
        <v>137</v>
      </c>
      <c r="CO158" t="s">
        <v>3722</v>
      </c>
      <c r="CP158" t="s">
        <v>138</v>
      </c>
      <c r="CR158" t="s">
        <v>117</v>
      </c>
      <c r="CS158" t="s">
        <v>139</v>
      </c>
      <c r="CT158" t="s">
        <v>139</v>
      </c>
      <c r="CU158" t="s">
        <v>139</v>
      </c>
      <c r="CV158" t="s">
        <v>139</v>
      </c>
      <c r="CW158" t="s">
        <v>139</v>
      </c>
      <c r="CX158" t="s">
        <v>140</v>
      </c>
      <c r="CY158" t="s">
        <v>3924</v>
      </c>
      <c r="CZ158" s="10">
        <v>16702345577</v>
      </c>
      <c r="DA158" t="s">
        <v>3715</v>
      </c>
      <c r="DB158" t="s">
        <v>140</v>
      </c>
      <c r="DC158" t="s">
        <v>139</v>
      </c>
      <c r="DD158" t="s">
        <v>117</v>
      </c>
    </row>
    <row r="159" spans="1:114" ht="14.45" customHeight="1" x14ac:dyDescent="0.25">
      <c r="A159" t="s">
        <v>3971</v>
      </c>
      <c r="B159" t="s">
        <v>115</v>
      </c>
      <c r="C159" s="1">
        <v>45877</v>
      </c>
      <c r="D159" s="1">
        <v>45992</v>
      </c>
      <c r="E159" t="s">
        <v>168</v>
      </c>
      <c r="F159" s="1">
        <v>45929</v>
      </c>
      <c r="G159" t="s">
        <v>139</v>
      </c>
      <c r="H159" t="s">
        <v>117</v>
      </c>
      <c r="I159" t="s">
        <v>117</v>
      </c>
      <c r="J159" t="s">
        <v>185</v>
      </c>
      <c r="K159" t="s">
        <v>186</v>
      </c>
      <c r="L159" t="s">
        <v>187</v>
      </c>
      <c r="M159" t="s">
        <v>188</v>
      </c>
      <c r="N159" t="s">
        <v>121</v>
      </c>
      <c r="O159" t="s">
        <v>122</v>
      </c>
      <c r="P159" s="8">
        <v>96950</v>
      </c>
      <c r="Q159" t="s">
        <v>123</v>
      </c>
      <c r="S159" s="10">
        <v>16702347236</v>
      </c>
      <c r="U159" t="s">
        <v>189</v>
      </c>
      <c r="V159">
        <v>72251</v>
      </c>
      <c r="W159" t="s">
        <v>125</v>
      </c>
      <c r="Y159" t="s">
        <v>190</v>
      </c>
      <c r="Z159" t="s">
        <v>191</v>
      </c>
      <c r="AA159" t="s">
        <v>192</v>
      </c>
      <c r="AB159" t="s">
        <v>193</v>
      </c>
      <c r="AC159" t="s">
        <v>187</v>
      </c>
      <c r="AD159" t="s">
        <v>188</v>
      </c>
      <c r="AE159" t="s">
        <v>121</v>
      </c>
      <c r="AF159" t="s">
        <v>122</v>
      </c>
      <c r="AG159" s="8">
        <v>96950</v>
      </c>
      <c r="AH159" t="s">
        <v>123</v>
      </c>
      <c r="AJ159" s="10">
        <v>16702347236</v>
      </c>
      <c r="AL159" t="s">
        <v>194</v>
      </c>
      <c r="BE159" t="str">
        <f>"35-2014.00"</f>
        <v>35-2014.00</v>
      </c>
      <c r="BF159" t="s">
        <v>195</v>
      </c>
      <c r="BG159" t="s">
        <v>196</v>
      </c>
      <c r="BH159" t="s">
        <v>197</v>
      </c>
      <c r="BI159">
        <v>2</v>
      </c>
      <c r="BJ159">
        <v>2</v>
      </c>
      <c r="BK159" s="1">
        <v>45931</v>
      </c>
      <c r="BL159" s="1">
        <v>47026</v>
      </c>
      <c r="BM159" s="1">
        <v>45992</v>
      </c>
      <c r="BN159" s="1">
        <v>47026</v>
      </c>
      <c r="BO159">
        <v>35</v>
      </c>
      <c r="BP159">
        <v>0</v>
      </c>
      <c r="BQ159">
        <v>7</v>
      </c>
      <c r="BR159">
        <v>7</v>
      </c>
      <c r="BS159">
        <v>7</v>
      </c>
      <c r="BT159">
        <v>7</v>
      </c>
      <c r="BU159">
        <v>7</v>
      </c>
      <c r="BV159">
        <v>0</v>
      </c>
      <c r="BW159" t="str">
        <f>"10:00 AM"</f>
        <v>10:00 AM</v>
      </c>
      <c r="BX159" t="str">
        <f>"6:00 PM"</f>
        <v>6:00 PM</v>
      </c>
      <c r="BY159" t="s">
        <v>165</v>
      </c>
      <c r="BZ159">
        <v>0</v>
      </c>
      <c r="CA159">
        <v>12</v>
      </c>
      <c r="CB159" t="s">
        <v>117</v>
      </c>
      <c r="CD159" s="2" t="s">
        <v>3972</v>
      </c>
      <c r="CE159" t="s">
        <v>187</v>
      </c>
      <c r="CF159" t="s">
        <v>188</v>
      </c>
      <c r="CG159" t="s">
        <v>121</v>
      </c>
      <c r="CH159" t="s">
        <v>122</v>
      </c>
      <c r="CI159" s="8">
        <v>96950</v>
      </c>
      <c r="CJ159" s="3">
        <v>8.93</v>
      </c>
      <c r="CK159" s="3">
        <v>8.93</v>
      </c>
      <c r="CL159" s="3">
        <v>13.4</v>
      </c>
      <c r="CM159" s="3">
        <v>13.4</v>
      </c>
      <c r="CN159" t="s">
        <v>137</v>
      </c>
      <c r="CO159" t="s">
        <v>140</v>
      </c>
      <c r="CP159" t="s">
        <v>138</v>
      </c>
      <c r="CR159" t="s">
        <v>117</v>
      </c>
      <c r="CS159" t="s">
        <v>139</v>
      </c>
      <c r="CT159" t="s">
        <v>140</v>
      </c>
      <c r="CU159" t="s">
        <v>139</v>
      </c>
      <c r="CV159" t="s">
        <v>140</v>
      </c>
      <c r="CW159" t="s">
        <v>139</v>
      </c>
      <c r="CX159" t="s">
        <v>140</v>
      </c>
      <c r="CY159" t="s">
        <v>199</v>
      </c>
      <c r="CZ159" s="10">
        <v>16702347236</v>
      </c>
      <c r="DA159" t="s">
        <v>194</v>
      </c>
      <c r="DB159" t="s">
        <v>142</v>
      </c>
      <c r="DC159" t="s">
        <v>139</v>
      </c>
      <c r="DD159" t="s">
        <v>117</v>
      </c>
      <c r="DE159" t="s">
        <v>190</v>
      </c>
      <c r="DF159" t="s">
        <v>191</v>
      </c>
      <c r="DG159" t="s">
        <v>200</v>
      </c>
      <c r="DH159" t="s">
        <v>189</v>
      </c>
      <c r="DI159" t="s">
        <v>185</v>
      </c>
      <c r="DJ159" t="s">
        <v>194</v>
      </c>
    </row>
    <row r="160" spans="1:114" ht="14.45" customHeight="1" x14ac:dyDescent="0.25">
      <c r="A160" t="s">
        <v>4037</v>
      </c>
      <c r="B160" t="s">
        <v>251</v>
      </c>
      <c r="C160" s="1">
        <v>45895</v>
      </c>
      <c r="D160" s="1">
        <v>45992</v>
      </c>
      <c r="E160" t="s">
        <v>168</v>
      </c>
      <c r="F160" s="1">
        <v>46020</v>
      </c>
      <c r="G160" t="s">
        <v>117</v>
      </c>
      <c r="H160" t="s">
        <v>117</v>
      </c>
      <c r="I160" t="s">
        <v>117</v>
      </c>
      <c r="J160" t="s">
        <v>1315</v>
      </c>
      <c r="K160" t="s">
        <v>2071</v>
      </c>
      <c r="L160" t="s">
        <v>1317</v>
      </c>
      <c r="M160" t="s">
        <v>1318</v>
      </c>
      <c r="N160" t="s">
        <v>121</v>
      </c>
      <c r="O160" t="s">
        <v>122</v>
      </c>
      <c r="P160" s="8">
        <v>96950</v>
      </c>
      <c r="Q160" t="s">
        <v>123</v>
      </c>
      <c r="S160" s="10">
        <v>16702336927</v>
      </c>
      <c r="U160" t="s">
        <v>2072</v>
      </c>
      <c r="V160">
        <v>23622</v>
      </c>
      <c r="W160" t="s">
        <v>222</v>
      </c>
      <c r="X160" t="s">
        <v>139</v>
      </c>
      <c r="Y160" t="s">
        <v>1320</v>
      </c>
      <c r="Z160" t="s">
        <v>1321</v>
      </c>
      <c r="AA160" t="s">
        <v>1322</v>
      </c>
      <c r="AB160" t="s">
        <v>193</v>
      </c>
      <c r="AC160" t="s">
        <v>1317</v>
      </c>
      <c r="AD160" t="s">
        <v>1318</v>
      </c>
      <c r="AE160" t="s">
        <v>121</v>
      </c>
      <c r="AF160" t="s">
        <v>122</v>
      </c>
      <c r="AG160" s="8">
        <v>96950</v>
      </c>
      <c r="AH160" t="s">
        <v>123</v>
      </c>
      <c r="AJ160" s="10">
        <v>16702336927</v>
      </c>
      <c r="AL160" t="s">
        <v>1323</v>
      </c>
      <c r="BE160" t="str">
        <f>"49-9071.00"</f>
        <v>49-9071.00</v>
      </c>
      <c r="BF160" t="s">
        <v>132</v>
      </c>
      <c r="BG160" t="s">
        <v>2598</v>
      </c>
      <c r="BH160" t="s">
        <v>1751</v>
      </c>
      <c r="BI160">
        <v>6</v>
      </c>
      <c r="BJ160">
        <v>5</v>
      </c>
      <c r="BK160" s="1">
        <v>46022</v>
      </c>
      <c r="BL160" s="1">
        <v>46386</v>
      </c>
      <c r="BM160" s="1">
        <v>46022</v>
      </c>
      <c r="BN160" s="1">
        <v>46386</v>
      </c>
      <c r="BO160">
        <v>35</v>
      </c>
      <c r="BP160">
        <v>0</v>
      </c>
      <c r="BQ160">
        <v>7</v>
      </c>
      <c r="BR160">
        <v>7</v>
      </c>
      <c r="BS160">
        <v>7</v>
      </c>
      <c r="BT160">
        <v>7</v>
      </c>
      <c r="BU160">
        <v>7</v>
      </c>
      <c r="BV160">
        <v>0</v>
      </c>
      <c r="BW160" t="str">
        <f>"7:30 AM"</f>
        <v>7:30 AM</v>
      </c>
      <c r="BX160" t="str">
        <f>"3:30 PM"</f>
        <v>3:30 PM</v>
      </c>
      <c r="BY160" t="s">
        <v>135</v>
      </c>
      <c r="BZ160">
        <v>0</v>
      </c>
      <c r="CA160">
        <v>24</v>
      </c>
      <c r="CB160" t="s">
        <v>117</v>
      </c>
      <c r="CD160" t="s">
        <v>4038</v>
      </c>
      <c r="CE160" t="s">
        <v>1317</v>
      </c>
      <c r="CG160" t="s">
        <v>121</v>
      </c>
      <c r="CH160" t="s">
        <v>122</v>
      </c>
      <c r="CI160" s="8">
        <v>96950</v>
      </c>
      <c r="CJ160" s="3">
        <v>9.98</v>
      </c>
      <c r="CK160" s="3">
        <v>9.98</v>
      </c>
      <c r="CL160" s="3">
        <v>14.97</v>
      </c>
      <c r="CM160" s="3">
        <v>14.97</v>
      </c>
      <c r="CN160" t="s">
        <v>137</v>
      </c>
      <c r="CP160" t="s">
        <v>138</v>
      </c>
      <c r="CR160" t="s">
        <v>117</v>
      </c>
      <c r="CS160" t="s">
        <v>139</v>
      </c>
      <c r="CT160" t="s">
        <v>140</v>
      </c>
      <c r="CU160" t="s">
        <v>139</v>
      </c>
      <c r="CV160" t="s">
        <v>140</v>
      </c>
      <c r="CW160" t="s">
        <v>139</v>
      </c>
      <c r="CX160" t="s">
        <v>140</v>
      </c>
      <c r="CY160" t="s">
        <v>1328</v>
      </c>
      <c r="CZ160" s="10">
        <v>16702336927</v>
      </c>
      <c r="DA160" t="s">
        <v>1323</v>
      </c>
      <c r="DB160" t="s">
        <v>140</v>
      </c>
      <c r="DC160" t="s">
        <v>139</v>
      </c>
      <c r="DD160" t="s">
        <v>139</v>
      </c>
    </row>
    <row r="161" spans="1:114" ht="14.45" customHeight="1" x14ac:dyDescent="0.25">
      <c r="A161" t="s">
        <v>4059</v>
      </c>
      <c r="B161" t="s">
        <v>217</v>
      </c>
      <c r="C161" s="1">
        <v>45901</v>
      </c>
      <c r="D161" s="1">
        <v>45992</v>
      </c>
      <c r="E161" t="s">
        <v>116</v>
      </c>
      <c r="G161" t="s">
        <v>117</v>
      </c>
      <c r="H161" t="s">
        <v>117</v>
      </c>
      <c r="I161" t="s">
        <v>117</v>
      </c>
      <c r="J161" t="s">
        <v>218</v>
      </c>
      <c r="L161" t="s">
        <v>219</v>
      </c>
      <c r="M161" t="s">
        <v>220</v>
      </c>
      <c r="N161" t="s">
        <v>121</v>
      </c>
      <c r="O161" t="s">
        <v>122</v>
      </c>
      <c r="P161" s="8">
        <v>96950</v>
      </c>
      <c r="Q161" t="s">
        <v>123</v>
      </c>
      <c r="S161" s="10">
        <v>16702353027</v>
      </c>
      <c r="U161" t="s">
        <v>221</v>
      </c>
      <c r="V161">
        <v>561320</v>
      </c>
      <c r="W161" t="s">
        <v>222</v>
      </c>
      <c r="X161" t="s">
        <v>139</v>
      </c>
      <c r="Y161" t="s">
        <v>223</v>
      </c>
      <c r="Z161" t="s">
        <v>224</v>
      </c>
      <c r="AA161" t="s">
        <v>225</v>
      </c>
      <c r="AB161" t="s">
        <v>193</v>
      </c>
      <c r="AC161" t="s">
        <v>219</v>
      </c>
      <c r="AD161" t="s">
        <v>220</v>
      </c>
      <c r="AE161" t="s">
        <v>121</v>
      </c>
      <c r="AF161" t="s">
        <v>122</v>
      </c>
      <c r="AG161" s="8">
        <v>96950</v>
      </c>
      <c r="AH161" t="s">
        <v>123</v>
      </c>
      <c r="AJ161" s="10">
        <v>16702353027</v>
      </c>
      <c r="AL161" t="s">
        <v>226</v>
      </c>
      <c r="BE161" t="str">
        <f>"51-3011.00"</f>
        <v>51-3011.00</v>
      </c>
      <c r="BF161" t="s">
        <v>342</v>
      </c>
      <c r="BG161" t="s">
        <v>1159</v>
      </c>
      <c r="BH161" t="s">
        <v>1160</v>
      </c>
      <c r="BI161">
        <v>6</v>
      </c>
      <c r="BK161" s="1">
        <v>45962</v>
      </c>
      <c r="BL161" s="1">
        <v>46326</v>
      </c>
      <c r="BO161">
        <v>35</v>
      </c>
      <c r="BP161">
        <v>0</v>
      </c>
      <c r="BQ161">
        <v>7</v>
      </c>
      <c r="BR161">
        <v>7</v>
      </c>
      <c r="BS161">
        <v>7</v>
      </c>
      <c r="BT161">
        <v>7</v>
      </c>
      <c r="BU161">
        <v>7</v>
      </c>
      <c r="BV161">
        <v>0</v>
      </c>
      <c r="BW161" t="str">
        <f>"2:30 AM"</f>
        <v>2:30 AM</v>
      </c>
      <c r="BX161" t="str">
        <f>"9:30 AM"</f>
        <v>9:30 AM</v>
      </c>
      <c r="BY161" t="s">
        <v>165</v>
      </c>
      <c r="BZ161">
        <v>0</v>
      </c>
      <c r="CA161">
        <v>12</v>
      </c>
      <c r="CB161" t="s">
        <v>117</v>
      </c>
      <c r="CD161" t="s">
        <v>2872</v>
      </c>
      <c r="CE161" t="s">
        <v>867</v>
      </c>
      <c r="CF161" t="s">
        <v>867</v>
      </c>
      <c r="CG161" t="s">
        <v>368</v>
      </c>
      <c r="CH161" t="s">
        <v>122</v>
      </c>
      <c r="CI161" s="8">
        <v>96951</v>
      </c>
      <c r="CJ161" s="3">
        <v>8.61</v>
      </c>
      <c r="CK161" s="3">
        <v>8.61</v>
      </c>
      <c r="CL161" s="3">
        <v>12.92</v>
      </c>
      <c r="CM161" s="3">
        <v>12.92</v>
      </c>
      <c r="CN161" t="s">
        <v>137</v>
      </c>
      <c r="CO161" t="s">
        <v>165</v>
      </c>
      <c r="CP161" t="s">
        <v>138</v>
      </c>
      <c r="CR161" t="s">
        <v>117</v>
      </c>
      <c r="CS161" t="s">
        <v>139</v>
      </c>
      <c r="CT161" t="s">
        <v>140</v>
      </c>
      <c r="CU161" t="s">
        <v>139</v>
      </c>
      <c r="CV161" t="s">
        <v>140</v>
      </c>
      <c r="CW161" t="s">
        <v>139</v>
      </c>
      <c r="CX161" t="s">
        <v>140</v>
      </c>
      <c r="CY161" t="s">
        <v>4000</v>
      </c>
      <c r="CZ161" s="10">
        <v>16702353027</v>
      </c>
      <c r="DA161" t="s">
        <v>226</v>
      </c>
      <c r="DB161" t="s">
        <v>140</v>
      </c>
      <c r="DC161" t="s">
        <v>139</v>
      </c>
      <c r="DD161" t="s">
        <v>139</v>
      </c>
    </row>
    <row r="162" spans="1:114" ht="14.45" customHeight="1" x14ac:dyDescent="0.25">
      <c r="A162" t="s">
        <v>4570</v>
      </c>
      <c r="B162" t="s">
        <v>115</v>
      </c>
      <c r="C162" s="1">
        <v>45887</v>
      </c>
      <c r="D162" s="1">
        <v>45992</v>
      </c>
      <c r="E162" t="s">
        <v>116</v>
      </c>
      <c r="G162" t="s">
        <v>139</v>
      </c>
      <c r="H162" t="s">
        <v>117</v>
      </c>
      <c r="I162" t="s">
        <v>117</v>
      </c>
      <c r="J162" t="s">
        <v>202</v>
      </c>
      <c r="K162" t="s">
        <v>203</v>
      </c>
      <c r="L162" t="s">
        <v>204</v>
      </c>
      <c r="N162" t="s">
        <v>156</v>
      </c>
      <c r="O162" t="s">
        <v>122</v>
      </c>
      <c r="P162" s="8">
        <v>96950</v>
      </c>
      <c r="Q162" t="s">
        <v>123</v>
      </c>
      <c r="S162" s="10">
        <v>16702881047</v>
      </c>
      <c r="T162">
        <v>301</v>
      </c>
      <c r="U162" t="s">
        <v>205</v>
      </c>
      <c r="V162">
        <v>21231</v>
      </c>
      <c r="W162" t="s">
        <v>125</v>
      </c>
      <c r="Y162" t="s">
        <v>206</v>
      </c>
      <c r="Z162" t="s">
        <v>207</v>
      </c>
      <c r="AA162" t="s">
        <v>208</v>
      </c>
      <c r="AB162" t="s">
        <v>209</v>
      </c>
      <c r="AC162" t="s">
        <v>204</v>
      </c>
      <c r="AE162" t="s">
        <v>156</v>
      </c>
      <c r="AF162" t="s">
        <v>122</v>
      </c>
      <c r="AG162" s="8">
        <v>96950</v>
      </c>
      <c r="AH162" t="s">
        <v>123</v>
      </c>
      <c r="AJ162" s="10">
        <v>16702881047</v>
      </c>
      <c r="AK162">
        <v>301</v>
      </c>
      <c r="AL162" t="s">
        <v>210</v>
      </c>
      <c r="BE162" t="str">
        <f>"47-2111.00"</f>
        <v>47-2111.00</v>
      </c>
      <c r="BF162" t="s">
        <v>2258</v>
      </c>
      <c r="BG162" t="s">
        <v>2259</v>
      </c>
      <c r="BH162" t="s">
        <v>2260</v>
      </c>
      <c r="BI162">
        <v>2</v>
      </c>
      <c r="BJ162">
        <v>2</v>
      </c>
      <c r="BK162" s="1">
        <v>46006</v>
      </c>
      <c r="BL162" s="1">
        <v>47101</v>
      </c>
      <c r="BM162" s="1">
        <v>46006</v>
      </c>
      <c r="BN162" s="1">
        <v>47101</v>
      </c>
      <c r="BO162">
        <v>40</v>
      </c>
      <c r="BP162">
        <v>0</v>
      </c>
      <c r="BQ162">
        <v>8</v>
      </c>
      <c r="BR162">
        <v>8</v>
      </c>
      <c r="BS162">
        <v>8</v>
      </c>
      <c r="BT162">
        <v>8</v>
      </c>
      <c r="BU162">
        <v>8</v>
      </c>
      <c r="BV162">
        <v>0</v>
      </c>
      <c r="BW162" t="str">
        <f>"7:00 AM"</f>
        <v>7:00 AM</v>
      </c>
      <c r="BX162" t="str">
        <f>"3:30 PM"</f>
        <v>3:30 PM</v>
      </c>
      <c r="BY162" t="s">
        <v>135</v>
      </c>
      <c r="BZ162">
        <v>0</v>
      </c>
      <c r="CA162">
        <v>12</v>
      </c>
      <c r="CB162" t="s">
        <v>117</v>
      </c>
      <c r="CD162" s="2" t="s">
        <v>4571</v>
      </c>
      <c r="CE162" t="s">
        <v>661</v>
      </c>
      <c r="CG162" t="s">
        <v>156</v>
      </c>
      <c r="CH162" t="s">
        <v>122</v>
      </c>
      <c r="CI162" s="8">
        <v>96950</v>
      </c>
      <c r="CJ162" s="3">
        <v>11.47</v>
      </c>
      <c r="CK162" s="3">
        <v>11.47</v>
      </c>
      <c r="CL162" s="3">
        <v>17.21</v>
      </c>
      <c r="CM162" s="3">
        <v>17.21</v>
      </c>
      <c r="CN162" t="s">
        <v>137</v>
      </c>
      <c r="CO162" t="s">
        <v>4572</v>
      </c>
      <c r="CP162" t="s">
        <v>266</v>
      </c>
      <c r="CR162" t="s">
        <v>117</v>
      </c>
      <c r="CS162" t="s">
        <v>139</v>
      </c>
      <c r="CT162" t="s">
        <v>140</v>
      </c>
      <c r="CU162" t="s">
        <v>139</v>
      </c>
      <c r="CV162" t="s">
        <v>140</v>
      </c>
      <c r="CW162" t="s">
        <v>139</v>
      </c>
      <c r="CX162" t="s">
        <v>140</v>
      </c>
      <c r="CY162" t="s">
        <v>215</v>
      </c>
      <c r="CZ162" s="10">
        <v>16702880407</v>
      </c>
      <c r="DA162" t="s">
        <v>210</v>
      </c>
      <c r="DB162" t="s">
        <v>140</v>
      </c>
      <c r="DC162" t="s">
        <v>139</v>
      </c>
      <c r="DD162" t="s">
        <v>117</v>
      </c>
    </row>
    <row r="163" spans="1:114" ht="14.45" customHeight="1" x14ac:dyDescent="0.25">
      <c r="A163" t="s">
        <v>5388</v>
      </c>
      <c r="B163" t="s">
        <v>115</v>
      </c>
      <c r="C163" s="1">
        <v>45895</v>
      </c>
      <c r="D163" s="1">
        <v>45992</v>
      </c>
      <c r="E163" t="s">
        <v>168</v>
      </c>
      <c r="F163" s="1">
        <v>45929</v>
      </c>
      <c r="G163" t="s">
        <v>117</v>
      </c>
      <c r="H163" t="s">
        <v>117</v>
      </c>
      <c r="I163" t="s">
        <v>117</v>
      </c>
      <c r="J163" t="s">
        <v>562</v>
      </c>
      <c r="L163" t="s">
        <v>563</v>
      </c>
      <c r="N163" t="s">
        <v>564</v>
      </c>
      <c r="O163" t="s">
        <v>122</v>
      </c>
      <c r="P163" s="8">
        <v>96952</v>
      </c>
      <c r="Q163" t="s">
        <v>123</v>
      </c>
      <c r="S163" s="10">
        <v>16704330422</v>
      </c>
      <c r="U163" t="s">
        <v>565</v>
      </c>
      <c r="V163">
        <v>7225</v>
      </c>
      <c r="W163" t="s">
        <v>125</v>
      </c>
      <c r="Y163" t="s">
        <v>566</v>
      </c>
      <c r="Z163" t="s">
        <v>567</v>
      </c>
      <c r="AA163" t="s">
        <v>568</v>
      </c>
      <c r="AB163" t="s">
        <v>277</v>
      </c>
      <c r="AC163" t="s">
        <v>563</v>
      </c>
      <c r="AE163" t="s">
        <v>564</v>
      </c>
      <c r="AF163" t="s">
        <v>122</v>
      </c>
      <c r="AG163" s="8">
        <v>96952</v>
      </c>
      <c r="AH163" t="s">
        <v>123</v>
      </c>
      <c r="AJ163" s="10">
        <v>16704330422</v>
      </c>
      <c r="AL163" t="s">
        <v>569</v>
      </c>
      <c r="BE163" t="str">
        <f>"35-2015.00"</f>
        <v>35-2015.00</v>
      </c>
      <c r="BF163" t="s">
        <v>570</v>
      </c>
      <c r="BG163" t="s">
        <v>571</v>
      </c>
      <c r="BH163" t="s">
        <v>495</v>
      </c>
      <c r="BI163">
        <v>2</v>
      </c>
      <c r="BJ163">
        <v>2</v>
      </c>
      <c r="BK163" s="1">
        <v>45931</v>
      </c>
      <c r="BL163" s="1">
        <v>46295</v>
      </c>
      <c r="BM163" s="1">
        <v>45992</v>
      </c>
      <c r="BN163" s="1">
        <v>46295</v>
      </c>
      <c r="BO163">
        <v>40</v>
      </c>
      <c r="BP163">
        <v>0</v>
      </c>
      <c r="BQ163">
        <v>8</v>
      </c>
      <c r="BR163">
        <v>8</v>
      </c>
      <c r="BS163">
        <v>8</v>
      </c>
      <c r="BT163">
        <v>8</v>
      </c>
      <c r="BU163">
        <v>8</v>
      </c>
      <c r="BV163">
        <v>0</v>
      </c>
      <c r="BW163" t="str">
        <f>"8:00 AM"</f>
        <v>8:00 AM</v>
      </c>
      <c r="BX163" t="str">
        <f>"5:00 PM"</f>
        <v>5:00 PM</v>
      </c>
      <c r="BY163" t="s">
        <v>165</v>
      </c>
      <c r="BZ163">
        <v>0</v>
      </c>
      <c r="CA163">
        <v>3</v>
      </c>
      <c r="CB163" t="s">
        <v>117</v>
      </c>
      <c r="CD163" t="s">
        <v>572</v>
      </c>
      <c r="CE163" t="s">
        <v>573</v>
      </c>
      <c r="CF163" t="s">
        <v>574</v>
      </c>
      <c r="CG163" t="s">
        <v>564</v>
      </c>
      <c r="CH163" t="s">
        <v>122</v>
      </c>
      <c r="CI163" s="8">
        <v>96952</v>
      </c>
      <c r="CJ163" s="3">
        <v>9.0299999999999994</v>
      </c>
      <c r="CK163" s="3">
        <v>9.0299999999999994</v>
      </c>
      <c r="CL163" s="3">
        <v>13.55</v>
      </c>
      <c r="CM163" s="3">
        <v>13.55</v>
      </c>
      <c r="CN163" t="s">
        <v>137</v>
      </c>
      <c r="CO163" t="s">
        <v>575</v>
      </c>
      <c r="CP163" t="s">
        <v>138</v>
      </c>
      <c r="CR163" t="s">
        <v>117</v>
      </c>
      <c r="CS163" t="s">
        <v>139</v>
      </c>
      <c r="CT163" t="s">
        <v>139</v>
      </c>
      <c r="CU163" t="s">
        <v>139</v>
      </c>
      <c r="CV163" t="s">
        <v>140</v>
      </c>
      <c r="CW163" t="s">
        <v>139</v>
      </c>
      <c r="CX163" t="s">
        <v>139</v>
      </c>
      <c r="CY163" t="s">
        <v>576</v>
      </c>
      <c r="CZ163" s="10">
        <v>16704330422</v>
      </c>
      <c r="DA163" t="s">
        <v>569</v>
      </c>
      <c r="DB163" t="s">
        <v>140</v>
      </c>
      <c r="DC163" t="s">
        <v>139</v>
      </c>
      <c r="DD163" t="s">
        <v>117</v>
      </c>
    </row>
    <row r="164" spans="1:114" ht="14.45" customHeight="1" x14ac:dyDescent="0.25">
      <c r="A164" t="s">
        <v>184</v>
      </c>
      <c r="B164" t="s">
        <v>115</v>
      </c>
      <c r="C164" s="1">
        <v>45877</v>
      </c>
      <c r="D164" s="1">
        <v>45993</v>
      </c>
      <c r="E164" t="s">
        <v>116</v>
      </c>
      <c r="G164" t="s">
        <v>117</v>
      </c>
      <c r="H164" t="s">
        <v>117</v>
      </c>
      <c r="I164" t="s">
        <v>117</v>
      </c>
      <c r="J164" t="s">
        <v>185</v>
      </c>
      <c r="K164" t="s">
        <v>186</v>
      </c>
      <c r="L164" t="s">
        <v>187</v>
      </c>
      <c r="M164" t="s">
        <v>188</v>
      </c>
      <c r="N164" t="s">
        <v>121</v>
      </c>
      <c r="O164" t="s">
        <v>122</v>
      </c>
      <c r="P164" s="8">
        <v>96950</v>
      </c>
      <c r="Q164" t="s">
        <v>123</v>
      </c>
      <c r="S164" s="10">
        <v>16702347236</v>
      </c>
      <c r="U164" t="s">
        <v>189</v>
      </c>
      <c r="V164">
        <v>72251</v>
      </c>
      <c r="W164" t="s">
        <v>125</v>
      </c>
      <c r="Y164" t="s">
        <v>190</v>
      </c>
      <c r="Z164" t="s">
        <v>191</v>
      </c>
      <c r="AA164" t="s">
        <v>192</v>
      </c>
      <c r="AB164" t="s">
        <v>193</v>
      </c>
      <c r="AC164" t="s">
        <v>187</v>
      </c>
      <c r="AD164" t="s">
        <v>188</v>
      </c>
      <c r="AE164" t="s">
        <v>121</v>
      </c>
      <c r="AF164" t="s">
        <v>122</v>
      </c>
      <c r="AG164" s="8">
        <v>96950</v>
      </c>
      <c r="AH164" t="s">
        <v>123</v>
      </c>
      <c r="AJ164" s="10">
        <v>16702347236</v>
      </c>
      <c r="AL164" t="s">
        <v>194</v>
      </c>
      <c r="BE164" t="str">
        <f>"35-2014.00"</f>
        <v>35-2014.00</v>
      </c>
      <c r="BF164" t="s">
        <v>195</v>
      </c>
      <c r="BG164" t="s">
        <v>196</v>
      </c>
      <c r="BH164" t="s">
        <v>197</v>
      </c>
      <c r="BI164">
        <v>3</v>
      </c>
      <c r="BJ164">
        <v>3</v>
      </c>
      <c r="BK164" s="1">
        <v>45931</v>
      </c>
      <c r="BL164" s="1">
        <v>46295</v>
      </c>
      <c r="BM164" s="1">
        <v>45993</v>
      </c>
      <c r="BN164" s="1">
        <v>46295</v>
      </c>
      <c r="BO164">
        <v>35</v>
      </c>
      <c r="BP164">
        <v>0</v>
      </c>
      <c r="BQ164">
        <v>7</v>
      </c>
      <c r="BR164">
        <v>7</v>
      </c>
      <c r="BS164">
        <v>7</v>
      </c>
      <c r="BT164">
        <v>7</v>
      </c>
      <c r="BU164">
        <v>7</v>
      </c>
      <c r="BV164">
        <v>0</v>
      </c>
      <c r="BW164" t="str">
        <f>"10:00 AM"</f>
        <v>10:00 AM</v>
      </c>
      <c r="BX164" t="str">
        <f>"6:00 PM"</f>
        <v>6:00 PM</v>
      </c>
      <c r="BY164" t="s">
        <v>165</v>
      </c>
      <c r="BZ164">
        <v>0</v>
      </c>
      <c r="CA164">
        <v>12</v>
      </c>
      <c r="CB164" t="s">
        <v>117</v>
      </c>
      <c r="CD164" t="s">
        <v>198</v>
      </c>
      <c r="CE164" t="s">
        <v>187</v>
      </c>
      <c r="CF164" t="s">
        <v>188</v>
      </c>
      <c r="CG164" t="s">
        <v>121</v>
      </c>
      <c r="CH164" t="s">
        <v>122</v>
      </c>
      <c r="CI164" s="8">
        <v>96950</v>
      </c>
      <c r="CJ164" s="3">
        <v>8.93</v>
      </c>
      <c r="CK164" s="3">
        <v>8.93</v>
      </c>
      <c r="CL164" s="3">
        <v>13.4</v>
      </c>
      <c r="CM164" s="3">
        <v>13.4</v>
      </c>
      <c r="CN164" t="s">
        <v>137</v>
      </c>
      <c r="CO164" t="s">
        <v>142</v>
      </c>
      <c r="CP164" t="s">
        <v>138</v>
      </c>
      <c r="CR164" t="s">
        <v>117</v>
      </c>
      <c r="CS164" t="s">
        <v>139</v>
      </c>
      <c r="CT164" t="s">
        <v>140</v>
      </c>
      <c r="CU164" t="s">
        <v>139</v>
      </c>
      <c r="CV164" t="s">
        <v>140</v>
      </c>
      <c r="CW164" t="s">
        <v>139</v>
      </c>
      <c r="CX164" t="s">
        <v>140</v>
      </c>
      <c r="CY164" t="s">
        <v>199</v>
      </c>
      <c r="CZ164" s="10">
        <v>16702347236</v>
      </c>
      <c r="DA164" t="s">
        <v>194</v>
      </c>
      <c r="DB164" t="s">
        <v>142</v>
      </c>
      <c r="DC164" t="s">
        <v>139</v>
      </c>
      <c r="DD164" t="s">
        <v>117</v>
      </c>
      <c r="DE164" t="s">
        <v>190</v>
      </c>
      <c r="DF164" t="s">
        <v>191</v>
      </c>
      <c r="DG164" t="s">
        <v>200</v>
      </c>
      <c r="DH164" t="s">
        <v>189</v>
      </c>
      <c r="DI164" t="s">
        <v>185</v>
      </c>
      <c r="DJ164" t="s">
        <v>194</v>
      </c>
    </row>
    <row r="165" spans="1:114" ht="14.45" customHeight="1" x14ac:dyDescent="0.25">
      <c r="A165" t="s">
        <v>1639</v>
      </c>
      <c r="B165" t="s">
        <v>217</v>
      </c>
      <c r="C165" s="1">
        <v>45877</v>
      </c>
      <c r="D165" s="1">
        <v>45993</v>
      </c>
      <c r="E165" t="s">
        <v>116</v>
      </c>
      <c r="G165" t="s">
        <v>117</v>
      </c>
      <c r="H165" t="s">
        <v>117</v>
      </c>
      <c r="I165" t="s">
        <v>117</v>
      </c>
      <c r="J165" t="s">
        <v>1640</v>
      </c>
      <c r="K165" t="s">
        <v>1641</v>
      </c>
      <c r="L165" t="s">
        <v>1291</v>
      </c>
      <c r="N165" t="s">
        <v>156</v>
      </c>
      <c r="O165" t="s">
        <v>122</v>
      </c>
      <c r="P165" s="8">
        <v>96950</v>
      </c>
      <c r="Q165" t="s">
        <v>123</v>
      </c>
      <c r="S165" s="10">
        <v>16702347873</v>
      </c>
      <c r="U165" t="s">
        <v>634</v>
      </c>
      <c r="V165">
        <v>722511</v>
      </c>
      <c r="W165" t="s">
        <v>125</v>
      </c>
      <c r="Y165" t="s">
        <v>1288</v>
      </c>
      <c r="Z165" t="s">
        <v>1289</v>
      </c>
      <c r="AA165" t="s">
        <v>1290</v>
      </c>
      <c r="AB165" t="s">
        <v>277</v>
      </c>
      <c r="AC165" t="s">
        <v>1291</v>
      </c>
      <c r="AE165" t="s">
        <v>156</v>
      </c>
      <c r="AF165" t="s">
        <v>122</v>
      </c>
      <c r="AG165" s="8">
        <v>96950</v>
      </c>
      <c r="AH165" t="s">
        <v>123</v>
      </c>
      <c r="AJ165" s="10">
        <v>16702347873</v>
      </c>
      <c r="AL165" t="s">
        <v>639</v>
      </c>
      <c r="BE165" t="str">
        <f>"35-2014.00"</f>
        <v>35-2014.00</v>
      </c>
      <c r="BF165" t="s">
        <v>195</v>
      </c>
      <c r="BG165" t="s">
        <v>1642</v>
      </c>
      <c r="BH165" t="s">
        <v>1643</v>
      </c>
      <c r="BI165">
        <v>5</v>
      </c>
      <c r="BK165" s="1">
        <v>45931</v>
      </c>
      <c r="BL165" s="1">
        <v>46295</v>
      </c>
      <c r="BO165">
        <v>35</v>
      </c>
      <c r="BP165">
        <v>0</v>
      </c>
      <c r="BQ165">
        <v>7</v>
      </c>
      <c r="BR165">
        <v>7</v>
      </c>
      <c r="BS165">
        <v>7</v>
      </c>
      <c r="BT165">
        <v>7</v>
      </c>
      <c r="BU165">
        <v>7</v>
      </c>
      <c r="BV165">
        <v>0</v>
      </c>
      <c r="BW165" t="str">
        <f>"8:00 AM"</f>
        <v>8:00 AM</v>
      </c>
      <c r="BX165" t="str">
        <f>"3:00 PM"</f>
        <v>3:00 PM</v>
      </c>
      <c r="BY165" t="s">
        <v>165</v>
      </c>
      <c r="BZ165">
        <v>0</v>
      </c>
      <c r="CA165">
        <v>6</v>
      </c>
      <c r="CB165" t="s">
        <v>117</v>
      </c>
      <c r="CD165" s="2" t="s">
        <v>1644</v>
      </c>
      <c r="CE165" t="s">
        <v>1645</v>
      </c>
      <c r="CG165" t="s">
        <v>156</v>
      </c>
      <c r="CH165" t="s">
        <v>122</v>
      </c>
      <c r="CI165" s="8">
        <v>96950</v>
      </c>
      <c r="CJ165" s="3">
        <v>8.93</v>
      </c>
      <c r="CK165" s="3">
        <v>8.93</v>
      </c>
      <c r="CL165" s="3">
        <v>13.39</v>
      </c>
      <c r="CM165" s="3">
        <v>13.39</v>
      </c>
      <c r="CN165" t="s">
        <v>137</v>
      </c>
      <c r="CO165" t="s">
        <v>142</v>
      </c>
      <c r="CP165" t="s">
        <v>138</v>
      </c>
      <c r="CR165" t="s">
        <v>117</v>
      </c>
      <c r="CS165" t="s">
        <v>139</v>
      </c>
      <c r="CT165" t="s">
        <v>140</v>
      </c>
      <c r="CU165" t="s">
        <v>139</v>
      </c>
      <c r="CV165" t="s">
        <v>140</v>
      </c>
      <c r="CW165" t="s">
        <v>139</v>
      </c>
      <c r="CX165" t="s">
        <v>140</v>
      </c>
      <c r="CY165" t="s">
        <v>839</v>
      </c>
      <c r="CZ165" s="10" t="s">
        <v>1646</v>
      </c>
      <c r="DA165" t="s">
        <v>639</v>
      </c>
      <c r="DB165" t="s">
        <v>140</v>
      </c>
      <c r="DC165" t="s">
        <v>139</v>
      </c>
      <c r="DD165" t="s">
        <v>117</v>
      </c>
    </row>
    <row r="166" spans="1:114" ht="14.45" customHeight="1" x14ac:dyDescent="0.25">
      <c r="A166" t="s">
        <v>1803</v>
      </c>
      <c r="B166" t="s">
        <v>251</v>
      </c>
      <c r="C166" s="1">
        <v>45899</v>
      </c>
      <c r="D166" s="1">
        <v>45993</v>
      </c>
      <c r="E166" t="s">
        <v>168</v>
      </c>
      <c r="F166" s="1">
        <v>45960</v>
      </c>
      <c r="G166" t="s">
        <v>117</v>
      </c>
      <c r="H166" t="s">
        <v>117</v>
      </c>
      <c r="I166" t="s">
        <v>117</v>
      </c>
      <c r="J166" t="s">
        <v>694</v>
      </c>
      <c r="L166" t="s">
        <v>695</v>
      </c>
      <c r="M166" t="s">
        <v>1804</v>
      </c>
      <c r="N166" t="s">
        <v>121</v>
      </c>
      <c r="O166" t="s">
        <v>122</v>
      </c>
      <c r="P166" s="8">
        <v>96950</v>
      </c>
      <c r="Q166" t="s">
        <v>123</v>
      </c>
      <c r="S166" s="10">
        <v>16702858730</v>
      </c>
      <c r="U166" t="s">
        <v>697</v>
      </c>
      <c r="V166">
        <v>561320</v>
      </c>
      <c r="W166" t="s">
        <v>222</v>
      </c>
      <c r="X166" t="s">
        <v>139</v>
      </c>
      <c r="Y166" t="s">
        <v>698</v>
      </c>
      <c r="Z166" t="s">
        <v>699</v>
      </c>
      <c r="AA166" t="s">
        <v>700</v>
      </c>
      <c r="AB166" t="s">
        <v>318</v>
      </c>
      <c r="AC166" t="s">
        <v>695</v>
      </c>
      <c r="AD166" t="s">
        <v>1805</v>
      </c>
      <c r="AE166" t="s">
        <v>121</v>
      </c>
      <c r="AF166" t="s">
        <v>122</v>
      </c>
      <c r="AG166" s="8">
        <v>96950</v>
      </c>
      <c r="AH166" t="s">
        <v>123</v>
      </c>
      <c r="AJ166" s="10">
        <v>16702858730</v>
      </c>
      <c r="AL166" t="s">
        <v>702</v>
      </c>
      <c r="BE166" t="str">
        <f>"49-9071.00"</f>
        <v>49-9071.00</v>
      </c>
      <c r="BF166" t="s">
        <v>132</v>
      </c>
      <c r="BG166" t="s">
        <v>1806</v>
      </c>
      <c r="BH166" t="s">
        <v>543</v>
      </c>
      <c r="BI166">
        <v>12</v>
      </c>
      <c r="BJ166">
        <v>11</v>
      </c>
      <c r="BK166" s="1">
        <v>45962</v>
      </c>
      <c r="BL166" s="1">
        <v>46326</v>
      </c>
      <c r="BM166" s="1">
        <v>45993</v>
      </c>
      <c r="BN166" s="1">
        <v>46326</v>
      </c>
      <c r="BO166">
        <v>35</v>
      </c>
      <c r="BP166">
        <v>0</v>
      </c>
      <c r="BQ166">
        <v>7</v>
      </c>
      <c r="BR166">
        <v>7</v>
      </c>
      <c r="BS166">
        <v>7</v>
      </c>
      <c r="BT166">
        <v>7</v>
      </c>
      <c r="BU166">
        <v>7</v>
      </c>
      <c r="BV166">
        <v>0</v>
      </c>
      <c r="BW166" t="str">
        <f>"9:00 AM"</f>
        <v>9:00 AM</v>
      </c>
      <c r="BX166" t="str">
        <f>"5:00 PM"</f>
        <v>5:00 PM</v>
      </c>
      <c r="BY166" t="s">
        <v>165</v>
      </c>
      <c r="BZ166">
        <v>0</v>
      </c>
      <c r="CA166">
        <v>12</v>
      </c>
      <c r="CB166" t="s">
        <v>117</v>
      </c>
      <c r="CD166" s="2" t="s">
        <v>1807</v>
      </c>
      <c r="CE166" t="s">
        <v>1808</v>
      </c>
      <c r="CF166" t="s">
        <v>707</v>
      </c>
      <c r="CG166" t="s">
        <v>121</v>
      </c>
      <c r="CH166" t="s">
        <v>122</v>
      </c>
      <c r="CI166" s="8">
        <v>96950</v>
      </c>
      <c r="CJ166" s="3">
        <v>9.98</v>
      </c>
      <c r="CK166" s="3">
        <v>9.98</v>
      </c>
      <c r="CL166" s="3">
        <v>14.97</v>
      </c>
      <c r="CM166" s="3">
        <v>14.97</v>
      </c>
      <c r="CN166" t="s">
        <v>137</v>
      </c>
      <c r="CO166" t="s">
        <v>325</v>
      </c>
      <c r="CP166" t="s">
        <v>138</v>
      </c>
      <c r="CR166" t="s">
        <v>117</v>
      </c>
      <c r="CS166" t="s">
        <v>139</v>
      </c>
      <c r="CT166" t="s">
        <v>140</v>
      </c>
      <c r="CU166" t="s">
        <v>139</v>
      </c>
      <c r="CV166" t="s">
        <v>140</v>
      </c>
      <c r="CW166" t="s">
        <v>139</v>
      </c>
      <c r="CX166" t="s">
        <v>140</v>
      </c>
      <c r="CY166" s="2" t="s">
        <v>708</v>
      </c>
      <c r="CZ166" s="10">
        <v>16702858730</v>
      </c>
      <c r="DA166" t="s">
        <v>702</v>
      </c>
      <c r="DB166" t="s">
        <v>140</v>
      </c>
      <c r="DC166" t="s">
        <v>139</v>
      </c>
      <c r="DD166" t="s">
        <v>139</v>
      </c>
    </row>
    <row r="167" spans="1:114" ht="14.45" customHeight="1" x14ac:dyDescent="0.25">
      <c r="A167" t="s">
        <v>1875</v>
      </c>
      <c r="B167" t="s">
        <v>217</v>
      </c>
      <c r="C167" s="1">
        <v>45905</v>
      </c>
      <c r="D167" s="1">
        <v>45993</v>
      </c>
      <c r="E167" t="s">
        <v>116</v>
      </c>
      <c r="G167" t="s">
        <v>117</v>
      </c>
      <c r="H167" t="s">
        <v>117</v>
      </c>
      <c r="I167" t="s">
        <v>117</v>
      </c>
      <c r="J167" t="s">
        <v>218</v>
      </c>
      <c r="L167" t="s">
        <v>219</v>
      </c>
      <c r="M167" t="s">
        <v>220</v>
      </c>
      <c r="N167" t="s">
        <v>121</v>
      </c>
      <c r="O167" t="s">
        <v>122</v>
      </c>
      <c r="P167" s="8">
        <v>96950</v>
      </c>
      <c r="Q167" t="s">
        <v>123</v>
      </c>
      <c r="S167" s="10">
        <v>16702353027</v>
      </c>
      <c r="U167" t="s">
        <v>221</v>
      </c>
      <c r="V167">
        <v>561320</v>
      </c>
      <c r="W167" t="s">
        <v>222</v>
      </c>
      <c r="X167" t="s">
        <v>139</v>
      </c>
      <c r="Y167" t="s">
        <v>223</v>
      </c>
      <c r="Z167" t="s">
        <v>224</v>
      </c>
      <c r="AA167" t="s">
        <v>225</v>
      </c>
      <c r="AB167" t="s">
        <v>193</v>
      </c>
      <c r="AC167" t="s">
        <v>219</v>
      </c>
      <c r="AD167" t="s">
        <v>220</v>
      </c>
      <c r="AE167" t="s">
        <v>121</v>
      </c>
      <c r="AF167" t="s">
        <v>122</v>
      </c>
      <c r="AG167" s="8">
        <v>96950</v>
      </c>
      <c r="AH167" t="s">
        <v>123</v>
      </c>
      <c r="AJ167" s="10">
        <v>16702353027</v>
      </c>
      <c r="AL167" t="s">
        <v>226</v>
      </c>
      <c r="BE167" t="str">
        <f>"35-2012.00"</f>
        <v>35-2012.00</v>
      </c>
      <c r="BF167" t="s">
        <v>227</v>
      </c>
      <c r="BG167" t="s">
        <v>1876</v>
      </c>
      <c r="BH167" t="s">
        <v>197</v>
      </c>
      <c r="BI167">
        <v>6</v>
      </c>
      <c r="BK167" s="1">
        <v>45962</v>
      </c>
      <c r="BL167" s="1">
        <v>46326</v>
      </c>
      <c r="BO167">
        <v>35</v>
      </c>
      <c r="BP167">
        <v>0</v>
      </c>
      <c r="BQ167">
        <v>7</v>
      </c>
      <c r="BR167">
        <v>7</v>
      </c>
      <c r="BS167">
        <v>7</v>
      </c>
      <c r="BT167">
        <v>7</v>
      </c>
      <c r="BU167">
        <v>7</v>
      </c>
      <c r="BV167">
        <v>0</v>
      </c>
      <c r="BW167" t="str">
        <f>"2:30 AM"</f>
        <v>2:30 AM</v>
      </c>
      <c r="BX167" t="str">
        <f>"9:30 AM"</f>
        <v>9:30 AM</v>
      </c>
      <c r="BY167" t="s">
        <v>165</v>
      </c>
      <c r="BZ167">
        <v>0</v>
      </c>
      <c r="CA167">
        <v>12</v>
      </c>
      <c r="CB167" t="s">
        <v>117</v>
      </c>
      <c r="CD167" t="s">
        <v>1877</v>
      </c>
      <c r="CE167" t="s">
        <v>867</v>
      </c>
      <c r="CF167" t="s">
        <v>867</v>
      </c>
      <c r="CG167" t="s">
        <v>368</v>
      </c>
      <c r="CH167" t="s">
        <v>122</v>
      </c>
      <c r="CI167" s="8">
        <v>96951</v>
      </c>
      <c r="CJ167" s="3">
        <v>9.0299999999999994</v>
      </c>
      <c r="CK167" s="3">
        <v>9.0299999999999994</v>
      </c>
      <c r="CL167" s="3">
        <v>13.55</v>
      </c>
      <c r="CM167" s="3">
        <v>13.55</v>
      </c>
      <c r="CN167" t="s">
        <v>137</v>
      </c>
      <c r="CO167" t="s">
        <v>165</v>
      </c>
      <c r="CP167" t="s">
        <v>138</v>
      </c>
      <c r="CR167" t="s">
        <v>117</v>
      </c>
      <c r="CS167" t="s">
        <v>139</v>
      </c>
      <c r="CT167" t="s">
        <v>140</v>
      </c>
      <c r="CU167" t="s">
        <v>139</v>
      </c>
      <c r="CV167" t="s">
        <v>140</v>
      </c>
      <c r="CW167" t="s">
        <v>139</v>
      </c>
      <c r="CX167" t="s">
        <v>140</v>
      </c>
      <c r="CY167" t="s">
        <v>232</v>
      </c>
      <c r="CZ167" s="10">
        <v>16702353027</v>
      </c>
      <c r="DA167" t="s">
        <v>226</v>
      </c>
      <c r="DB167" t="s">
        <v>140</v>
      </c>
      <c r="DC167" t="s">
        <v>139</v>
      </c>
      <c r="DD167" t="s">
        <v>139</v>
      </c>
    </row>
    <row r="168" spans="1:114" ht="14.45" customHeight="1" x14ac:dyDescent="0.25">
      <c r="A168" t="s">
        <v>2734</v>
      </c>
      <c r="B168" t="s">
        <v>234</v>
      </c>
      <c r="C168" s="1">
        <v>45923</v>
      </c>
      <c r="D168" s="1">
        <v>45993</v>
      </c>
      <c r="E168" t="s">
        <v>168</v>
      </c>
      <c r="F168" s="1">
        <v>46021</v>
      </c>
      <c r="G168" t="s">
        <v>117</v>
      </c>
      <c r="H168" t="s">
        <v>117</v>
      </c>
      <c r="I168" t="s">
        <v>117</v>
      </c>
      <c r="J168" t="s">
        <v>2735</v>
      </c>
      <c r="L168" t="s">
        <v>2736</v>
      </c>
      <c r="M168" t="s">
        <v>2737</v>
      </c>
      <c r="N168" t="s">
        <v>156</v>
      </c>
      <c r="O168" t="s">
        <v>122</v>
      </c>
      <c r="P168" s="8">
        <v>96950</v>
      </c>
      <c r="Q168" t="s">
        <v>123</v>
      </c>
      <c r="S168" s="10">
        <v>16702358763</v>
      </c>
      <c r="U168" t="s">
        <v>2738</v>
      </c>
      <c r="V168">
        <v>56132</v>
      </c>
      <c r="W168" t="s">
        <v>222</v>
      </c>
      <c r="X168" t="s">
        <v>139</v>
      </c>
      <c r="Y168" t="s">
        <v>2739</v>
      </c>
      <c r="Z168" t="s">
        <v>2740</v>
      </c>
      <c r="AA168" t="s">
        <v>1826</v>
      </c>
      <c r="AB168" t="s">
        <v>277</v>
      </c>
      <c r="AC168" t="s">
        <v>2741</v>
      </c>
      <c r="AD168" t="s">
        <v>2742</v>
      </c>
      <c r="AE168" t="s">
        <v>156</v>
      </c>
      <c r="AF168" t="s">
        <v>122</v>
      </c>
      <c r="AG168" s="8">
        <v>96950</v>
      </c>
      <c r="AH168" t="s">
        <v>123</v>
      </c>
      <c r="AJ168" s="10">
        <v>16702358763</v>
      </c>
      <c r="AL168" t="s">
        <v>2743</v>
      </c>
      <c r="BE168" t="str">
        <f>"13-2011.00"</f>
        <v>13-2011.00</v>
      </c>
      <c r="BF168" t="s">
        <v>160</v>
      </c>
      <c r="BG168" t="s">
        <v>2744</v>
      </c>
      <c r="BH168" t="s">
        <v>162</v>
      </c>
      <c r="BI168">
        <v>1</v>
      </c>
      <c r="BK168" s="1">
        <v>46023</v>
      </c>
      <c r="BL168" s="1">
        <v>46387</v>
      </c>
      <c r="BO168">
        <v>35</v>
      </c>
      <c r="BP168">
        <v>0</v>
      </c>
      <c r="BQ168">
        <v>7</v>
      </c>
      <c r="BR168">
        <v>7</v>
      </c>
      <c r="BS168">
        <v>7</v>
      </c>
      <c r="BT168">
        <v>7</v>
      </c>
      <c r="BU168">
        <v>7</v>
      </c>
      <c r="BV168">
        <v>0</v>
      </c>
      <c r="BW168" t="str">
        <f>"9:00 AM"</f>
        <v>9:00 AM</v>
      </c>
      <c r="BX168" t="str">
        <f>"5:00 PM"</f>
        <v>5:00 PM</v>
      </c>
      <c r="BY168" t="s">
        <v>212</v>
      </c>
      <c r="BZ168">
        <v>0</v>
      </c>
      <c r="CA168">
        <v>24</v>
      </c>
      <c r="CB168" t="s">
        <v>117</v>
      </c>
      <c r="CD168" s="2" t="s">
        <v>2745</v>
      </c>
      <c r="CE168" t="s">
        <v>2746</v>
      </c>
      <c r="CG168" t="s">
        <v>156</v>
      </c>
      <c r="CH168" t="s">
        <v>122</v>
      </c>
      <c r="CI168" s="8">
        <v>96950</v>
      </c>
      <c r="CJ168" s="3">
        <v>17.91</v>
      </c>
      <c r="CK168" s="3">
        <v>17.91</v>
      </c>
      <c r="CL168" s="3">
        <v>0</v>
      </c>
      <c r="CM168" s="3">
        <v>0</v>
      </c>
      <c r="CN168" t="s">
        <v>137</v>
      </c>
      <c r="CO168" t="s">
        <v>142</v>
      </c>
      <c r="CP168" t="s">
        <v>138</v>
      </c>
      <c r="CR168" t="s">
        <v>117</v>
      </c>
      <c r="CS168" t="s">
        <v>139</v>
      </c>
      <c r="CT168" t="s">
        <v>140</v>
      </c>
      <c r="CU168" t="s">
        <v>140</v>
      </c>
      <c r="CV168" t="s">
        <v>140</v>
      </c>
      <c r="CW168" t="s">
        <v>139</v>
      </c>
      <c r="CX168" t="s">
        <v>140</v>
      </c>
      <c r="CY168" t="s">
        <v>325</v>
      </c>
      <c r="CZ168" s="10">
        <v>16702358763</v>
      </c>
      <c r="DA168" t="s">
        <v>2747</v>
      </c>
      <c r="DB168" t="s">
        <v>140</v>
      </c>
      <c r="DC168" t="s">
        <v>139</v>
      </c>
      <c r="DD168" t="s">
        <v>139</v>
      </c>
    </row>
    <row r="169" spans="1:114" ht="14.45" customHeight="1" x14ac:dyDescent="0.25">
      <c r="A169" t="s">
        <v>2787</v>
      </c>
      <c r="B169" t="s">
        <v>115</v>
      </c>
      <c r="C169" s="1">
        <v>45904</v>
      </c>
      <c r="D169" s="1">
        <v>45993</v>
      </c>
      <c r="E169" t="s">
        <v>168</v>
      </c>
      <c r="F169" s="1">
        <v>45929</v>
      </c>
      <c r="G169" t="s">
        <v>139</v>
      </c>
      <c r="H169" t="s">
        <v>117</v>
      </c>
      <c r="I169" t="s">
        <v>117</v>
      </c>
      <c r="J169" t="s">
        <v>2788</v>
      </c>
      <c r="K169" t="s">
        <v>2788</v>
      </c>
      <c r="L169" t="s">
        <v>2789</v>
      </c>
      <c r="M169" t="s">
        <v>2790</v>
      </c>
      <c r="N169" t="s">
        <v>121</v>
      </c>
      <c r="O169" t="s">
        <v>122</v>
      </c>
      <c r="P169" s="8">
        <v>96950</v>
      </c>
      <c r="Q169" t="s">
        <v>123</v>
      </c>
      <c r="R169" t="s">
        <v>753</v>
      </c>
      <c r="S169" s="10">
        <v>16703227772</v>
      </c>
      <c r="U169" t="s">
        <v>2791</v>
      </c>
      <c r="V169">
        <v>488510</v>
      </c>
      <c r="W169" t="s">
        <v>125</v>
      </c>
      <c r="Y169" t="s">
        <v>2792</v>
      </c>
      <c r="Z169" t="s">
        <v>2793</v>
      </c>
      <c r="AA169" t="s">
        <v>667</v>
      </c>
      <c r="AB169" t="s">
        <v>193</v>
      </c>
      <c r="AC169" t="s">
        <v>2789</v>
      </c>
      <c r="AD169" t="s">
        <v>2794</v>
      </c>
      <c r="AE169" t="s">
        <v>121</v>
      </c>
      <c r="AF169" t="s">
        <v>122</v>
      </c>
      <c r="AG169" s="8">
        <v>96950</v>
      </c>
      <c r="AH169" t="s">
        <v>123</v>
      </c>
      <c r="AI169" t="s">
        <v>753</v>
      </c>
      <c r="AJ169" s="10">
        <v>16703227772</v>
      </c>
      <c r="AL169" t="s">
        <v>2795</v>
      </c>
      <c r="BE169" t="str">
        <f>"13-2011.00"</f>
        <v>13-2011.00</v>
      </c>
      <c r="BF169" t="s">
        <v>160</v>
      </c>
      <c r="BG169" t="s">
        <v>2796</v>
      </c>
      <c r="BH169" t="s">
        <v>1207</v>
      </c>
      <c r="BI169">
        <v>1</v>
      </c>
      <c r="BJ169">
        <v>1</v>
      </c>
      <c r="BK169" s="1">
        <v>45931</v>
      </c>
      <c r="BL169" s="1">
        <v>46296</v>
      </c>
      <c r="BM169" s="1">
        <v>45993</v>
      </c>
      <c r="BN169" s="1">
        <v>46296</v>
      </c>
      <c r="BO169">
        <v>40</v>
      </c>
      <c r="BP169">
        <v>0</v>
      </c>
      <c r="BQ169">
        <v>8</v>
      </c>
      <c r="BR169">
        <v>8</v>
      </c>
      <c r="BS169">
        <v>8</v>
      </c>
      <c r="BT169">
        <v>8</v>
      </c>
      <c r="BU169">
        <v>8</v>
      </c>
      <c r="BV169">
        <v>0</v>
      </c>
      <c r="BW169" t="str">
        <f>"8:00 AM"</f>
        <v>8:00 AM</v>
      </c>
      <c r="BX169" t="str">
        <f>"5:00 PM"</f>
        <v>5:00 PM</v>
      </c>
      <c r="BY169" t="s">
        <v>212</v>
      </c>
      <c r="BZ169">
        <v>0</v>
      </c>
      <c r="CA169">
        <v>48</v>
      </c>
      <c r="CB169" t="s">
        <v>117</v>
      </c>
      <c r="CD169" s="2" t="s">
        <v>2797</v>
      </c>
      <c r="CE169" t="s">
        <v>2789</v>
      </c>
      <c r="CF169" t="s">
        <v>2798</v>
      </c>
      <c r="CG169" t="s">
        <v>121</v>
      </c>
      <c r="CH169" t="s">
        <v>122</v>
      </c>
      <c r="CI169" s="8">
        <v>96950</v>
      </c>
      <c r="CJ169" s="3">
        <v>17.91</v>
      </c>
      <c r="CK169" s="3">
        <v>20.25</v>
      </c>
      <c r="CL169" s="3">
        <v>26.87</v>
      </c>
      <c r="CM169" s="3">
        <v>30.38</v>
      </c>
      <c r="CN169" t="s">
        <v>137</v>
      </c>
      <c r="CP169" t="s">
        <v>138</v>
      </c>
      <c r="CR169" t="s">
        <v>117</v>
      </c>
      <c r="CS169" t="s">
        <v>139</v>
      </c>
      <c r="CT169" t="s">
        <v>140</v>
      </c>
      <c r="CU169" t="s">
        <v>139</v>
      </c>
      <c r="CV169" t="s">
        <v>139</v>
      </c>
      <c r="CW169" t="s">
        <v>139</v>
      </c>
      <c r="CX169" t="s">
        <v>140</v>
      </c>
      <c r="CY169" t="s">
        <v>2799</v>
      </c>
      <c r="CZ169" s="10">
        <v>16703227772</v>
      </c>
      <c r="DA169" t="s">
        <v>2795</v>
      </c>
      <c r="DB169" t="s">
        <v>142</v>
      </c>
      <c r="DC169" t="s">
        <v>139</v>
      </c>
      <c r="DD169" t="s">
        <v>117</v>
      </c>
      <c r="DE169" t="s">
        <v>2800</v>
      </c>
      <c r="DF169" t="s">
        <v>2801</v>
      </c>
      <c r="DG169" t="s">
        <v>1544</v>
      </c>
      <c r="DH169" t="s">
        <v>2791</v>
      </c>
      <c r="DI169" t="s">
        <v>2802</v>
      </c>
      <c r="DJ169" t="s">
        <v>2795</v>
      </c>
    </row>
    <row r="170" spans="1:114" ht="14.45" customHeight="1" x14ac:dyDescent="0.25">
      <c r="A170" t="s">
        <v>2851</v>
      </c>
      <c r="B170" t="s">
        <v>115</v>
      </c>
      <c r="C170" s="1">
        <v>45917</v>
      </c>
      <c r="D170" s="1">
        <v>45993</v>
      </c>
      <c r="E170" t="s">
        <v>116</v>
      </c>
      <c r="G170" t="s">
        <v>117</v>
      </c>
      <c r="H170" t="s">
        <v>117</v>
      </c>
      <c r="I170" t="s">
        <v>117</v>
      </c>
      <c r="J170" t="s">
        <v>2852</v>
      </c>
      <c r="L170" t="s">
        <v>2853</v>
      </c>
      <c r="M170" t="s">
        <v>2854</v>
      </c>
      <c r="N170" t="s">
        <v>121</v>
      </c>
      <c r="O170" t="s">
        <v>122</v>
      </c>
      <c r="P170" s="8">
        <v>96950</v>
      </c>
      <c r="Q170" t="s">
        <v>123</v>
      </c>
      <c r="R170" t="s">
        <v>582</v>
      </c>
      <c r="S170" s="10">
        <v>16702358948</v>
      </c>
      <c r="U170" t="s">
        <v>2855</v>
      </c>
      <c r="V170">
        <v>23622</v>
      </c>
      <c r="W170" t="s">
        <v>125</v>
      </c>
      <c r="Y170" t="s">
        <v>2856</v>
      </c>
      <c r="Z170" t="s">
        <v>2857</v>
      </c>
      <c r="AB170" t="s">
        <v>2858</v>
      </c>
      <c r="AC170" t="s">
        <v>2854</v>
      </c>
      <c r="AD170" t="s">
        <v>2859</v>
      </c>
      <c r="AE170" t="s">
        <v>121</v>
      </c>
      <c r="AF170" t="s">
        <v>122</v>
      </c>
      <c r="AG170" s="8">
        <v>96950</v>
      </c>
      <c r="AH170" t="s">
        <v>123</v>
      </c>
      <c r="AI170" t="s">
        <v>582</v>
      </c>
      <c r="AJ170" s="10">
        <v>16702358948</v>
      </c>
      <c r="AL170" t="s">
        <v>2860</v>
      </c>
      <c r="BE170" t="str">
        <f>"11-1021.00"</f>
        <v>11-1021.00</v>
      </c>
      <c r="BF170" t="s">
        <v>1622</v>
      </c>
      <c r="BG170" t="s">
        <v>2861</v>
      </c>
      <c r="BH170" t="s">
        <v>318</v>
      </c>
      <c r="BI170">
        <v>1</v>
      </c>
      <c r="BJ170">
        <v>1</v>
      </c>
      <c r="BK170" s="1">
        <v>45955</v>
      </c>
      <c r="BL170" s="1">
        <v>46319</v>
      </c>
      <c r="BM170" s="1">
        <v>45993</v>
      </c>
      <c r="BN170" s="1">
        <v>46319</v>
      </c>
      <c r="BO170">
        <v>35</v>
      </c>
      <c r="BP170">
        <v>0</v>
      </c>
      <c r="BQ170">
        <v>7</v>
      </c>
      <c r="BR170">
        <v>7</v>
      </c>
      <c r="BS170">
        <v>7</v>
      </c>
      <c r="BT170">
        <v>7</v>
      </c>
      <c r="BU170">
        <v>7</v>
      </c>
      <c r="BV170">
        <v>0</v>
      </c>
      <c r="BW170" t="str">
        <f>"9:00 AM"</f>
        <v>9:00 AM</v>
      </c>
      <c r="BX170" t="str">
        <f>"5:00 PM"</f>
        <v>5:00 PM</v>
      </c>
      <c r="BY170" t="s">
        <v>384</v>
      </c>
      <c r="BZ170">
        <v>0</v>
      </c>
      <c r="CA170">
        <v>12</v>
      </c>
      <c r="CB170" t="s">
        <v>139</v>
      </c>
      <c r="CC170">
        <v>3</v>
      </c>
      <c r="CD170" t="s">
        <v>591</v>
      </c>
      <c r="CE170" t="s">
        <v>2854</v>
      </c>
      <c r="CF170" t="s">
        <v>2859</v>
      </c>
      <c r="CG170" t="s">
        <v>121</v>
      </c>
      <c r="CH170" t="s">
        <v>122</v>
      </c>
      <c r="CI170" s="8">
        <v>96950</v>
      </c>
      <c r="CJ170" s="3">
        <v>23.34</v>
      </c>
      <c r="CK170" s="3">
        <v>23.34</v>
      </c>
      <c r="CL170" s="3">
        <v>0</v>
      </c>
      <c r="CM170" s="3">
        <v>0</v>
      </c>
      <c r="CN170" t="s">
        <v>137</v>
      </c>
      <c r="CO170" t="s">
        <v>591</v>
      </c>
      <c r="CP170" t="s">
        <v>138</v>
      </c>
      <c r="CR170" t="s">
        <v>117</v>
      </c>
      <c r="CS170" t="s">
        <v>139</v>
      </c>
      <c r="CT170" t="s">
        <v>140</v>
      </c>
      <c r="CU170" t="s">
        <v>140</v>
      </c>
      <c r="CV170" t="s">
        <v>140</v>
      </c>
      <c r="CW170" t="s">
        <v>139</v>
      </c>
      <c r="CX170" t="s">
        <v>140</v>
      </c>
      <c r="CY170" t="s">
        <v>592</v>
      </c>
      <c r="CZ170" s="10">
        <v>16702358948</v>
      </c>
      <c r="DA170" t="s">
        <v>2860</v>
      </c>
      <c r="DB170" t="s">
        <v>926</v>
      </c>
      <c r="DC170" t="s">
        <v>139</v>
      </c>
      <c r="DD170" t="s">
        <v>117</v>
      </c>
    </row>
    <row r="171" spans="1:114" ht="14.45" customHeight="1" x14ac:dyDescent="0.25">
      <c r="A171" t="s">
        <v>2862</v>
      </c>
      <c r="B171" t="s">
        <v>115</v>
      </c>
      <c r="C171" s="1">
        <v>45904</v>
      </c>
      <c r="D171" s="1">
        <v>45993</v>
      </c>
      <c r="E171" t="s">
        <v>168</v>
      </c>
      <c r="F171" s="1">
        <v>46080</v>
      </c>
      <c r="G171" t="s">
        <v>139</v>
      </c>
      <c r="H171" t="s">
        <v>117</v>
      </c>
      <c r="I171" t="s">
        <v>117</v>
      </c>
      <c r="J171" t="s">
        <v>202</v>
      </c>
      <c r="K171" t="s">
        <v>203</v>
      </c>
      <c r="L171" t="s">
        <v>204</v>
      </c>
      <c r="N171" t="s">
        <v>156</v>
      </c>
      <c r="O171" t="s">
        <v>122</v>
      </c>
      <c r="P171" s="8">
        <v>96950</v>
      </c>
      <c r="Q171" t="s">
        <v>123</v>
      </c>
      <c r="S171" s="10">
        <v>16702881047</v>
      </c>
      <c r="T171">
        <v>301</v>
      </c>
      <c r="U171" t="s">
        <v>205</v>
      </c>
      <c r="V171">
        <v>21231</v>
      </c>
      <c r="W171" t="s">
        <v>125</v>
      </c>
      <c r="Y171" t="s">
        <v>206</v>
      </c>
      <c r="Z171" t="s">
        <v>207</v>
      </c>
      <c r="AA171" t="s">
        <v>208</v>
      </c>
      <c r="AB171" t="s">
        <v>209</v>
      </c>
      <c r="AC171" t="s">
        <v>204</v>
      </c>
      <c r="AE171" t="s">
        <v>156</v>
      </c>
      <c r="AF171" t="s">
        <v>122</v>
      </c>
      <c r="AG171" s="8">
        <v>96950</v>
      </c>
      <c r="AH171" t="s">
        <v>123</v>
      </c>
      <c r="AJ171" s="10">
        <v>16702881047</v>
      </c>
      <c r="AK171">
        <v>301</v>
      </c>
      <c r="AL171" t="s">
        <v>210</v>
      </c>
      <c r="BE171" t="str">
        <f>"47-5022.00"</f>
        <v>47-5022.00</v>
      </c>
      <c r="BF171" t="s">
        <v>2863</v>
      </c>
      <c r="BG171" t="s">
        <v>2864</v>
      </c>
      <c r="BH171" t="s">
        <v>2865</v>
      </c>
      <c r="BI171">
        <v>2</v>
      </c>
      <c r="BJ171">
        <v>2</v>
      </c>
      <c r="BK171" s="1">
        <v>46082</v>
      </c>
      <c r="BL171" s="1">
        <v>47177</v>
      </c>
      <c r="BM171" s="1">
        <v>46082</v>
      </c>
      <c r="BN171" s="1">
        <v>47177</v>
      </c>
      <c r="BO171">
        <v>40</v>
      </c>
      <c r="BP171">
        <v>0</v>
      </c>
      <c r="BQ171">
        <v>8</v>
      </c>
      <c r="BR171">
        <v>8</v>
      </c>
      <c r="BS171">
        <v>8</v>
      </c>
      <c r="BT171">
        <v>8</v>
      </c>
      <c r="BU171">
        <v>8</v>
      </c>
      <c r="BV171">
        <v>0</v>
      </c>
      <c r="BW171" t="str">
        <f>"7:00 AM"</f>
        <v>7:00 AM</v>
      </c>
      <c r="BX171" t="str">
        <f>"3:30 PM"</f>
        <v>3:30 PM</v>
      </c>
      <c r="BY171" t="s">
        <v>165</v>
      </c>
      <c r="BZ171">
        <v>0</v>
      </c>
      <c r="CA171">
        <v>12</v>
      </c>
      <c r="CB171" t="s">
        <v>117</v>
      </c>
      <c r="CD171" s="2" t="s">
        <v>2866</v>
      </c>
      <c r="CE171" t="s">
        <v>214</v>
      </c>
      <c r="CG171" t="s">
        <v>156</v>
      </c>
      <c r="CH171" t="s">
        <v>122</v>
      </c>
      <c r="CI171" s="8">
        <v>96950</v>
      </c>
      <c r="CJ171" s="3">
        <v>18.079999999999998</v>
      </c>
      <c r="CK171" s="3">
        <v>19</v>
      </c>
      <c r="CL171" s="3">
        <v>27.12</v>
      </c>
      <c r="CM171" s="3">
        <v>28.5</v>
      </c>
      <c r="CN171" t="s">
        <v>137</v>
      </c>
      <c r="CO171" t="s">
        <v>165</v>
      </c>
      <c r="CP171" t="s">
        <v>266</v>
      </c>
      <c r="CR171" t="s">
        <v>117</v>
      </c>
      <c r="CS171" t="s">
        <v>139</v>
      </c>
      <c r="CT171" t="s">
        <v>140</v>
      </c>
      <c r="CU171" t="s">
        <v>139</v>
      </c>
      <c r="CV171" t="s">
        <v>140</v>
      </c>
      <c r="CW171" t="s">
        <v>139</v>
      </c>
      <c r="CX171" t="s">
        <v>140</v>
      </c>
      <c r="CY171" t="s">
        <v>215</v>
      </c>
      <c r="CZ171" s="10">
        <v>16702880407</v>
      </c>
      <c r="DA171" t="s">
        <v>210</v>
      </c>
      <c r="DB171" t="s">
        <v>140</v>
      </c>
      <c r="DC171" t="s">
        <v>139</v>
      </c>
      <c r="DD171" t="s">
        <v>117</v>
      </c>
    </row>
    <row r="172" spans="1:114" ht="14.45" customHeight="1" x14ac:dyDescent="0.25">
      <c r="A172" t="s">
        <v>2915</v>
      </c>
      <c r="B172" t="s">
        <v>217</v>
      </c>
      <c r="C172" s="1">
        <v>45905</v>
      </c>
      <c r="D172" s="1">
        <v>45993</v>
      </c>
      <c r="E172" t="s">
        <v>116</v>
      </c>
      <c r="G172" t="s">
        <v>117</v>
      </c>
      <c r="H172" t="s">
        <v>117</v>
      </c>
      <c r="I172" t="s">
        <v>117</v>
      </c>
      <c r="J172" t="s">
        <v>218</v>
      </c>
      <c r="L172" t="s">
        <v>219</v>
      </c>
      <c r="M172" t="s">
        <v>220</v>
      </c>
      <c r="N172" t="s">
        <v>121</v>
      </c>
      <c r="O172" t="s">
        <v>122</v>
      </c>
      <c r="P172" s="8">
        <v>96950</v>
      </c>
      <c r="Q172" t="s">
        <v>123</v>
      </c>
      <c r="S172" s="10">
        <v>16702353027</v>
      </c>
      <c r="U172" t="s">
        <v>221</v>
      </c>
      <c r="V172">
        <v>561320</v>
      </c>
      <c r="W172" t="s">
        <v>222</v>
      </c>
      <c r="X172" t="s">
        <v>139</v>
      </c>
      <c r="Y172" t="s">
        <v>223</v>
      </c>
      <c r="Z172" t="s">
        <v>224</v>
      </c>
      <c r="AA172" t="s">
        <v>225</v>
      </c>
      <c r="AB172" t="s">
        <v>193</v>
      </c>
      <c r="AC172" t="s">
        <v>219</v>
      </c>
      <c r="AD172" t="s">
        <v>220</v>
      </c>
      <c r="AE172" t="s">
        <v>121</v>
      </c>
      <c r="AF172" t="s">
        <v>122</v>
      </c>
      <c r="AG172" s="8">
        <v>96950</v>
      </c>
      <c r="AH172" t="s">
        <v>123</v>
      </c>
      <c r="AJ172" s="10">
        <v>16702353027</v>
      </c>
      <c r="AL172" t="s">
        <v>226</v>
      </c>
      <c r="BE172" t="str">
        <f>"35-2012.00"</f>
        <v>35-2012.00</v>
      </c>
      <c r="BF172" t="s">
        <v>227</v>
      </c>
      <c r="BG172" t="s">
        <v>228</v>
      </c>
      <c r="BH172" t="s">
        <v>197</v>
      </c>
      <c r="BI172">
        <v>6</v>
      </c>
      <c r="BK172" s="1">
        <v>45962</v>
      </c>
      <c r="BL172" s="1">
        <v>46326</v>
      </c>
      <c r="BO172">
        <v>35</v>
      </c>
      <c r="BP172">
        <v>0</v>
      </c>
      <c r="BQ172">
        <v>7</v>
      </c>
      <c r="BR172">
        <v>7</v>
      </c>
      <c r="BS172">
        <v>7</v>
      </c>
      <c r="BT172">
        <v>7</v>
      </c>
      <c r="BU172">
        <v>7</v>
      </c>
      <c r="BV172">
        <v>0</v>
      </c>
      <c r="BW172" t="str">
        <f>"2:30 AM"</f>
        <v>2:30 AM</v>
      </c>
      <c r="BX172" t="str">
        <f>"9:30 AM"</f>
        <v>9:30 AM</v>
      </c>
      <c r="BY172" t="s">
        <v>165</v>
      </c>
      <c r="BZ172">
        <v>0</v>
      </c>
      <c r="CA172">
        <v>12</v>
      </c>
      <c r="CB172" t="s">
        <v>117</v>
      </c>
      <c r="CD172" t="s">
        <v>2916</v>
      </c>
      <c r="CE172" t="s">
        <v>230</v>
      </c>
      <c r="CF172" t="s">
        <v>230</v>
      </c>
      <c r="CG172" t="s">
        <v>231</v>
      </c>
      <c r="CH172" t="s">
        <v>122</v>
      </c>
      <c r="CI172" s="8">
        <v>96952</v>
      </c>
      <c r="CJ172" s="3">
        <v>9.0299999999999994</v>
      </c>
      <c r="CK172" s="3">
        <v>9.0299999999999994</v>
      </c>
      <c r="CL172" s="3">
        <v>13.55</v>
      </c>
      <c r="CM172" s="3">
        <v>13.55</v>
      </c>
      <c r="CN172" t="s">
        <v>137</v>
      </c>
      <c r="CO172" t="s">
        <v>165</v>
      </c>
      <c r="CP172" t="s">
        <v>138</v>
      </c>
      <c r="CR172" t="s">
        <v>117</v>
      </c>
      <c r="CS172" t="s">
        <v>139</v>
      </c>
      <c r="CT172" t="s">
        <v>140</v>
      </c>
      <c r="CU172" t="s">
        <v>139</v>
      </c>
      <c r="CV172" t="s">
        <v>140</v>
      </c>
      <c r="CW172" t="s">
        <v>139</v>
      </c>
      <c r="CX172" t="s">
        <v>140</v>
      </c>
      <c r="CY172" t="s">
        <v>232</v>
      </c>
      <c r="CZ172" s="10">
        <v>16702353027</v>
      </c>
      <c r="DA172" t="s">
        <v>226</v>
      </c>
      <c r="DB172" t="s">
        <v>140</v>
      </c>
      <c r="DC172" t="s">
        <v>139</v>
      </c>
      <c r="DD172" t="s">
        <v>139</v>
      </c>
    </row>
    <row r="173" spans="1:114" ht="14.45" customHeight="1" x14ac:dyDescent="0.25">
      <c r="A173" t="s">
        <v>3470</v>
      </c>
      <c r="B173" t="s">
        <v>217</v>
      </c>
      <c r="C173" s="1">
        <v>45916</v>
      </c>
      <c r="D173" s="1">
        <v>45993</v>
      </c>
      <c r="E173" t="s">
        <v>116</v>
      </c>
      <c r="G173" t="s">
        <v>117</v>
      </c>
      <c r="H173" t="s">
        <v>117</v>
      </c>
      <c r="I173" t="s">
        <v>117</v>
      </c>
      <c r="J173" t="s">
        <v>3471</v>
      </c>
      <c r="L173" t="s">
        <v>3472</v>
      </c>
      <c r="N173" t="s">
        <v>156</v>
      </c>
      <c r="O173" t="s">
        <v>122</v>
      </c>
      <c r="P173" s="8">
        <v>96950</v>
      </c>
      <c r="Q173" t="s">
        <v>123</v>
      </c>
      <c r="S173" s="10">
        <v>16702346445</v>
      </c>
      <c r="T173">
        <v>2263</v>
      </c>
      <c r="U173" t="s">
        <v>3473</v>
      </c>
      <c r="V173">
        <v>444140</v>
      </c>
      <c r="W173" t="s">
        <v>125</v>
      </c>
      <c r="Y173" t="s">
        <v>1271</v>
      </c>
      <c r="Z173" t="s">
        <v>1272</v>
      </c>
      <c r="AB173" t="s">
        <v>454</v>
      </c>
      <c r="AC173" t="s">
        <v>3474</v>
      </c>
      <c r="AE173" t="s">
        <v>156</v>
      </c>
      <c r="AF173" t="s">
        <v>122</v>
      </c>
      <c r="AG173" s="8">
        <v>96950</v>
      </c>
      <c r="AH173" t="s">
        <v>123</v>
      </c>
      <c r="AJ173" s="10">
        <v>16702346445</v>
      </c>
      <c r="AK173">
        <v>2263</v>
      </c>
      <c r="AL173" t="s">
        <v>1274</v>
      </c>
      <c r="BE173" t="str">
        <f>"43-3031.00"</f>
        <v>43-3031.00</v>
      </c>
      <c r="BF173" t="s">
        <v>1205</v>
      </c>
      <c r="BG173" t="s">
        <v>3475</v>
      </c>
      <c r="BH173" t="s">
        <v>819</v>
      </c>
      <c r="BI173">
        <v>1</v>
      </c>
      <c r="BK173" s="1">
        <v>46023</v>
      </c>
      <c r="BL173" s="1">
        <v>46387</v>
      </c>
      <c r="BO173">
        <v>40</v>
      </c>
      <c r="BP173">
        <v>0</v>
      </c>
      <c r="BQ173">
        <v>8</v>
      </c>
      <c r="BR173">
        <v>8</v>
      </c>
      <c r="BS173">
        <v>8</v>
      </c>
      <c r="BT173">
        <v>8</v>
      </c>
      <c r="BU173">
        <v>8</v>
      </c>
      <c r="BV173">
        <v>0</v>
      </c>
      <c r="BW173" t="str">
        <f>"8:00 AM"</f>
        <v>8:00 AM</v>
      </c>
      <c r="BX173" t="str">
        <f>"5:00 PM"</f>
        <v>5:00 PM</v>
      </c>
      <c r="BY173" t="s">
        <v>135</v>
      </c>
      <c r="BZ173">
        <v>0</v>
      </c>
      <c r="CA173">
        <v>24</v>
      </c>
      <c r="CB173" t="s">
        <v>117</v>
      </c>
      <c r="CD173" t="s">
        <v>3476</v>
      </c>
      <c r="CE173" t="s">
        <v>3477</v>
      </c>
      <c r="CG173" t="s">
        <v>156</v>
      </c>
      <c r="CH173" t="s">
        <v>122</v>
      </c>
      <c r="CI173" s="8">
        <v>96950</v>
      </c>
      <c r="CJ173" s="3">
        <v>12.33</v>
      </c>
      <c r="CK173" s="3">
        <v>13</v>
      </c>
      <c r="CL173" s="3">
        <v>18.5</v>
      </c>
      <c r="CM173" s="3">
        <v>19.5</v>
      </c>
      <c r="CN173" t="s">
        <v>137</v>
      </c>
      <c r="CO173" t="s">
        <v>3478</v>
      </c>
      <c r="CP173" t="s">
        <v>138</v>
      </c>
      <c r="CR173" t="s">
        <v>117</v>
      </c>
      <c r="CS173" t="s">
        <v>139</v>
      </c>
      <c r="CT173" t="s">
        <v>140</v>
      </c>
      <c r="CU173" t="s">
        <v>139</v>
      </c>
      <c r="CV173" t="s">
        <v>139</v>
      </c>
      <c r="CW173" t="s">
        <v>140</v>
      </c>
      <c r="CX173" t="s">
        <v>140</v>
      </c>
      <c r="CY173" t="s">
        <v>1279</v>
      </c>
      <c r="CZ173" s="10">
        <v>16702346445</v>
      </c>
      <c r="DA173" t="s">
        <v>1274</v>
      </c>
      <c r="DB173" t="s">
        <v>140</v>
      </c>
      <c r="DC173" t="s">
        <v>139</v>
      </c>
      <c r="DD173" t="s">
        <v>117</v>
      </c>
      <c r="DE173" t="s">
        <v>1271</v>
      </c>
      <c r="DF173" t="s">
        <v>1272</v>
      </c>
      <c r="DH173" t="s">
        <v>3473</v>
      </c>
      <c r="DI173" t="s">
        <v>3479</v>
      </c>
      <c r="DJ173" t="s">
        <v>1274</v>
      </c>
    </row>
    <row r="174" spans="1:114" ht="14.45" customHeight="1" x14ac:dyDescent="0.25">
      <c r="A174" t="s">
        <v>3568</v>
      </c>
      <c r="B174" t="s">
        <v>115</v>
      </c>
      <c r="C174" s="1">
        <v>45889</v>
      </c>
      <c r="D174" s="1">
        <v>45993</v>
      </c>
      <c r="E174" t="s">
        <v>168</v>
      </c>
      <c r="F174" s="1">
        <v>46019</v>
      </c>
      <c r="G174" t="s">
        <v>139</v>
      </c>
      <c r="H174" t="s">
        <v>117</v>
      </c>
      <c r="I174" t="s">
        <v>117</v>
      </c>
      <c r="J174" t="s">
        <v>1837</v>
      </c>
      <c r="K174" t="s">
        <v>140</v>
      </c>
      <c r="L174" t="s">
        <v>1838</v>
      </c>
      <c r="M174" t="s">
        <v>1839</v>
      </c>
      <c r="N174" t="s">
        <v>231</v>
      </c>
      <c r="O174" t="s">
        <v>122</v>
      </c>
      <c r="P174" s="8">
        <v>96952</v>
      </c>
      <c r="Q174" t="s">
        <v>123</v>
      </c>
      <c r="R174" t="s">
        <v>140</v>
      </c>
      <c r="S174" s="10">
        <v>16704339989</v>
      </c>
      <c r="U174" t="s">
        <v>1840</v>
      </c>
      <c r="V174">
        <v>481111</v>
      </c>
      <c r="W174" t="s">
        <v>125</v>
      </c>
      <c r="Y174" t="s">
        <v>1841</v>
      </c>
      <c r="Z174" t="s">
        <v>1842</v>
      </c>
      <c r="AA174" t="s">
        <v>1843</v>
      </c>
      <c r="AB174" t="s">
        <v>277</v>
      </c>
      <c r="AC174" t="s">
        <v>1838</v>
      </c>
      <c r="AD174" t="s">
        <v>1839</v>
      </c>
      <c r="AE174" t="s">
        <v>231</v>
      </c>
      <c r="AF174" t="s">
        <v>122</v>
      </c>
      <c r="AG174" s="8">
        <v>96952</v>
      </c>
      <c r="AH174" t="s">
        <v>123</v>
      </c>
      <c r="AJ174" s="10">
        <v>16704339989</v>
      </c>
      <c r="AL174" t="s">
        <v>1844</v>
      </c>
      <c r="BE174" t="str">
        <f>"43-3031.00"</f>
        <v>43-3031.00</v>
      </c>
      <c r="BF174" t="s">
        <v>1205</v>
      </c>
      <c r="BG174" t="s">
        <v>3569</v>
      </c>
      <c r="BH174" t="s">
        <v>3570</v>
      </c>
      <c r="BI174">
        <v>1</v>
      </c>
      <c r="BJ174">
        <v>1</v>
      </c>
      <c r="BK174" s="1">
        <v>46021</v>
      </c>
      <c r="BL174" s="1">
        <v>47116</v>
      </c>
      <c r="BM174" s="1">
        <v>46021</v>
      </c>
      <c r="BN174" s="1">
        <v>47116</v>
      </c>
      <c r="BO174">
        <v>40</v>
      </c>
      <c r="BP174">
        <v>0</v>
      </c>
      <c r="BQ174">
        <v>8</v>
      </c>
      <c r="BR174">
        <v>8</v>
      </c>
      <c r="BS174">
        <v>8</v>
      </c>
      <c r="BT174">
        <v>8</v>
      </c>
      <c r="BU174">
        <v>8</v>
      </c>
      <c r="BV174">
        <v>0</v>
      </c>
      <c r="BW174" t="str">
        <f>"8:00 AM"</f>
        <v>8:00 AM</v>
      </c>
      <c r="BX174" t="str">
        <f>"5:00 PM"</f>
        <v>5:00 PM</v>
      </c>
      <c r="BY174" t="s">
        <v>135</v>
      </c>
      <c r="BZ174">
        <v>0</v>
      </c>
      <c r="CA174">
        <v>24</v>
      </c>
      <c r="CB174" t="s">
        <v>117</v>
      </c>
      <c r="CD174" t="s">
        <v>3571</v>
      </c>
      <c r="CE174" t="s">
        <v>3572</v>
      </c>
      <c r="CF174" t="s">
        <v>1839</v>
      </c>
      <c r="CG174" t="s">
        <v>564</v>
      </c>
      <c r="CH174" t="s">
        <v>122</v>
      </c>
      <c r="CI174" s="8">
        <v>96952</v>
      </c>
      <c r="CJ174" s="3">
        <v>12.33</v>
      </c>
      <c r="CK174" s="3">
        <v>12.35</v>
      </c>
      <c r="CL174" s="3">
        <v>0</v>
      </c>
      <c r="CM174" s="3">
        <v>0</v>
      </c>
      <c r="CN174" t="s">
        <v>137</v>
      </c>
      <c r="CO174" t="s">
        <v>140</v>
      </c>
      <c r="CP174" t="s">
        <v>138</v>
      </c>
      <c r="CR174" t="s">
        <v>117</v>
      </c>
      <c r="CS174" t="s">
        <v>139</v>
      </c>
      <c r="CT174" t="s">
        <v>140</v>
      </c>
      <c r="CU174" t="s">
        <v>140</v>
      </c>
      <c r="CV174" t="s">
        <v>139</v>
      </c>
      <c r="CW174" t="s">
        <v>139</v>
      </c>
      <c r="CX174" t="s">
        <v>140</v>
      </c>
      <c r="CY174" t="s">
        <v>1848</v>
      </c>
      <c r="CZ174" s="10">
        <v>16704339989</v>
      </c>
      <c r="DA174" t="s">
        <v>1849</v>
      </c>
      <c r="DB174" t="s">
        <v>140</v>
      </c>
      <c r="DC174" t="s">
        <v>139</v>
      </c>
      <c r="DD174" t="s">
        <v>117</v>
      </c>
    </row>
    <row r="175" spans="1:114" ht="14.45" customHeight="1" x14ac:dyDescent="0.25">
      <c r="A175" t="s">
        <v>1639</v>
      </c>
      <c r="B175" t="s">
        <v>217</v>
      </c>
      <c r="C175" s="1">
        <v>45877</v>
      </c>
      <c r="D175" s="1">
        <v>45993</v>
      </c>
      <c r="E175" t="s">
        <v>116</v>
      </c>
      <c r="G175" t="s">
        <v>117</v>
      </c>
      <c r="H175" t="s">
        <v>117</v>
      </c>
      <c r="I175" t="s">
        <v>117</v>
      </c>
      <c r="J175" t="s">
        <v>1640</v>
      </c>
      <c r="K175" t="s">
        <v>1641</v>
      </c>
      <c r="L175" t="s">
        <v>1291</v>
      </c>
      <c r="N175" t="s">
        <v>156</v>
      </c>
      <c r="O175" t="s">
        <v>122</v>
      </c>
      <c r="P175" s="8">
        <v>96950</v>
      </c>
      <c r="Q175" t="s">
        <v>123</v>
      </c>
      <c r="S175" s="10">
        <v>16702347873</v>
      </c>
      <c r="U175" t="s">
        <v>634</v>
      </c>
      <c r="V175">
        <v>722511</v>
      </c>
      <c r="W175" t="s">
        <v>125</v>
      </c>
      <c r="Y175" t="s">
        <v>1288</v>
      </c>
      <c r="Z175" t="s">
        <v>1289</v>
      </c>
      <c r="AA175" t="s">
        <v>1290</v>
      </c>
      <c r="AB175" t="s">
        <v>277</v>
      </c>
      <c r="AC175" t="s">
        <v>1291</v>
      </c>
      <c r="AE175" t="s">
        <v>156</v>
      </c>
      <c r="AF175" t="s">
        <v>122</v>
      </c>
      <c r="AG175" s="8">
        <v>96950</v>
      </c>
      <c r="AH175" t="s">
        <v>123</v>
      </c>
      <c r="AJ175" s="10">
        <v>16702347873</v>
      </c>
      <c r="AL175" t="s">
        <v>639</v>
      </c>
      <c r="BE175" t="str">
        <f>"35-2014.00"</f>
        <v>35-2014.00</v>
      </c>
      <c r="BF175" t="s">
        <v>195</v>
      </c>
      <c r="BG175" t="s">
        <v>1642</v>
      </c>
      <c r="BH175" t="s">
        <v>1643</v>
      </c>
      <c r="BI175">
        <v>5</v>
      </c>
      <c r="BK175" s="1">
        <v>45931</v>
      </c>
      <c r="BL175" s="1">
        <v>46295</v>
      </c>
      <c r="BO175">
        <v>35</v>
      </c>
      <c r="BP175">
        <v>0</v>
      </c>
      <c r="BQ175">
        <v>7</v>
      </c>
      <c r="BR175">
        <v>7</v>
      </c>
      <c r="BS175">
        <v>7</v>
      </c>
      <c r="BT175">
        <v>7</v>
      </c>
      <c r="BU175">
        <v>7</v>
      </c>
      <c r="BV175">
        <v>0</v>
      </c>
      <c r="BW175" t="str">
        <f>"8:00 AM"</f>
        <v>8:00 AM</v>
      </c>
      <c r="BX175" t="str">
        <f>"3:00 PM"</f>
        <v>3:00 PM</v>
      </c>
      <c r="BY175" t="s">
        <v>165</v>
      </c>
      <c r="BZ175">
        <v>0</v>
      </c>
      <c r="CA175">
        <v>6</v>
      </c>
      <c r="CB175" t="s">
        <v>117</v>
      </c>
      <c r="CD175" s="2" t="s">
        <v>1644</v>
      </c>
      <c r="CE175" t="s">
        <v>1645</v>
      </c>
      <c r="CG175" t="s">
        <v>156</v>
      </c>
      <c r="CH175" t="s">
        <v>122</v>
      </c>
      <c r="CI175" s="8">
        <v>96950</v>
      </c>
      <c r="CJ175" s="3">
        <v>8.93</v>
      </c>
      <c r="CK175" s="3">
        <v>8.93</v>
      </c>
      <c r="CL175" s="3">
        <v>13.39</v>
      </c>
      <c r="CM175" s="3">
        <v>13.39</v>
      </c>
      <c r="CN175" t="s">
        <v>137</v>
      </c>
      <c r="CO175" t="s">
        <v>142</v>
      </c>
      <c r="CP175" t="s">
        <v>138</v>
      </c>
      <c r="CR175" t="s">
        <v>117</v>
      </c>
      <c r="CS175" t="s">
        <v>139</v>
      </c>
      <c r="CT175" t="s">
        <v>140</v>
      </c>
      <c r="CU175" t="s">
        <v>139</v>
      </c>
      <c r="CV175" t="s">
        <v>140</v>
      </c>
      <c r="CW175" t="s">
        <v>139</v>
      </c>
      <c r="CX175" t="s">
        <v>140</v>
      </c>
      <c r="CY175" t="s">
        <v>839</v>
      </c>
      <c r="CZ175" s="10">
        <v>1672347873</v>
      </c>
      <c r="DA175" t="s">
        <v>639</v>
      </c>
      <c r="DB175" t="s">
        <v>140</v>
      </c>
      <c r="DC175" t="s">
        <v>139</v>
      </c>
      <c r="DD175" t="s">
        <v>117</v>
      </c>
    </row>
    <row r="176" spans="1:114" ht="14.45" customHeight="1" x14ac:dyDescent="0.25">
      <c r="A176" t="s">
        <v>3996</v>
      </c>
      <c r="B176" t="s">
        <v>217</v>
      </c>
      <c r="C176" s="1">
        <v>45905</v>
      </c>
      <c r="D176" s="1">
        <v>45993</v>
      </c>
      <c r="E176" t="s">
        <v>116</v>
      </c>
      <c r="G176" t="s">
        <v>117</v>
      </c>
      <c r="H176" t="s">
        <v>117</v>
      </c>
      <c r="I176" t="s">
        <v>117</v>
      </c>
      <c r="J176" t="s">
        <v>1045</v>
      </c>
      <c r="L176" t="s">
        <v>3997</v>
      </c>
      <c r="M176" t="s">
        <v>449</v>
      </c>
      <c r="N176" t="s">
        <v>156</v>
      </c>
      <c r="O176" t="s">
        <v>122</v>
      </c>
      <c r="P176" s="8">
        <v>96950</v>
      </c>
      <c r="Q176" t="s">
        <v>123</v>
      </c>
      <c r="S176" s="10">
        <v>16702353027</v>
      </c>
      <c r="U176" t="s">
        <v>221</v>
      </c>
      <c r="V176">
        <v>561320</v>
      </c>
      <c r="W176" t="s">
        <v>222</v>
      </c>
      <c r="X176" t="s">
        <v>139</v>
      </c>
      <c r="Y176" t="s">
        <v>1048</v>
      </c>
      <c r="Z176" t="s">
        <v>1049</v>
      </c>
      <c r="AA176" t="s">
        <v>1050</v>
      </c>
      <c r="AB176" t="s">
        <v>277</v>
      </c>
      <c r="AC176" t="s">
        <v>1501</v>
      </c>
      <c r="AD176" t="s">
        <v>449</v>
      </c>
      <c r="AE176" t="s">
        <v>156</v>
      </c>
      <c r="AF176" t="s">
        <v>122</v>
      </c>
      <c r="AG176" s="8">
        <v>96950</v>
      </c>
      <c r="AH176" t="s">
        <v>123</v>
      </c>
      <c r="AJ176" s="10">
        <v>16702353027</v>
      </c>
      <c r="AL176" t="s">
        <v>226</v>
      </c>
      <c r="BE176" t="str">
        <f>"35-2012.00"</f>
        <v>35-2012.00</v>
      </c>
      <c r="BF176" t="s">
        <v>227</v>
      </c>
      <c r="BG176" t="s">
        <v>3998</v>
      </c>
      <c r="BH176" t="s">
        <v>495</v>
      </c>
      <c r="BI176">
        <v>6</v>
      </c>
      <c r="BK176" s="1">
        <v>45962</v>
      </c>
      <c r="BL176" s="1">
        <v>46326</v>
      </c>
      <c r="BO176">
        <v>35</v>
      </c>
      <c r="BP176">
        <v>0</v>
      </c>
      <c r="BQ176">
        <v>7</v>
      </c>
      <c r="BR176">
        <v>7</v>
      </c>
      <c r="BS176">
        <v>7</v>
      </c>
      <c r="BT176">
        <v>7</v>
      </c>
      <c r="BU176">
        <v>7</v>
      </c>
      <c r="BV176">
        <v>0</v>
      </c>
      <c r="BW176" t="str">
        <f>"2:30 AM"</f>
        <v>2:30 AM</v>
      </c>
      <c r="BX176" t="str">
        <f>"9:30 AM"</f>
        <v>9:30 AM</v>
      </c>
      <c r="BY176" t="s">
        <v>165</v>
      </c>
      <c r="BZ176">
        <v>0</v>
      </c>
      <c r="CA176">
        <v>12</v>
      </c>
      <c r="CB176" t="s">
        <v>117</v>
      </c>
      <c r="CD176" s="2" t="s">
        <v>3999</v>
      </c>
      <c r="CE176" t="s">
        <v>1909</v>
      </c>
      <c r="CF176" t="s">
        <v>1909</v>
      </c>
      <c r="CG176" t="s">
        <v>156</v>
      </c>
      <c r="CH176" t="s">
        <v>122</v>
      </c>
      <c r="CI176" s="8">
        <v>96950</v>
      </c>
      <c r="CJ176" s="3">
        <v>9.0299999999999994</v>
      </c>
      <c r="CK176" s="3">
        <v>9.0299999999999994</v>
      </c>
      <c r="CL176" s="3">
        <v>13.55</v>
      </c>
      <c r="CM176" s="3">
        <v>13.55</v>
      </c>
      <c r="CN176" t="s">
        <v>137</v>
      </c>
      <c r="CO176" t="s">
        <v>165</v>
      </c>
      <c r="CP176" t="s">
        <v>138</v>
      </c>
      <c r="CR176" t="s">
        <v>117</v>
      </c>
      <c r="CS176" t="s">
        <v>139</v>
      </c>
      <c r="CT176" t="s">
        <v>140</v>
      </c>
      <c r="CU176" t="s">
        <v>139</v>
      </c>
      <c r="CV176" t="s">
        <v>140</v>
      </c>
      <c r="CW176" t="s">
        <v>139</v>
      </c>
      <c r="CX176" t="s">
        <v>140</v>
      </c>
      <c r="CY176" t="s">
        <v>4000</v>
      </c>
      <c r="CZ176" s="10">
        <v>16702353027</v>
      </c>
      <c r="DA176" t="s">
        <v>226</v>
      </c>
      <c r="DB176" t="s">
        <v>140</v>
      </c>
      <c r="DC176" t="s">
        <v>139</v>
      </c>
      <c r="DD176" t="s">
        <v>139</v>
      </c>
    </row>
    <row r="177" spans="1:114" ht="14.45" customHeight="1" x14ac:dyDescent="0.25">
      <c r="A177" t="s">
        <v>4646</v>
      </c>
      <c r="B177" t="s">
        <v>115</v>
      </c>
      <c r="C177" s="1">
        <v>45894</v>
      </c>
      <c r="D177" s="1">
        <v>45993</v>
      </c>
      <c r="E177" t="s">
        <v>168</v>
      </c>
      <c r="F177" s="1">
        <v>45960</v>
      </c>
      <c r="G177" t="s">
        <v>117</v>
      </c>
      <c r="H177" t="s">
        <v>117</v>
      </c>
      <c r="I177" t="s">
        <v>117</v>
      </c>
      <c r="J177" t="s">
        <v>4647</v>
      </c>
      <c r="K177" t="s">
        <v>325</v>
      </c>
      <c r="L177" t="s">
        <v>1146</v>
      </c>
      <c r="M177" t="s">
        <v>1145</v>
      </c>
      <c r="N177" t="s">
        <v>121</v>
      </c>
      <c r="O177" t="s">
        <v>122</v>
      </c>
      <c r="P177" s="8">
        <v>96950</v>
      </c>
      <c r="Q177" t="s">
        <v>123</v>
      </c>
      <c r="S177" s="10">
        <v>16702341629</v>
      </c>
      <c r="U177" t="s">
        <v>1147</v>
      </c>
      <c r="V177">
        <v>44414</v>
      </c>
      <c r="W177" t="s">
        <v>125</v>
      </c>
      <c r="Y177" t="s">
        <v>2377</v>
      </c>
      <c r="Z177" t="s">
        <v>1740</v>
      </c>
      <c r="AA177" t="s">
        <v>4648</v>
      </c>
      <c r="AB177" t="s">
        <v>193</v>
      </c>
      <c r="AC177" t="s">
        <v>1146</v>
      </c>
      <c r="AD177" t="s">
        <v>1145</v>
      </c>
      <c r="AE177" t="s">
        <v>121</v>
      </c>
      <c r="AF177" t="s">
        <v>122</v>
      </c>
      <c r="AG177" s="8">
        <v>96950</v>
      </c>
      <c r="AH177" t="s">
        <v>123</v>
      </c>
      <c r="AJ177" s="10">
        <v>16702341629</v>
      </c>
      <c r="AL177" t="s">
        <v>1151</v>
      </c>
      <c r="BE177" t="str">
        <f>"53-7021.00"</f>
        <v>53-7021.00</v>
      </c>
      <c r="BF177" t="s">
        <v>4649</v>
      </c>
      <c r="BG177" t="s">
        <v>4650</v>
      </c>
      <c r="BH177" t="s">
        <v>4651</v>
      </c>
      <c r="BI177">
        <v>2</v>
      </c>
      <c r="BJ177">
        <v>2</v>
      </c>
      <c r="BK177" s="1">
        <v>45962</v>
      </c>
      <c r="BL177" s="1">
        <v>46326</v>
      </c>
      <c r="BM177" s="1">
        <v>45993</v>
      </c>
      <c r="BN177" s="1">
        <v>46326</v>
      </c>
      <c r="BO177">
        <v>35</v>
      </c>
      <c r="BP177">
        <v>0</v>
      </c>
      <c r="BQ177">
        <v>7</v>
      </c>
      <c r="BR177">
        <v>7</v>
      </c>
      <c r="BS177">
        <v>7</v>
      </c>
      <c r="BT177">
        <v>7</v>
      </c>
      <c r="BU177">
        <v>7</v>
      </c>
      <c r="BV177">
        <v>0</v>
      </c>
      <c r="BW177" t="str">
        <f>"8:00 AM"</f>
        <v>8:00 AM</v>
      </c>
      <c r="BX177" t="str">
        <f>"5:00 PM"</f>
        <v>5:00 PM</v>
      </c>
      <c r="BY177" t="s">
        <v>135</v>
      </c>
      <c r="BZ177">
        <v>0</v>
      </c>
      <c r="CA177">
        <v>12</v>
      </c>
      <c r="CB177" t="s">
        <v>117</v>
      </c>
      <c r="CD177" t="s">
        <v>4652</v>
      </c>
      <c r="CE177" t="s">
        <v>4653</v>
      </c>
      <c r="CF177" t="s">
        <v>4653</v>
      </c>
      <c r="CG177" t="s">
        <v>121</v>
      </c>
      <c r="CH177" t="s">
        <v>122</v>
      </c>
      <c r="CI177" s="8">
        <v>96950</v>
      </c>
      <c r="CJ177" s="3">
        <v>9.3000000000000007</v>
      </c>
      <c r="CK177" s="3">
        <v>9.3000000000000007</v>
      </c>
      <c r="CL177" s="3">
        <v>13.95</v>
      </c>
      <c r="CM177" s="3">
        <v>13.95</v>
      </c>
      <c r="CN177" t="s">
        <v>137</v>
      </c>
      <c r="CO177">
        <v>0</v>
      </c>
      <c r="CP177" t="s">
        <v>138</v>
      </c>
      <c r="CR177" t="s">
        <v>117</v>
      </c>
      <c r="CS177" t="s">
        <v>139</v>
      </c>
      <c r="CT177" t="s">
        <v>140</v>
      </c>
      <c r="CU177" t="s">
        <v>139</v>
      </c>
      <c r="CV177" t="s">
        <v>140</v>
      </c>
      <c r="CW177" t="s">
        <v>139</v>
      </c>
      <c r="CX177" t="s">
        <v>140</v>
      </c>
      <c r="CY177" t="s">
        <v>1156</v>
      </c>
      <c r="CZ177" s="10">
        <v>16702341629</v>
      </c>
      <c r="DA177" t="s">
        <v>1151</v>
      </c>
      <c r="DB177" t="s">
        <v>140</v>
      </c>
      <c r="DC177" t="s">
        <v>139</v>
      </c>
      <c r="DD177" t="s">
        <v>117</v>
      </c>
      <c r="DE177" t="s">
        <v>1148</v>
      </c>
      <c r="DF177" t="s">
        <v>1149</v>
      </c>
      <c r="DG177" t="s">
        <v>4654</v>
      </c>
      <c r="DH177" t="s">
        <v>1147</v>
      </c>
      <c r="DI177" t="s">
        <v>1144</v>
      </c>
      <c r="DJ177" t="s">
        <v>1151</v>
      </c>
    </row>
    <row r="178" spans="1:114" ht="14.45" customHeight="1" x14ac:dyDescent="0.25">
      <c r="A178" t="s">
        <v>5424</v>
      </c>
      <c r="B178" t="s">
        <v>217</v>
      </c>
      <c r="C178" s="1">
        <v>45889</v>
      </c>
      <c r="D178" s="1">
        <v>45993</v>
      </c>
      <c r="E178" t="s">
        <v>116</v>
      </c>
      <c r="G178" t="s">
        <v>117</v>
      </c>
      <c r="H178" t="s">
        <v>117</v>
      </c>
      <c r="I178" t="s">
        <v>117</v>
      </c>
      <c r="J178" t="s">
        <v>5425</v>
      </c>
      <c r="L178" t="s">
        <v>5426</v>
      </c>
      <c r="M178" t="s">
        <v>5427</v>
      </c>
      <c r="N178" t="s">
        <v>156</v>
      </c>
      <c r="O178" t="s">
        <v>122</v>
      </c>
      <c r="P178" s="8">
        <v>96950</v>
      </c>
      <c r="Q178" t="s">
        <v>123</v>
      </c>
      <c r="S178" s="10">
        <v>16702348106</v>
      </c>
      <c r="U178" t="s">
        <v>5428</v>
      </c>
      <c r="V178">
        <v>23622</v>
      </c>
      <c r="W178" t="s">
        <v>125</v>
      </c>
      <c r="Y178" t="s">
        <v>5429</v>
      </c>
      <c r="Z178" t="s">
        <v>5430</v>
      </c>
      <c r="AB178" t="s">
        <v>4379</v>
      </c>
      <c r="AC178" t="s">
        <v>5426</v>
      </c>
      <c r="AD178" t="s">
        <v>5427</v>
      </c>
      <c r="AE178" t="s">
        <v>156</v>
      </c>
      <c r="AF178" t="s">
        <v>122</v>
      </c>
      <c r="AG178" s="8">
        <v>96950</v>
      </c>
      <c r="AH178" t="s">
        <v>123</v>
      </c>
      <c r="AJ178" s="10">
        <v>16702348106</v>
      </c>
      <c r="AL178" t="s">
        <v>5431</v>
      </c>
      <c r="BE178" t="str">
        <f>"17-3022.00"</f>
        <v>17-3022.00</v>
      </c>
      <c r="BF178" t="s">
        <v>1399</v>
      </c>
      <c r="BG178" t="s">
        <v>5432</v>
      </c>
      <c r="BH178" t="s">
        <v>2062</v>
      </c>
      <c r="BI178">
        <v>2</v>
      </c>
      <c r="BK178" s="1">
        <v>46007</v>
      </c>
      <c r="BL178" s="1">
        <v>46371</v>
      </c>
      <c r="BO178">
        <v>40</v>
      </c>
      <c r="BP178">
        <v>0</v>
      </c>
      <c r="BQ178">
        <v>8</v>
      </c>
      <c r="BR178">
        <v>8</v>
      </c>
      <c r="BS178">
        <v>8</v>
      </c>
      <c r="BT178">
        <v>8</v>
      </c>
      <c r="BU178">
        <v>8</v>
      </c>
      <c r="BV178">
        <v>0</v>
      </c>
      <c r="BW178" t="str">
        <f>"8:00 AM"</f>
        <v>8:00 AM</v>
      </c>
      <c r="BX178" t="str">
        <f>"5:00 PM"</f>
        <v>5:00 PM</v>
      </c>
      <c r="BY178" t="s">
        <v>384</v>
      </c>
      <c r="BZ178">
        <v>0</v>
      </c>
      <c r="CA178">
        <v>24</v>
      </c>
      <c r="CB178" t="s">
        <v>139</v>
      </c>
      <c r="CC178">
        <v>3</v>
      </c>
      <c r="CD178" t="s">
        <v>5433</v>
      </c>
      <c r="CE178" t="s">
        <v>5426</v>
      </c>
      <c r="CF178" t="s">
        <v>5434</v>
      </c>
      <c r="CG178" t="s">
        <v>156</v>
      </c>
      <c r="CH178" t="s">
        <v>122</v>
      </c>
      <c r="CI178" s="8">
        <v>96950</v>
      </c>
      <c r="CJ178" s="3">
        <v>17.57</v>
      </c>
      <c r="CK178" s="3">
        <v>17.57</v>
      </c>
      <c r="CL178" s="3">
        <v>26.36</v>
      </c>
      <c r="CM178" s="3">
        <v>26.36</v>
      </c>
      <c r="CN178" t="s">
        <v>137</v>
      </c>
      <c r="CO178" t="s">
        <v>142</v>
      </c>
      <c r="CP178" t="s">
        <v>138</v>
      </c>
      <c r="CR178" t="s">
        <v>117</v>
      </c>
      <c r="CS178" t="s">
        <v>139</v>
      </c>
      <c r="CT178" t="s">
        <v>140</v>
      </c>
      <c r="CU178" t="s">
        <v>139</v>
      </c>
      <c r="CV178" t="s">
        <v>140</v>
      </c>
      <c r="CW178" t="s">
        <v>139</v>
      </c>
      <c r="CX178" t="s">
        <v>140</v>
      </c>
      <c r="CY178" t="s">
        <v>5435</v>
      </c>
      <c r="CZ178" s="10">
        <v>16702348106</v>
      </c>
      <c r="DA178" t="s">
        <v>5431</v>
      </c>
      <c r="DB178" t="s">
        <v>140</v>
      </c>
      <c r="DC178" t="s">
        <v>139</v>
      </c>
      <c r="DD178" t="s">
        <v>117</v>
      </c>
    </row>
    <row r="179" spans="1:114" ht="14.45" customHeight="1" x14ac:dyDescent="0.25">
      <c r="A179" t="s">
        <v>5511</v>
      </c>
      <c r="B179" t="s">
        <v>217</v>
      </c>
      <c r="C179" s="1">
        <v>45890</v>
      </c>
      <c r="D179" s="1">
        <v>45993</v>
      </c>
      <c r="E179" t="s">
        <v>168</v>
      </c>
      <c r="F179" s="1">
        <v>46052</v>
      </c>
      <c r="G179" t="s">
        <v>117</v>
      </c>
      <c r="H179" t="s">
        <v>117</v>
      </c>
      <c r="I179" t="s">
        <v>117</v>
      </c>
      <c r="J179" t="s">
        <v>1538</v>
      </c>
      <c r="K179" t="s">
        <v>5512</v>
      </c>
      <c r="L179" t="s">
        <v>1540</v>
      </c>
      <c r="N179" t="s">
        <v>156</v>
      </c>
      <c r="O179" t="s">
        <v>122</v>
      </c>
      <c r="P179" s="8">
        <v>96950</v>
      </c>
      <c r="Q179" t="s">
        <v>123</v>
      </c>
      <c r="S179" s="10">
        <v>16707831161</v>
      </c>
      <c r="U179" t="s">
        <v>1541</v>
      </c>
      <c r="V179">
        <v>624410</v>
      </c>
      <c r="W179" t="s">
        <v>125</v>
      </c>
      <c r="Y179" t="s">
        <v>1542</v>
      </c>
      <c r="Z179" t="s">
        <v>1543</v>
      </c>
      <c r="AA179" t="s">
        <v>1544</v>
      </c>
      <c r="AB179" t="s">
        <v>1545</v>
      </c>
      <c r="AC179" t="s">
        <v>1546</v>
      </c>
      <c r="AE179" t="s">
        <v>156</v>
      </c>
      <c r="AF179" t="s">
        <v>122</v>
      </c>
      <c r="AG179" s="8">
        <v>96950</v>
      </c>
      <c r="AH179" t="s">
        <v>123</v>
      </c>
      <c r="AJ179" s="10">
        <v>16707831161</v>
      </c>
      <c r="AL179" t="s">
        <v>1547</v>
      </c>
      <c r="BE179" t="str">
        <f>"39-9011.00"</f>
        <v>39-9011.00</v>
      </c>
      <c r="BF179" t="s">
        <v>941</v>
      </c>
      <c r="BG179" t="s">
        <v>1548</v>
      </c>
      <c r="BH179" t="s">
        <v>1549</v>
      </c>
      <c r="BI179">
        <v>10</v>
      </c>
      <c r="BK179" s="1">
        <v>46054</v>
      </c>
      <c r="BL179" s="1">
        <v>46418</v>
      </c>
      <c r="BO179">
        <v>35</v>
      </c>
      <c r="BP179">
        <v>0</v>
      </c>
      <c r="BQ179">
        <v>7</v>
      </c>
      <c r="BR179">
        <v>7</v>
      </c>
      <c r="BS179">
        <v>7</v>
      </c>
      <c r="BT179">
        <v>7</v>
      </c>
      <c r="BU179">
        <v>7</v>
      </c>
      <c r="BV179">
        <v>0</v>
      </c>
      <c r="BW179" t="str">
        <f>"7:00 AM"</f>
        <v>7:00 AM</v>
      </c>
      <c r="BX179" t="str">
        <f>"3:00 PM"</f>
        <v>3:00 PM</v>
      </c>
      <c r="BY179" t="s">
        <v>135</v>
      </c>
      <c r="BZ179">
        <v>0</v>
      </c>
      <c r="CA179">
        <v>6</v>
      </c>
      <c r="CB179" t="s">
        <v>117</v>
      </c>
      <c r="CD179" t="s">
        <v>1550</v>
      </c>
      <c r="CE179" t="s">
        <v>1551</v>
      </c>
      <c r="CG179" t="s">
        <v>156</v>
      </c>
      <c r="CH179" t="s">
        <v>122</v>
      </c>
      <c r="CI179" s="8">
        <v>96950</v>
      </c>
      <c r="CJ179" s="3">
        <v>7.96</v>
      </c>
      <c r="CK179" s="3">
        <v>7.96</v>
      </c>
      <c r="CL179" s="3">
        <v>11.94</v>
      </c>
      <c r="CM179" s="3">
        <v>11.94</v>
      </c>
      <c r="CN179" t="s">
        <v>137</v>
      </c>
      <c r="CO179" t="s">
        <v>325</v>
      </c>
      <c r="CP179" t="s">
        <v>138</v>
      </c>
      <c r="CR179" t="s">
        <v>117</v>
      </c>
      <c r="CS179" t="s">
        <v>139</v>
      </c>
      <c r="CT179" t="s">
        <v>140</v>
      </c>
      <c r="CU179" t="s">
        <v>139</v>
      </c>
      <c r="CV179" t="s">
        <v>140</v>
      </c>
      <c r="CW179" t="s">
        <v>139</v>
      </c>
      <c r="CX179" t="s">
        <v>140</v>
      </c>
      <c r="CY179" s="2" t="s">
        <v>5072</v>
      </c>
      <c r="CZ179" s="10">
        <v>16707831161</v>
      </c>
      <c r="DA179" t="s">
        <v>1547</v>
      </c>
      <c r="DB179" t="s">
        <v>140</v>
      </c>
      <c r="DC179" t="s">
        <v>139</v>
      </c>
      <c r="DD179" t="s">
        <v>117</v>
      </c>
    </row>
    <row r="180" spans="1:114" ht="14.45" customHeight="1" x14ac:dyDescent="0.25">
      <c r="A180" t="s">
        <v>365</v>
      </c>
      <c r="B180" t="s">
        <v>234</v>
      </c>
      <c r="C180" s="1">
        <v>45966</v>
      </c>
      <c r="D180" s="1">
        <v>45994</v>
      </c>
      <c r="E180" t="s">
        <v>116</v>
      </c>
      <c r="G180" t="s">
        <v>117</v>
      </c>
      <c r="H180" t="s">
        <v>117</v>
      </c>
      <c r="I180" t="s">
        <v>117</v>
      </c>
      <c r="J180" t="s">
        <v>366</v>
      </c>
      <c r="K180" t="s">
        <v>366</v>
      </c>
      <c r="L180" t="s">
        <v>367</v>
      </c>
      <c r="M180">
        <v>1007</v>
      </c>
      <c r="N180" t="s">
        <v>368</v>
      </c>
      <c r="O180" t="s">
        <v>122</v>
      </c>
      <c r="P180" s="8">
        <v>96951</v>
      </c>
      <c r="Q180" t="s">
        <v>123</v>
      </c>
      <c r="S180" s="10">
        <v>16705320350</v>
      </c>
      <c r="U180" t="s">
        <v>369</v>
      </c>
      <c r="V180">
        <v>311942</v>
      </c>
      <c r="W180" t="s">
        <v>125</v>
      </c>
      <c r="Y180" t="s">
        <v>370</v>
      </c>
      <c r="Z180" t="s">
        <v>371</v>
      </c>
      <c r="AA180" t="s">
        <v>249</v>
      </c>
      <c r="AB180" t="s">
        <v>193</v>
      </c>
      <c r="AC180" t="s">
        <v>372</v>
      </c>
      <c r="AE180" t="s">
        <v>368</v>
      </c>
      <c r="AF180" t="s">
        <v>122</v>
      </c>
      <c r="AG180" s="8">
        <v>96951</v>
      </c>
      <c r="AH180" t="s">
        <v>123</v>
      </c>
      <c r="AJ180" s="10">
        <v>16705320350</v>
      </c>
      <c r="AL180" t="s">
        <v>373</v>
      </c>
      <c r="BE180" t="str">
        <f>"51-9198.00"</f>
        <v>51-9198.00</v>
      </c>
      <c r="BF180" t="s">
        <v>374</v>
      </c>
      <c r="BG180" t="s">
        <v>375</v>
      </c>
      <c r="BH180" t="s">
        <v>376</v>
      </c>
      <c r="BI180">
        <v>1</v>
      </c>
      <c r="BK180" s="1">
        <v>46023</v>
      </c>
      <c r="BL180" s="1">
        <v>46387</v>
      </c>
      <c r="BO180">
        <v>40</v>
      </c>
      <c r="BP180">
        <v>0</v>
      </c>
      <c r="BQ180">
        <v>7</v>
      </c>
      <c r="BR180">
        <v>7</v>
      </c>
      <c r="BS180">
        <v>7</v>
      </c>
      <c r="BT180">
        <v>7</v>
      </c>
      <c r="BU180">
        <v>7</v>
      </c>
      <c r="BV180">
        <v>5</v>
      </c>
      <c r="BW180" t="str">
        <f>"8:00 AM"</f>
        <v>8:00 AM</v>
      </c>
      <c r="BX180" t="str">
        <f>"4:30 PM"</f>
        <v>4:30 PM</v>
      </c>
      <c r="BY180" t="s">
        <v>165</v>
      </c>
      <c r="BZ180">
        <v>0</v>
      </c>
      <c r="CA180">
        <v>3</v>
      </c>
      <c r="CB180" t="s">
        <v>117</v>
      </c>
      <c r="CD180" t="s">
        <v>377</v>
      </c>
      <c r="CE180" t="s">
        <v>378</v>
      </c>
      <c r="CG180" t="s">
        <v>368</v>
      </c>
      <c r="CH180" t="s">
        <v>122</v>
      </c>
      <c r="CI180" s="8">
        <v>96951</v>
      </c>
      <c r="CJ180" s="3">
        <v>8.2200000000000006</v>
      </c>
      <c r="CK180" s="3">
        <v>8.2200000000000006</v>
      </c>
      <c r="CL180" s="3">
        <v>12.33</v>
      </c>
      <c r="CM180" s="3">
        <v>12.33</v>
      </c>
      <c r="CN180" t="s">
        <v>137</v>
      </c>
      <c r="CO180" t="s">
        <v>140</v>
      </c>
      <c r="CP180" t="s">
        <v>138</v>
      </c>
      <c r="CR180" t="s">
        <v>117</v>
      </c>
      <c r="CS180" t="s">
        <v>139</v>
      </c>
      <c r="CT180" t="s">
        <v>139</v>
      </c>
      <c r="CU180" t="s">
        <v>139</v>
      </c>
      <c r="CV180" t="s">
        <v>140</v>
      </c>
      <c r="CW180" t="s">
        <v>139</v>
      </c>
      <c r="CX180" t="s">
        <v>140</v>
      </c>
      <c r="CY180" t="s">
        <v>379</v>
      </c>
      <c r="CZ180" s="10">
        <v>16705320350</v>
      </c>
      <c r="DA180" t="s">
        <v>373</v>
      </c>
      <c r="DB180" t="s">
        <v>140</v>
      </c>
      <c r="DC180" t="s">
        <v>139</v>
      </c>
      <c r="DD180" t="s">
        <v>117</v>
      </c>
    </row>
    <row r="181" spans="1:114" ht="14.45" customHeight="1" x14ac:dyDescent="0.25">
      <c r="A181" t="s">
        <v>396</v>
      </c>
      <c r="B181" t="s">
        <v>217</v>
      </c>
      <c r="C181" s="1">
        <v>45875</v>
      </c>
      <c r="D181" s="1">
        <v>45994</v>
      </c>
      <c r="E181" t="s">
        <v>116</v>
      </c>
      <c r="G181" t="s">
        <v>139</v>
      </c>
      <c r="H181" t="s">
        <v>117</v>
      </c>
      <c r="I181" t="s">
        <v>117</v>
      </c>
      <c r="J181" t="s">
        <v>397</v>
      </c>
      <c r="L181" t="s">
        <v>398</v>
      </c>
      <c r="M181" t="s">
        <v>399</v>
      </c>
      <c r="N181" t="s">
        <v>121</v>
      </c>
      <c r="O181" t="s">
        <v>122</v>
      </c>
      <c r="P181" s="8">
        <v>96950</v>
      </c>
      <c r="Q181" t="s">
        <v>123</v>
      </c>
      <c r="S181" s="10">
        <v>16702347243</v>
      </c>
      <c r="U181" t="s">
        <v>400</v>
      </c>
      <c r="V181">
        <v>424410</v>
      </c>
      <c r="W181" t="s">
        <v>125</v>
      </c>
      <c r="Y181" t="s">
        <v>401</v>
      </c>
      <c r="Z181" t="s">
        <v>402</v>
      </c>
      <c r="AA181" t="s">
        <v>403</v>
      </c>
      <c r="AB181" t="s">
        <v>260</v>
      </c>
      <c r="AC181" t="s">
        <v>398</v>
      </c>
      <c r="AD181" t="s">
        <v>399</v>
      </c>
      <c r="AE181" t="s">
        <v>121</v>
      </c>
      <c r="AF181" t="s">
        <v>122</v>
      </c>
      <c r="AG181" s="8">
        <v>96950</v>
      </c>
      <c r="AH181" t="s">
        <v>123</v>
      </c>
      <c r="AJ181" s="10">
        <v>16702347243</v>
      </c>
      <c r="AL181" t="s">
        <v>404</v>
      </c>
      <c r="BE181" t="str">
        <f>"53-3031.00"</f>
        <v>53-3031.00</v>
      </c>
      <c r="BF181" t="s">
        <v>405</v>
      </c>
      <c r="BG181" t="s">
        <v>406</v>
      </c>
      <c r="BH181" t="s">
        <v>407</v>
      </c>
      <c r="BI181">
        <v>2</v>
      </c>
      <c r="BK181" s="1">
        <v>45930</v>
      </c>
      <c r="BL181" s="1">
        <v>46294</v>
      </c>
      <c r="BO181">
        <v>36</v>
      </c>
      <c r="BP181">
        <v>0</v>
      </c>
      <c r="BQ181">
        <v>6</v>
      </c>
      <c r="BR181">
        <v>6</v>
      </c>
      <c r="BS181">
        <v>6</v>
      </c>
      <c r="BT181">
        <v>6</v>
      </c>
      <c r="BU181">
        <v>6</v>
      </c>
      <c r="BV181">
        <v>6</v>
      </c>
      <c r="BW181" t="str">
        <f>"8:00 AM"</f>
        <v>8:00 AM</v>
      </c>
      <c r="BX181" t="str">
        <f>"2:00 PM"</f>
        <v>2:00 PM</v>
      </c>
      <c r="BY181" t="s">
        <v>135</v>
      </c>
      <c r="BZ181">
        <v>0</v>
      </c>
      <c r="CA181">
        <v>12</v>
      </c>
      <c r="CB181" t="s">
        <v>117</v>
      </c>
      <c r="CD181" s="2" t="s">
        <v>408</v>
      </c>
      <c r="CE181" t="s">
        <v>398</v>
      </c>
      <c r="CF181" t="s">
        <v>399</v>
      </c>
      <c r="CG181" t="s">
        <v>121</v>
      </c>
      <c r="CH181" t="s">
        <v>122</v>
      </c>
      <c r="CI181" s="8">
        <v>96950</v>
      </c>
      <c r="CJ181" s="3">
        <v>8.35</v>
      </c>
      <c r="CK181" s="3">
        <v>8.5</v>
      </c>
      <c r="CL181" s="3">
        <v>12.53</v>
      </c>
      <c r="CM181" s="3">
        <v>12.75</v>
      </c>
      <c r="CN181" t="s">
        <v>137</v>
      </c>
      <c r="CO181" t="s">
        <v>140</v>
      </c>
      <c r="CP181" t="s">
        <v>138</v>
      </c>
      <c r="CR181" t="s">
        <v>117</v>
      </c>
      <c r="CS181" t="s">
        <v>139</v>
      </c>
      <c r="CT181" t="s">
        <v>140</v>
      </c>
      <c r="CU181" t="s">
        <v>139</v>
      </c>
      <c r="CV181" t="s">
        <v>140</v>
      </c>
      <c r="CW181" t="s">
        <v>139</v>
      </c>
      <c r="CX181" t="s">
        <v>140</v>
      </c>
      <c r="CY181" t="s">
        <v>409</v>
      </c>
      <c r="CZ181" s="10">
        <v>16702347243</v>
      </c>
      <c r="DA181" t="s">
        <v>404</v>
      </c>
      <c r="DB181" t="s">
        <v>140</v>
      </c>
      <c r="DC181" t="s">
        <v>139</v>
      </c>
      <c r="DD181" t="s">
        <v>117</v>
      </c>
    </row>
    <row r="182" spans="1:114" ht="14.45" customHeight="1" x14ac:dyDescent="0.25">
      <c r="A182" t="s">
        <v>461</v>
      </c>
      <c r="B182" t="s">
        <v>234</v>
      </c>
      <c r="C182" s="1">
        <v>45930</v>
      </c>
      <c r="D182" s="1">
        <v>45994</v>
      </c>
      <c r="E182" t="s">
        <v>116</v>
      </c>
      <c r="G182" t="s">
        <v>117</v>
      </c>
      <c r="H182" t="s">
        <v>117</v>
      </c>
      <c r="I182" t="s">
        <v>117</v>
      </c>
      <c r="J182" t="s">
        <v>366</v>
      </c>
      <c r="K182" t="s">
        <v>366</v>
      </c>
      <c r="L182" t="s">
        <v>462</v>
      </c>
      <c r="N182" t="s">
        <v>368</v>
      </c>
      <c r="O182" t="s">
        <v>122</v>
      </c>
      <c r="P182" s="8">
        <v>96951</v>
      </c>
      <c r="Q182" t="s">
        <v>123</v>
      </c>
      <c r="S182" s="10">
        <v>16705320350</v>
      </c>
      <c r="U182" t="s">
        <v>369</v>
      </c>
      <c r="V182">
        <v>311942</v>
      </c>
      <c r="W182" t="s">
        <v>125</v>
      </c>
      <c r="Y182" t="s">
        <v>370</v>
      </c>
      <c r="Z182" t="s">
        <v>371</v>
      </c>
      <c r="AA182" t="s">
        <v>249</v>
      </c>
      <c r="AB182" t="s">
        <v>193</v>
      </c>
      <c r="AC182" t="s">
        <v>372</v>
      </c>
      <c r="AE182" t="s">
        <v>368</v>
      </c>
      <c r="AF182" t="s">
        <v>122</v>
      </c>
      <c r="AG182" s="8">
        <v>96951</v>
      </c>
      <c r="AH182" t="s">
        <v>123</v>
      </c>
      <c r="AJ182" s="10">
        <v>16705320350</v>
      </c>
      <c r="AL182" t="s">
        <v>373</v>
      </c>
      <c r="BE182" t="str">
        <f>"51-9198.00"</f>
        <v>51-9198.00</v>
      </c>
      <c r="BF182" t="s">
        <v>374</v>
      </c>
      <c r="BG182" t="s">
        <v>375</v>
      </c>
      <c r="BH182" t="s">
        <v>376</v>
      </c>
      <c r="BI182">
        <v>1</v>
      </c>
      <c r="BK182" s="1">
        <v>46023</v>
      </c>
      <c r="BL182" s="1">
        <v>46387</v>
      </c>
      <c r="BO182">
        <v>40</v>
      </c>
      <c r="BP182">
        <v>0</v>
      </c>
      <c r="BQ182">
        <v>7</v>
      </c>
      <c r="BR182">
        <v>7</v>
      </c>
      <c r="BS182">
        <v>7</v>
      </c>
      <c r="BT182">
        <v>7</v>
      </c>
      <c r="BU182">
        <v>7</v>
      </c>
      <c r="BV182">
        <v>5</v>
      </c>
      <c r="BW182" t="str">
        <f>"8:00 AM"</f>
        <v>8:00 AM</v>
      </c>
      <c r="BX182" t="str">
        <f>"4:00 PM"</f>
        <v>4:00 PM</v>
      </c>
      <c r="BY182" t="s">
        <v>165</v>
      </c>
      <c r="BZ182">
        <v>0</v>
      </c>
      <c r="CA182">
        <v>12</v>
      </c>
      <c r="CB182" t="s">
        <v>117</v>
      </c>
      <c r="CD182" t="s">
        <v>377</v>
      </c>
      <c r="CE182" t="s">
        <v>378</v>
      </c>
      <c r="CG182" t="s">
        <v>368</v>
      </c>
      <c r="CH182" t="s">
        <v>122</v>
      </c>
      <c r="CI182" s="8">
        <v>96951</v>
      </c>
      <c r="CJ182" s="3">
        <v>8.2200000000000006</v>
      </c>
      <c r="CK182" s="3">
        <v>8.2200000000000006</v>
      </c>
      <c r="CL182" s="3">
        <v>12.33</v>
      </c>
      <c r="CM182" s="3">
        <v>12.33</v>
      </c>
      <c r="CN182" t="s">
        <v>137</v>
      </c>
      <c r="CO182">
        <v>0</v>
      </c>
      <c r="CP182" t="s">
        <v>138</v>
      </c>
      <c r="CR182" t="s">
        <v>117</v>
      </c>
      <c r="CS182" t="s">
        <v>139</v>
      </c>
      <c r="CT182" t="s">
        <v>139</v>
      </c>
      <c r="CU182" t="s">
        <v>139</v>
      </c>
      <c r="CV182" t="s">
        <v>140</v>
      </c>
      <c r="CW182" t="s">
        <v>139</v>
      </c>
      <c r="CX182" t="s">
        <v>140</v>
      </c>
      <c r="CY182" t="s">
        <v>379</v>
      </c>
      <c r="CZ182" s="10">
        <v>16705320350</v>
      </c>
      <c r="DA182" t="s">
        <v>373</v>
      </c>
      <c r="DB182" t="s">
        <v>140</v>
      </c>
      <c r="DC182" t="s">
        <v>139</v>
      </c>
      <c r="DD182" t="s">
        <v>117</v>
      </c>
    </row>
    <row r="183" spans="1:114" ht="14.45" customHeight="1" x14ac:dyDescent="0.25">
      <c r="A183" t="s">
        <v>825</v>
      </c>
      <c r="B183" t="s">
        <v>234</v>
      </c>
      <c r="C183" s="1">
        <v>45992</v>
      </c>
      <c r="D183" s="1">
        <v>45994</v>
      </c>
      <c r="E183" t="s">
        <v>168</v>
      </c>
      <c r="F183" s="1">
        <v>46092</v>
      </c>
      <c r="G183" t="s">
        <v>117</v>
      </c>
      <c r="H183" t="s">
        <v>117</v>
      </c>
      <c r="I183" t="s">
        <v>117</v>
      </c>
      <c r="J183" t="s">
        <v>826</v>
      </c>
      <c r="K183" t="s">
        <v>827</v>
      </c>
      <c r="L183" t="s">
        <v>828</v>
      </c>
      <c r="M183" t="s">
        <v>829</v>
      </c>
      <c r="N183" t="s">
        <v>156</v>
      </c>
      <c r="O183" t="s">
        <v>122</v>
      </c>
      <c r="P183" s="8">
        <v>96950</v>
      </c>
      <c r="Q183" t="s">
        <v>123</v>
      </c>
      <c r="S183" s="10">
        <v>16702346708</v>
      </c>
      <c r="U183" t="s">
        <v>830</v>
      </c>
      <c r="V183">
        <v>236220</v>
      </c>
      <c r="W183" t="s">
        <v>125</v>
      </c>
      <c r="Y183" t="s">
        <v>148</v>
      </c>
      <c r="Z183" t="s">
        <v>831</v>
      </c>
      <c r="AB183" t="s">
        <v>832</v>
      </c>
      <c r="AC183" t="s">
        <v>828</v>
      </c>
      <c r="AD183" t="s">
        <v>829</v>
      </c>
      <c r="AE183" t="s">
        <v>156</v>
      </c>
      <c r="AF183" t="s">
        <v>122</v>
      </c>
      <c r="AG183" s="8">
        <v>96950</v>
      </c>
      <c r="AH183" t="s">
        <v>123</v>
      </c>
      <c r="AJ183" s="10">
        <v>16702346708</v>
      </c>
      <c r="AL183" t="s">
        <v>833</v>
      </c>
      <c r="BE183" t="str">
        <f>"49-9071.00"</f>
        <v>49-9071.00</v>
      </c>
      <c r="BF183" t="s">
        <v>132</v>
      </c>
      <c r="BG183" t="s">
        <v>834</v>
      </c>
      <c r="BH183" t="s">
        <v>835</v>
      </c>
      <c r="BI183">
        <v>4</v>
      </c>
      <c r="BK183" s="1">
        <v>46094</v>
      </c>
      <c r="BL183" s="1">
        <v>46458</v>
      </c>
      <c r="BO183">
        <v>35</v>
      </c>
      <c r="BP183">
        <v>0</v>
      </c>
      <c r="BQ183">
        <v>7</v>
      </c>
      <c r="BR183">
        <v>7</v>
      </c>
      <c r="BS183">
        <v>7</v>
      </c>
      <c r="BT183">
        <v>7</v>
      </c>
      <c r="BU183">
        <v>7</v>
      </c>
      <c r="BV183">
        <v>0</v>
      </c>
      <c r="BW183" t="str">
        <f>"8:00 AM"</f>
        <v>8:00 AM</v>
      </c>
      <c r="BX183" t="str">
        <f>"4:00 PM"</f>
        <v>4:00 PM</v>
      </c>
      <c r="BY183" t="s">
        <v>135</v>
      </c>
      <c r="BZ183">
        <v>0</v>
      </c>
      <c r="CA183">
        <v>12</v>
      </c>
      <c r="CB183" t="s">
        <v>117</v>
      </c>
      <c r="CD183" s="2" t="s">
        <v>836</v>
      </c>
      <c r="CE183" t="s">
        <v>828</v>
      </c>
      <c r="CF183" t="s">
        <v>829</v>
      </c>
      <c r="CG183" t="s">
        <v>156</v>
      </c>
      <c r="CH183" t="s">
        <v>122</v>
      </c>
      <c r="CI183" s="8">
        <v>96950</v>
      </c>
      <c r="CJ183" s="3">
        <v>9.98</v>
      </c>
      <c r="CK183" s="3">
        <v>9.98</v>
      </c>
      <c r="CL183" s="3">
        <v>14.97</v>
      </c>
      <c r="CM183" s="3">
        <v>14.97</v>
      </c>
      <c r="CN183" t="s">
        <v>137</v>
      </c>
      <c r="CP183" t="s">
        <v>138</v>
      </c>
      <c r="CR183" t="s">
        <v>117</v>
      </c>
      <c r="CS183" t="s">
        <v>139</v>
      </c>
      <c r="CT183" t="s">
        <v>139</v>
      </c>
      <c r="CU183" t="s">
        <v>139</v>
      </c>
      <c r="CV183" t="s">
        <v>140</v>
      </c>
      <c r="CW183" t="s">
        <v>139</v>
      </c>
      <c r="CX183" t="s">
        <v>140</v>
      </c>
      <c r="CY183" t="s">
        <v>837</v>
      </c>
      <c r="CZ183" s="10">
        <v>16702346708</v>
      </c>
      <c r="DA183" t="s">
        <v>833</v>
      </c>
      <c r="DB183" t="s">
        <v>140</v>
      </c>
      <c r="DC183" t="s">
        <v>139</v>
      </c>
      <c r="DD183" t="s">
        <v>117</v>
      </c>
    </row>
    <row r="184" spans="1:114" ht="14.45" customHeight="1" x14ac:dyDescent="0.25">
      <c r="A184" t="s">
        <v>2697</v>
      </c>
      <c r="B184" t="s">
        <v>217</v>
      </c>
      <c r="C184" s="1">
        <v>45919</v>
      </c>
      <c r="D184" s="1">
        <v>45994</v>
      </c>
      <c r="E184" t="s">
        <v>168</v>
      </c>
      <c r="F184" s="1">
        <v>45929</v>
      </c>
      <c r="G184" t="s">
        <v>139</v>
      </c>
      <c r="H184" t="s">
        <v>117</v>
      </c>
      <c r="I184" t="s">
        <v>117</v>
      </c>
      <c r="J184" t="s">
        <v>2698</v>
      </c>
      <c r="K184" t="s">
        <v>2698</v>
      </c>
      <c r="L184" t="s">
        <v>2699</v>
      </c>
      <c r="M184" t="s">
        <v>2700</v>
      </c>
      <c r="N184" t="s">
        <v>146</v>
      </c>
      <c r="O184" t="s">
        <v>122</v>
      </c>
      <c r="P184" s="8">
        <v>96951</v>
      </c>
      <c r="Q184" t="s">
        <v>123</v>
      </c>
      <c r="S184" s="10">
        <v>16705326225</v>
      </c>
      <c r="U184" t="s">
        <v>2701</v>
      </c>
      <c r="V184">
        <v>48851</v>
      </c>
      <c r="W184" t="s">
        <v>125</v>
      </c>
      <c r="Y184" t="s">
        <v>2702</v>
      </c>
      <c r="Z184" t="s">
        <v>2703</v>
      </c>
      <c r="AA184" t="s">
        <v>249</v>
      </c>
      <c r="AB184" t="s">
        <v>2704</v>
      </c>
      <c r="AC184" t="s">
        <v>2699</v>
      </c>
      <c r="AD184" t="s">
        <v>2700</v>
      </c>
      <c r="AE184" t="s">
        <v>146</v>
      </c>
      <c r="AF184" t="s">
        <v>122</v>
      </c>
      <c r="AG184" s="8">
        <v>96951</v>
      </c>
      <c r="AH184" t="s">
        <v>123</v>
      </c>
      <c r="AI184" t="s">
        <v>1214</v>
      </c>
      <c r="AJ184" s="10">
        <v>16705326225</v>
      </c>
      <c r="AL184" t="s">
        <v>2705</v>
      </c>
      <c r="BE184" t="str">
        <f>"43-3031.00"</f>
        <v>43-3031.00</v>
      </c>
      <c r="BF184" t="s">
        <v>1205</v>
      </c>
      <c r="BG184" t="s">
        <v>2706</v>
      </c>
      <c r="BH184" t="s">
        <v>1205</v>
      </c>
      <c r="BI184">
        <v>1</v>
      </c>
      <c r="BK184" s="1">
        <v>45931</v>
      </c>
      <c r="BL184" s="1">
        <v>47026</v>
      </c>
      <c r="BO184">
        <v>35</v>
      </c>
      <c r="BP184">
        <v>0</v>
      </c>
      <c r="BQ184">
        <v>7</v>
      </c>
      <c r="BR184">
        <v>7</v>
      </c>
      <c r="BS184">
        <v>7</v>
      </c>
      <c r="BT184">
        <v>7</v>
      </c>
      <c r="BU184">
        <v>7</v>
      </c>
      <c r="BV184">
        <v>0</v>
      </c>
      <c r="BW184" t="str">
        <f>"8:00 AM"</f>
        <v>8:00 AM</v>
      </c>
      <c r="BX184" t="str">
        <f>"4:00 PM"</f>
        <v>4:00 PM</v>
      </c>
      <c r="BY184" t="s">
        <v>135</v>
      </c>
      <c r="BZ184">
        <v>0</v>
      </c>
      <c r="CA184">
        <v>12</v>
      </c>
      <c r="CB184" t="s">
        <v>117</v>
      </c>
      <c r="CD184" t="s">
        <v>2707</v>
      </c>
      <c r="CE184" t="s">
        <v>2699</v>
      </c>
      <c r="CF184" t="s">
        <v>2700</v>
      </c>
      <c r="CG184" t="s">
        <v>146</v>
      </c>
      <c r="CH184" t="s">
        <v>122</v>
      </c>
      <c r="CI184" s="8">
        <v>96951</v>
      </c>
      <c r="CJ184" s="3">
        <v>12.33</v>
      </c>
      <c r="CK184" s="3">
        <v>12.33</v>
      </c>
      <c r="CL184" s="3">
        <v>18.5</v>
      </c>
      <c r="CM184" s="3">
        <v>18.5</v>
      </c>
      <c r="CN184" t="s">
        <v>137</v>
      </c>
      <c r="CO184" t="s">
        <v>142</v>
      </c>
      <c r="CP184" t="s">
        <v>138</v>
      </c>
      <c r="CR184" t="s">
        <v>117</v>
      </c>
      <c r="CS184" t="s">
        <v>139</v>
      </c>
      <c r="CT184" t="s">
        <v>139</v>
      </c>
      <c r="CU184" t="s">
        <v>139</v>
      </c>
      <c r="CV184" t="s">
        <v>140</v>
      </c>
      <c r="CW184" t="s">
        <v>139</v>
      </c>
      <c r="CX184" t="s">
        <v>139</v>
      </c>
      <c r="CY184" t="s">
        <v>166</v>
      </c>
      <c r="CZ184" s="10">
        <v>16705326225</v>
      </c>
      <c r="DA184" t="s">
        <v>2705</v>
      </c>
      <c r="DB184" t="s">
        <v>926</v>
      </c>
      <c r="DC184" t="s">
        <v>139</v>
      </c>
      <c r="DD184" t="s">
        <v>117</v>
      </c>
    </row>
    <row r="185" spans="1:114" ht="14.45" customHeight="1" x14ac:dyDescent="0.25">
      <c r="A185" t="s">
        <v>2723</v>
      </c>
      <c r="B185" t="s">
        <v>217</v>
      </c>
      <c r="C185" s="1">
        <v>45883</v>
      </c>
      <c r="D185" s="1">
        <v>45994</v>
      </c>
      <c r="E185" t="s">
        <v>116</v>
      </c>
      <c r="G185" t="s">
        <v>139</v>
      </c>
      <c r="H185" t="s">
        <v>117</v>
      </c>
      <c r="I185" t="s">
        <v>117</v>
      </c>
      <c r="J185" t="s">
        <v>397</v>
      </c>
      <c r="L185" t="s">
        <v>398</v>
      </c>
      <c r="M185" t="s">
        <v>399</v>
      </c>
      <c r="N185" t="s">
        <v>121</v>
      </c>
      <c r="O185" t="s">
        <v>122</v>
      </c>
      <c r="P185" s="8">
        <v>96950</v>
      </c>
      <c r="Q185" t="s">
        <v>123</v>
      </c>
      <c r="S185" s="10">
        <v>16702347243</v>
      </c>
      <c r="U185" t="s">
        <v>400</v>
      </c>
      <c r="V185">
        <v>424410</v>
      </c>
      <c r="W185" t="s">
        <v>125</v>
      </c>
      <c r="Y185" t="s">
        <v>401</v>
      </c>
      <c r="Z185" t="s">
        <v>402</v>
      </c>
      <c r="AB185" t="s">
        <v>260</v>
      </c>
      <c r="AC185" t="s">
        <v>398</v>
      </c>
      <c r="AD185" t="s">
        <v>399</v>
      </c>
      <c r="AE185" t="s">
        <v>121</v>
      </c>
      <c r="AF185" t="s">
        <v>122</v>
      </c>
      <c r="AG185" s="8">
        <v>96950</v>
      </c>
      <c r="AH185" t="s">
        <v>123</v>
      </c>
      <c r="AJ185" s="10">
        <v>16702347243</v>
      </c>
      <c r="AL185" t="s">
        <v>404</v>
      </c>
      <c r="BE185" t="str">
        <f>"49-9071.00"</f>
        <v>49-9071.00</v>
      </c>
      <c r="BF185" t="s">
        <v>132</v>
      </c>
      <c r="BG185" t="s">
        <v>2724</v>
      </c>
      <c r="BH185" t="s">
        <v>2725</v>
      </c>
      <c r="BI185">
        <v>2</v>
      </c>
      <c r="BK185" s="1">
        <v>45931</v>
      </c>
      <c r="BL185" s="1">
        <v>46295</v>
      </c>
      <c r="BO185">
        <v>36</v>
      </c>
      <c r="BP185">
        <v>0</v>
      </c>
      <c r="BQ185">
        <v>6</v>
      </c>
      <c r="BR185">
        <v>6</v>
      </c>
      <c r="BS185">
        <v>6</v>
      </c>
      <c r="BT185">
        <v>6</v>
      </c>
      <c r="BU185">
        <v>6</v>
      </c>
      <c r="BV185">
        <v>6</v>
      </c>
      <c r="BW185" t="str">
        <f>"9:00 AM"</f>
        <v>9:00 AM</v>
      </c>
      <c r="BX185" t="str">
        <f>"3:00 PM"</f>
        <v>3:00 PM</v>
      </c>
      <c r="BY185" t="s">
        <v>135</v>
      </c>
      <c r="BZ185">
        <v>0</v>
      </c>
      <c r="CA185">
        <v>24</v>
      </c>
      <c r="CB185" t="s">
        <v>117</v>
      </c>
      <c r="CD185" s="2" t="s">
        <v>2726</v>
      </c>
      <c r="CE185" t="s">
        <v>398</v>
      </c>
      <c r="CF185" t="s">
        <v>399</v>
      </c>
      <c r="CG185" t="s">
        <v>121</v>
      </c>
      <c r="CH185" t="s">
        <v>122</v>
      </c>
      <c r="CI185" s="8">
        <v>96950</v>
      </c>
      <c r="CJ185" s="3">
        <v>9.98</v>
      </c>
      <c r="CK185" s="3">
        <v>10.15</v>
      </c>
      <c r="CL185" s="3">
        <v>14.97</v>
      </c>
      <c r="CM185" s="3">
        <v>15.23</v>
      </c>
      <c r="CN185" t="s">
        <v>137</v>
      </c>
      <c r="CO185" t="s">
        <v>140</v>
      </c>
      <c r="CP185" t="s">
        <v>138</v>
      </c>
      <c r="CR185" t="s">
        <v>117</v>
      </c>
      <c r="CS185" t="s">
        <v>139</v>
      </c>
      <c r="CT185" t="s">
        <v>140</v>
      </c>
      <c r="CU185" t="s">
        <v>139</v>
      </c>
      <c r="CV185" t="s">
        <v>140</v>
      </c>
      <c r="CW185" t="s">
        <v>139</v>
      </c>
      <c r="CX185" t="s">
        <v>140</v>
      </c>
      <c r="CY185" t="s">
        <v>409</v>
      </c>
      <c r="CZ185" s="10">
        <v>16702347243</v>
      </c>
      <c r="DA185" t="s">
        <v>404</v>
      </c>
      <c r="DB185" t="s">
        <v>140</v>
      </c>
      <c r="DC185" t="s">
        <v>139</v>
      </c>
      <c r="DD185" t="s">
        <v>117</v>
      </c>
    </row>
    <row r="186" spans="1:114" ht="14.45" customHeight="1" x14ac:dyDescent="0.25">
      <c r="A186" t="s">
        <v>3441</v>
      </c>
      <c r="B186" t="s">
        <v>217</v>
      </c>
      <c r="C186" s="1">
        <v>45883</v>
      </c>
      <c r="D186" s="1">
        <v>45994</v>
      </c>
      <c r="E186" t="s">
        <v>116</v>
      </c>
      <c r="G186" t="s">
        <v>117</v>
      </c>
      <c r="H186" t="s">
        <v>117</v>
      </c>
      <c r="I186" t="s">
        <v>117</v>
      </c>
      <c r="J186" t="s">
        <v>3442</v>
      </c>
      <c r="L186" t="s">
        <v>3443</v>
      </c>
      <c r="M186" t="s">
        <v>3444</v>
      </c>
      <c r="N186" t="s">
        <v>156</v>
      </c>
      <c r="O186" t="s">
        <v>122</v>
      </c>
      <c r="P186" s="8">
        <v>96950</v>
      </c>
      <c r="Q186" t="s">
        <v>123</v>
      </c>
      <c r="S186" s="10">
        <v>16702346412</v>
      </c>
      <c r="U186" t="s">
        <v>3445</v>
      </c>
      <c r="V186">
        <v>561520</v>
      </c>
      <c r="W186" t="s">
        <v>125</v>
      </c>
      <c r="Y186" t="s">
        <v>3446</v>
      </c>
      <c r="Z186" t="s">
        <v>3308</v>
      </c>
      <c r="AB186" t="s">
        <v>3447</v>
      </c>
      <c r="AC186" t="s">
        <v>3443</v>
      </c>
      <c r="AD186" t="s">
        <v>3444</v>
      </c>
      <c r="AE186" t="s">
        <v>156</v>
      </c>
      <c r="AF186" t="s">
        <v>122</v>
      </c>
      <c r="AG186" s="8">
        <v>96950</v>
      </c>
      <c r="AH186" t="s">
        <v>123</v>
      </c>
      <c r="AJ186" s="10">
        <v>16702852190</v>
      </c>
      <c r="AL186" t="s">
        <v>3448</v>
      </c>
      <c r="BE186" t="str">
        <f>"43-3031.00"</f>
        <v>43-3031.00</v>
      </c>
      <c r="BF186" t="s">
        <v>1205</v>
      </c>
      <c r="BG186" t="s">
        <v>3449</v>
      </c>
      <c r="BH186" t="s">
        <v>3450</v>
      </c>
      <c r="BI186">
        <v>3</v>
      </c>
      <c r="BK186" s="1">
        <v>45931</v>
      </c>
      <c r="BL186" s="1">
        <v>46295</v>
      </c>
      <c r="BO186">
        <v>35</v>
      </c>
      <c r="BP186">
        <v>0</v>
      </c>
      <c r="BQ186">
        <v>7</v>
      </c>
      <c r="BR186">
        <v>7</v>
      </c>
      <c r="BS186">
        <v>7</v>
      </c>
      <c r="BT186">
        <v>7</v>
      </c>
      <c r="BU186">
        <v>7</v>
      </c>
      <c r="BV186">
        <v>0</v>
      </c>
      <c r="BW186" t="str">
        <f t="shared" ref="BW186:BW193" si="3">"8:00 AM"</f>
        <v>8:00 AM</v>
      </c>
      <c r="BX186" t="str">
        <f>"4:00 PM"</f>
        <v>4:00 PM</v>
      </c>
      <c r="BY186" t="s">
        <v>135</v>
      </c>
      <c r="BZ186">
        <v>0</v>
      </c>
      <c r="CA186">
        <v>24</v>
      </c>
      <c r="CB186" t="s">
        <v>117</v>
      </c>
      <c r="CD186" s="2" t="s">
        <v>3451</v>
      </c>
      <c r="CE186" t="s">
        <v>3443</v>
      </c>
      <c r="CF186" t="s">
        <v>3444</v>
      </c>
      <c r="CG186" t="s">
        <v>156</v>
      </c>
      <c r="CH186" t="s">
        <v>122</v>
      </c>
      <c r="CI186" s="8">
        <v>96950</v>
      </c>
      <c r="CJ186" s="3">
        <v>12.33</v>
      </c>
      <c r="CK186" s="3">
        <v>14</v>
      </c>
      <c r="CL186" s="3">
        <v>18.5</v>
      </c>
      <c r="CM186" s="3">
        <v>21</v>
      </c>
      <c r="CN186" t="s">
        <v>137</v>
      </c>
      <c r="CO186" t="s">
        <v>3452</v>
      </c>
      <c r="CP186" t="s">
        <v>138</v>
      </c>
      <c r="CR186" t="s">
        <v>117</v>
      </c>
      <c r="CS186" t="s">
        <v>139</v>
      </c>
      <c r="CT186" t="s">
        <v>140</v>
      </c>
      <c r="CU186" t="s">
        <v>139</v>
      </c>
      <c r="CV186" t="s">
        <v>139</v>
      </c>
      <c r="CW186" t="s">
        <v>139</v>
      </c>
      <c r="CX186" t="s">
        <v>140</v>
      </c>
      <c r="CY186" t="s">
        <v>3453</v>
      </c>
      <c r="CZ186" s="10">
        <v>16702343712</v>
      </c>
      <c r="DA186" t="s">
        <v>3454</v>
      </c>
      <c r="DB186" t="s">
        <v>926</v>
      </c>
      <c r="DC186" t="s">
        <v>139</v>
      </c>
      <c r="DD186" t="s">
        <v>117</v>
      </c>
      <c r="DE186" t="s">
        <v>3446</v>
      </c>
      <c r="DF186" t="s">
        <v>3308</v>
      </c>
      <c r="DH186" t="s">
        <v>3445</v>
      </c>
      <c r="DI186" t="s">
        <v>3455</v>
      </c>
      <c r="DJ186" t="s">
        <v>3448</v>
      </c>
    </row>
    <row r="187" spans="1:114" ht="14.45" customHeight="1" x14ac:dyDescent="0.25">
      <c r="A187" t="s">
        <v>3489</v>
      </c>
      <c r="B187" t="s">
        <v>234</v>
      </c>
      <c r="C187" s="1">
        <v>45964</v>
      </c>
      <c r="D187" s="1">
        <v>45994</v>
      </c>
      <c r="E187" t="s">
        <v>116</v>
      </c>
      <c r="G187" t="s">
        <v>117</v>
      </c>
      <c r="H187" t="s">
        <v>117</v>
      </c>
      <c r="I187" t="s">
        <v>117</v>
      </c>
      <c r="J187" t="s">
        <v>366</v>
      </c>
      <c r="K187" t="s">
        <v>366</v>
      </c>
      <c r="L187" t="s">
        <v>367</v>
      </c>
      <c r="M187">
        <v>1007</v>
      </c>
      <c r="N187" t="s">
        <v>368</v>
      </c>
      <c r="O187" t="s">
        <v>122</v>
      </c>
      <c r="P187" s="8">
        <v>96951</v>
      </c>
      <c r="Q187" t="s">
        <v>123</v>
      </c>
      <c r="S187" s="10">
        <v>16705320350</v>
      </c>
      <c r="U187" t="s">
        <v>369</v>
      </c>
      <c r="V187">
        <v>311942</v>
      </c>
      <c r="W187" t="s">
        <v>125</v>
      </c>
      <c r="Y187" t="s">
        <v>370</v>
      </c>
      <c r="Z187" t="s">
        <v>371</v>
      </c>
      <c r="AA187" t="s">
        <v>249</v>
      </c>
      <c r="AB187" t="s">
        <v>193</v>
      </c>
      <c r="AC187" t="s">
        <v>372</v>
      </c>
      <c r="AE187" t="s">
        <v>368</v>
      </c>
      <c r="AF187" t="s">
        <v>122</v>
      </c>
      <c r="AG187" s="8">
        <v>96951</v>
      </c>
      <c r="AH187" t="s">
        <v>123</v>
      </c>
      <c r="AJ187" s="10">
        <v>16705320350</v>
      </c>
      <c r="AL187" t="s">
        <v>373</v>
      </c>
      <c r="BE187" t="str">
        <f>"51-9198.00"</f>
        <v>51-9198.00</v>
      </c>
      <c r="BF187" t="s">
        <v>374</v>
      </c>
      <c r="BG187" t="s">
        <v>375</v>
      </c>
      <c r="BH187" t="s">
        <v>376</v>
      </c>
      <c r="BI187">
        <v>2</v>
      </c>
      <c r="BK187" s="1">
        <v>46082</v>
      </c>
      <c r="BL187" s="1">
        <v>46446</v>
      </c>
      <c r="BO187">
        <v>40</v>
      </c>
      <c r="BP187">
        <v>0</v>
      </c>
      <c r="BQ187">
        <v>7</v>
      </c>
      <c r="BR187">
        <v>7</v>
      </c>
      <c r="BS187">
        <v>7</v>
      </c>
      <c r="BT187">
        <v>7</v>
      </c>
      <c r="BU187">
        <v>7</v>
      </c>
      <c r="BV187">
        <v>5</v>
      </c>
      <c r="BW187" t="str">
        <f t="shared" si="3"/>
        <v>8:00 AM</v>
      </c>
      <c r="BX187" t="str">
        <f>"4:30 PM"</f>
        <v>4:30 PM</v>
      </c>
      <c r="BY187" t="s">
        <v>165</v>
      </c>
      <c r="BZ187">
        <v>0</v>
      </c>
      <c r="CA187">
        <v>12</v>
      </c>
      <c r="CB187" t="s">
        <v>117</v>
      </c>
      <c r="CD187" t="s">
        <v>377</v>
      </c>
      <c r="CE187" t="s">
        <v>378</v>
      </c>
      <c r="CG187" t="s">
        <v>368</v>
      </c>
      <c r="CH187" t="s">
        <v>122</v>
      </c>
      <c r="CI187" s="8">
        <v>96951</v>
      </c>
      <c r="CJ187" s="3">
        <v>8.2200000000000006</v>
      </c>
      <c r="CK187" s="3">
        <v>8.2200000000000006</v>
      </c>
      <c r="CL187" s="3">
        <v>12.33</v>
      </c>
      <c r="CM187" s="3">
        <v>12.33</v>
      </c>
      <c r="CN187" t="s">
        <v>137</v>
      </c>
      <c r="CO187" t="s">
        <v>140</v>
      </c>
      <c r="CP187" t="s">
        <v>138</v>
      </c>
      <c r="CR187" t="s">
        <v>117</v>
      </c>
      <c r="CS187" t="s">
        <v>139</v>
      </c>
      <c r="CT187" t="s">
        <v>139</v>
      </c>
      <c r="CU187" t="s">
        <v>139</v>
      </c>
      <c r="CV187" t="s">
        <v>140</v>
      </c>
      <c r="CW187" t="s">
        <v>139</v>
      </c>
      <c r="CX187" t="s">
        <v>140</v>
      </c>
      <c r="CY187" t="s">
        <v>379</v>
      </c>
      <c r="CZ187" s="10">
        <v>16705320350</v>
      </c>
      <c r="DA187" t="s">
        <v>373</v>
      </c>
      <c r="DB187" t="s">
        <v>140</v>
      </c>
      <c r="DC187" t="s">
        <v>139</v>
      </c>
      <c r="DD187" t="s">
        <v>117</v>
      </c>
    </row>
    <row r="188" spans="1:114" ht="14.45" customHeight="1" x14ac:dyDescent="0.25">
      <c r="A188" t="s">
        <v>3573</v>
      </c>
      <c r="B188" t="s">
        <v>234</v>
      </c>
      <c r="C188" s="1">
        <v>45966</v>
      </c>
      <c r="D188" s="1">
        <v>45994</v>
      </c>
      <c r="E188" t="s">
        <v>116</v>
      </c>
      <c r="G188" t="s">
        <v>117</v>
      </c>
      <c r="H188" t="s">
        <v>117</v>
      </c>
      <c r="I188" t="s">
        <v>117</v>
      </c>
      <c r="J188" t="s">
        <v>366</v>
      </c>
      <c r="K188" t="s">
        <v>366</v>
      </c>
      <c r="L188" t="s">
        <v>367</v>
      </c>
      <c r="M188">
        <v>1007</v>
      </c>
      <c r="N188" t="s">
        <v>368</v>
      </c>
      <c r="O188" t="s">
        <v>122</v>
      </c>
      <c r="P188" s="8">
        <v>96951</v>
      </c>
      <c r="Q188" t="s">
        <v>123</v>
      </c>
      <c r="S188" s="10">
        <v>16705320350</v>
      </c>
      <c r="U188" t="s">
        <v>369</v>
      </c>
      <c r="V188">
        <v>311942</v>
      </c>
      <c r="W188" t="s">
        <v>125</v>
      </c>
      <c r="Y188" t="s">
        <v>370</v>
      </c>
      <c r="Z188" t="s">
        <v>371</v>
      </c>
      <c r="AA188" t="s">
        <v>249</v>
      </c>
      <c r="AB188" t="s">
        <v>193</v>
      </c>
      <c r="AC188" t="s">
        <v>372</v>
      </c>
      <c r="AE188" t="s">
        <v>368</v>
      </c>
      <c r="AF188" t="s">
        <v>122</v>
      </c>
      <c r="AG188" s="8">
        <v>96951</v>
      </c>
      <c r="AH188" t="s">
        <v>123</v>
      </c>
      <c r="AJ188" s="10">
        <v>16705320350</v>
      </c>
      <c r="AL188" t="s">
        <v>373</v>
      </c>
      <c r="BE188" t="str">
        <f>"51-9198.00"</f>
        <v>51-9198.00</v>
      </c>
      <c r="BF188" t="s">
        <v>374</v>
      </c>
      <c r="BG188" t="s">
        <v>375</v>
      </c>
      <c r="BH188" t="s">
        <v>376</v>
      </c>
      <c r="BI188">
        <v>3</v>
      </c>
      <c r="BK188" s="1">
        <v>46024</v>
      </c>
      <c r="BL188" s="1">
        <v>46388</v>
      </c>
      <c r="BO188">
        <v>40</v>
      </c>
      <c r="BP188">
        <v>0</v>
      </c>
      <c r="BQ188">
        <v>7</v>
      </c>
      <c r="BR188">
        <v>7</v>
      </c>
      <c r="BS188">
        <v>7</v>
      </c>
      <c r="BT188">
        <v>7</v>
      </c>
      <c r="BU188">
        <v>7</v>
      </c>
      <c r="BV188">
        <v>5</v>
      </c>
      <c r="BW188" t="str">
        <f t="shared" si="3"/>
        <v>8:00 AM</v>
      </c>
      <c r="BX188" t="str">
        <f>"4:30 PM"</f>
        <v>4:30 PM</v>
      </c>
      <c r="BY188" t="s">
        <v>165</v>
      </c>
      <c r="BZ188">
        <v>0</v>
      </c>
      <c r="CA188">
        <v>3</v>
      </c>
      <c r="CB188" t="s">
        <v>117</v>
      </c>
      <c r="CD188" t="s">
        <v>377</v>
      </c>
      <c r="CE188" t="s">
        <v>378</v>
      </c>
      <c r="CG188" t="s">
        <v>368</v>
      </c>
      <c r="CH188" t="s">
        <v>122</v>
      </c>
      <c r="CI188" s="8">
        <v>96951</v>
      </c>
      <c r="CJ188" s="3">
        <v>8.2200000000000006</v>
      </c>
      <c r="CK188" s="3">
        <v>8.2200000000000006</v>
      </c>
      <c r="CL188" s="3">
        <v>12.33</v>
      </c>
      <c r="CM188" s="3">
        <v>12.33</v>
      </c>
      <c r="CN188" t="s">
        <v>137</v>
      </c>
      <c r="CO188" t="s">
        <v>140</v>
      </c>
      <c r="CP188" t="s">
        <v>138</v>
      </c>
      <c r="CR188" t="s">
        <v>117</v>
      </c>
      <c r="CS188" t="s">
        <v>139</v>
      </c>
      <c r="CT188" t="s">
        <v>140</v>
      </c>
      <c r="CU188" t="s">
        <v>139</v>
      </c>
      <c r="CV188" t="s">
        <v>140</v>
      </c>
      <c r="CW188" t="s">
        <v>139</v>
      </c>
      <c r="CX188" t="s">
        <v>140</v>
      </c>
      <c r="CY188" t="s">
        <v>379</v>
      </c>
      <c r="CZ188" s="10">
        <v>16705320350</v>
      </c>
      <c r="DA188" t="s">
        <v>373</v>
      </c>
      <c r="DB188" t="s">
        <v>140</v>
      </c>
      <c r="DC188" t="s">
        <v>139</v>
      </c>
      <c r="DD188" t="s">
        <v>117</v>
      </c>
    </row>
    <row r="189" spans="1:114" ht="14.45" customHeight="1" x14ac:dyDescent="0.25">
      <c r="A189" t="s">
        <v>3642</v>
      </c>
      <c r="B189" t="s">
        <v>234</v>
      </c>
      <c r="C189" s="1">
        <v>45930</v>
      </c>
      <c r="D189" s="1">
        <v>45994</v>
      </c>
      <c r="E189" t="s">
        <v>116</v>
      </c>
      <c r="G189" t="s">
        <v>117</v>
      </c>
      <c r="H189" t="s">
        <v>117</v>
      </c>
      <c r="I189" t="s">
        <v>117</v>
      </c>
      <c r="J189" t="s">
        <v>366</v>
      </c>
      <c r="K189" t="s">
        <v>366</v>
      </c>
      <c r="L189" t="s">
        <v>367</v>
      </c>
      <c r="M189">
        <v>1007</v>
      </c>
      <c r="N189" t="s">
        <v>368</v>
      </c>
      <c r="O189" t="s">
        <v>122</v>
      </c>
      <c r="P189" s="8">
        <v>96951</v>
      </c>
      <c r="Q189" t="s">
        <v>123</v>
      </c>
      <c r="S189" s="10">
        <v>16705320350</v>
      </c>
      <c r="U189" t="s">
        <v>369</v>
      </c>
      <c r="V189">
        <v>311942</v>
      </c>
      <c r="W189" t="s">
        <v>125</v>
      </c>
      <c r="Y189" t="s">
        <v>370</v>
      </c>
      <c r="Z189" t="s">
        <v>371</v>
      </c>
      <c r="AA189" t="s">
        <v>249</v>
      </c>
      <c r="AB189" t="s">
        <v>193</v>
      </c>
      <c r="AC189" t="s">
        <v>372</v>
      </c>
      <c r="AE189" t="s">
        <v>368</v>
      </c>
      <c r="AF189" t="s">
        <v>122</v>
      </c>
      <c r="AG189" s="8">
        <v>96951</v>
      </c>
      <c r="AH189" t="s">
        <v>123</v>
      </c>
      <c r="AJ189" s="10">
        <v>16705320350</v>
      </c>
      <c r="AL189" t="s">
        <v>373</v>
      </c>
      <c r="BE189" t="str">
        <f>"51-9198.00"</f>
        <v>51-9198.00</v>
      </c>
      <c r="BF189" t="s">
        <v>374</v>
      </c>
      <c r="BG189" t="s">
        <v>375</v>
      </c>
      <c r="BH189" t="s">
        <v>376</v>
      </c>
      <c r="BI189">
        <v>1</v>
      </c>
      <c r="BK189" s="1">
        <v>46023</v>
      </c>
      <c r="BL189" s="1">
        <v>46387</v>
      </c>
      <c r="BO189">
        <v>40</v>
      </c>
      <c r="BP189">
        <v>0</v>
      </c>
      <c r="BQ189">
        <v>7</v>
      </c>
      <c r="BR189">
        <v>7</v>
      </c>
      <c r="BS189">
        <v>7</v>
      </c>
      <c r="BT189">
        <v>7</v>
      </c>
      <c r="BU189">
        <v>7</v>
      </c>
      <c r="BV189">
        <v>5</v>
      </c>
      <c r="BW189" t="str">
        <f t="shared" si="3"/>
        <v>8:00 AM</v>
      </c>
      <c r="BX189" t="str">
        <f>"4:00 PM"</f>
        <v>4:00 PM</v>
      </c>
      <c r="BY189" t="s">
        <v>165</v>
      </c>
      <c r="BZ189">
        <v>0</v>
      </c>
      <c r="CA189">
        <v>12</v>
      </c>
      <c r="CB189" t="s">
        <v>117</v>
      </c>
      <c r="CD189" t="s">
        <v>377</v>
      </c>
      <c r="CE189" t="s">
        <v>378</v>
      </c>
      <c r="CG189" t="s">
        <v>368</v>
      </c>
      <c r="CH189" t="s">
        <v>122</v>
      </c>
      <c r="CI189" s="8">
        <v>96951</v>
      </c>
      <c r="CJ189" s="3">
        <v>8.2200000000000006</v>
      </c>
      <c r="CK189" s="3">
        <v>8.2200000000000006</v>
      </c>
      <c r="CL189" s="3">
        <v>12.33</v>
      </c>
      <c r="CM189" s="3">
        <v>12.33</v>
      </c>
      <c r="CN189" t="s">
        <v>137</v>
      </c>
      <c r="CO189" t="s">
        <v>140</v>
      </c>
      <c r="CP189" t="s">
        <v>138</v>
      </c>
      <c r="CR189" t="s">
        <v>117</v>
      </c>
      <c r="CS189" t="s">
        <v>139</v>
      </c>
      <c r="CT189" t="s">
        <v>139</v>
      </c>
      <c r="CU189" t="s">
        <v>139</v>
      </c>
      <c r="CV189" t="s">
        <v>140</v>
      </c>
      <c r="CW189" t="s">
        <v>139</v>
      </c>
      <c r="CX189" t="s">
        <v>140</v>
      </c>
      <c r="CY189" t="s">
        <v>3643</v>
      </c>
      <c r="CZ189" s="10">
        <v>16705320350</v>
      </c>
      <c r="DA189" t="s">
        <v>373</v>
      </c>
      <c r="DB189" t="s">
        <v>140</v>
      </c>
      <c r="DC189" t="s">
        <v>139</v>
      </c>
      <c r="DD189" t="s">
        <v>117</v>
      </c>
    </row>
    <row r="190" spans="1:114" ht="14.45" customHeight="1" x14ac:dyDescent="0.25">
      <c r="A190" t="s">
        <v>3956</v>
      </c>
      <c r="B190" t="s">
        <v>217</v>
      </c>
      <c r="C190" s="1">
        <v>45964</v>
      </c>
      <c r="D190" s="1">
        <v>45994</v>
      </c>
      <c r="E190" t="s">
        <v>116</v>
      </c>
      <c r="G190" t="s">
        <v>117</v>
      </c>
      <c r="H190" t="s">
        <v>117</v>
      </c>
      <c r="I190" t="s">
        <v>117</v>
      </c>
      <c r="J190" t="s">
        <v>2687</v>
      </c>
      <c r="K190" t="s">
        <v>2688</v>
      </c>
      <c r="L190" t="s">
        <v>230</v>
      </c>
      <c r="M190" t="s">
        <v>2689</v>
      </c>
      <c r="N190" t="s">
        <v>231</v>
      </c>
      <c r="O190" t="s">
        <v>122</v>
      </c>
      <c r="P190" s="8">
        <v>96952</v>
      </c>
      <c r="Q190" t="s">
        <v>123</v>
      </c>
      <c r="S190" s="10">
        <v>16704332795</v>
      </c>
      <c r="U190" t="s">
        <v>2690</v>
      </c>
      <c r="V190">
        <v>812111</v>
      </c>
      <c r="W190" t="s">
        <v>125</v>
      </c>
      <c r="Y190" t="s">
        <v>2691</v>
      </c>
      <c r="Z190" t="s">
        <v>2692</v>
      </c>
      <c r="AA190" t="s">
        <v>364</v>
      </c>
      <c r="AB190" t="s">
        <v>1346</v>
      </c>
      <c r="AC190" t="s">
        <v>230</v>
      </c>
      <c r="AD190" t="s">
        <v>2689</v>
      </c>
      <c r="AE190" t="s">
        <v>231</v>
      </c>
      <c r="AF190" t="s">
        <v>122</v>
      </c>
      <c r="AG190" s="8">
        <v>96952</v>
      </c>
      <c r="AH190" t="s">
        <v>123</v>
      </c>
      <c r="AJ190" s="10">
        <v>16704332795</v>
      </c>
      <c r="AL190" t="s">
        <v>2693</v>
      </c>
      <c r="BE190" t="str">
        <f>"39-5011.00"</f>
        <v>39-5011.00</v>
      </c>
      <c r="BF190" t="s">
        <v>2694</v>
      </c>
      <c r="BG190" t="s">
        <v>3957</v>
      </c>
      <c r="BH190" t="s">
        <v>2696</v>
      </c>
      <c r="BI190">
        <v>1</v>
      </c>
      <c r="BK190" s="1">
        <v>46083</v>
      </c>
      <c r="BL190" s="1">
        <v>46447</v>
      </c>
      <c r="BO190">
        <v>35</v>
      </c>
      <c r="BP190">
        <v>0</v>
      </c>
      <c r="BQ190">
        <v>7</v>
      </c>
      <c r="BR190">
        <v>7</v>
      </c>
      <c r="BS190">
        <v>7</v>
      </c>
      <c r="BT190">
        <v>7</v>
      </c>
      <c r="BU190">
        <v>7</v>
      </c>
      <c r="BV190">
        <v>0</v>
      </c>
      <c r="BW190" t="str">
        <f t="shared" si="3"/>
        <v>8:00 AM</v>
      </c>
      <c r="BX190" t="str">
        <f>"3:00 PM"</f>
        <v>3:00 PM</v>
      </c>
      <c r="BY190" t="s">
        <v>135</v>
      </c>
      <c r="BZ190">
        <v>0</v>
      </c>
      <c r="CA190">
        <v>12</v>
      </c>
      <c r="CB190" t="s">
        <v>117</v>
      </c>
      <c r="CD190" t="s">
        <v>325</v>
      </c>
      <c r="CE190" t="s">
        <v>230</v>
      </c>
      <c r="CF190" t="s">
        <v>2689</v>
      </c>
      <c r="CG190" t="s">
        <v>231</v>
      </c>
      <c r="CH190" t="s">
        <v>122</v>
      </c>
      <c r="CI190" s="8">
        <v>96952</v>
      </c>
      <c r="CJ190" s="3">
        <v>8.8800000000000008</v>
      </c>
      <c r="CK190" s="3">
        <v>8.8800000000000008</v>
      </c>
      <c r="CN190" t="s">
        <v>137</v>
      </c>
      <c r="CP190" t="s">
        <v>138</v>
      </c>
      <c r="CR190" t="s">
        <v>117</v>
      </c>
      <c r="CS190" t="s">
        <v>139</v>
      </c>
      <c r="CT190" t="s">
        <v>140</v>
      </c>
      <c r="CU190" t="s">
        <v>140</v>
      </c>
      <c r="CV190" t="s">
        <v>140</v>
      </c>
      <c r="CW190" t="s">
        <v>139</v>
      </c>
      <c r="CX190" t="s">
        <v>140</v>
      </c>
      <c r="CY190" t="s">
        <v>2035</v>
      </c>
      <c r="CZ190" s="10">
        <v>16702850045</v>
      </c>
      <c r="DA190" t="s">
        <v>2693</v>
      </c>
      <c r="DB190" t="s">
        <v>140</v>
      </c>
      <c r="DC190" t="s">
        <v>139</v>
      </c>
      <c r="DD190" t="s">
        <v>117</v>
      </c>
    </row>
    <row r="191" spans="1:114" ht="14.45" customHeight="1" x14ac:dyDescent="0.25">
      <c r="A191" t="s">
        <v>4020</v>
      </c>
      <c r="B191" t="s">
        <v>115</v>
      </c>
      <c r="C191" s="1">
        <v>45918</v>
      </c>
      <c r="D191" s="1">
        <v>45994</v>
      </c>
      <c r="E191" t="s">
        <v>116</v>
      </c>
      <c r="G191" t="s">
        <v>117</v>
      </c>
      <c r="H191" t="s">
        <v>117</v>
      </c>
      <c r="I191" t="s">
        <v>117</v>
      </c>
      <c r="J191" t="s">
        <v>4021</v>
      </c>
      <c r="K191" t="s">
        <v>4022</v>
      </c>
      <c r="L191" t="s">
        <v>4023</v>
      </c>
      <c r="N191" t="s">
        <v>156</v>
      </c>
      <c r="O191" t="s">
        <v>122</v>
      </c>
      <c r="P191" s="8">
        <v>96950</v>
      </c>
      <c r="Q191" t="s">
        <v>123</v>
      </c>
      <c r="S191" s="10">
        <v>16702851820</v>
      </c>
      <c r="U191" t="s">
        <v>4024</v>
      </c>
      <c r="V191">
        <v>81131</v>
      </c>
      <c r="W191" t="s">
        <v>125</v>
      </c>
      <c r="Y191" t="s">
        <v>1632</v>
      </c>
      <c r="Z191" t="s">
        <v>4025</v>
      </c>
      <c r="AA191" t="s">
        <v>4026</v>
      </c>
      <c r="AB191" t="s">
        <v>2496</v>
      </c>
      <c r="AC191" t="s">
        <v>4023</v>
      </c>
      <c r="AE191" t="s">
        <v>156</v>
      </c>
      <c r="AF191" t="s">
        <v>122</v>
      </c>
      <c r="AG191" s="8">
        <v>96950</v>
      </c>
      <c r="AH191" t="s">
        <v>123</v>
      </c>
      <c r="AJ191" s="10">
        <v>16702851820</v>
      </c>
      <c r="AL191" t="s">
        <v>4027</v>
      </c>
      <c r="BE191" t="str">
        <f>"49-9071.00"</f>
        <v>49-9071.00</v>
      </c>
      <c r="BF191" t="s">
        <v>132</v>
      </c>
      <c r="BG191" t="s">
        <v>4028</v>
      </c>
      <c r="BH191" t="s">
        <v>132</v>
      </c>
      <c r="BI191">
        <v>10</v>
      </c>
      <c r="BJ191">
        <v>10</v>
      </c>
      <c r="BK191" s="1">
        <v>46023</v>
      </c>
      <c r="BL191" s="1">
        <v>46387</v>
      </c>
      <c r="BM191" s="1">
        <v>46023</v>
      </c>
      <c r="BN191" s="1">
        <v>46387</v>
      </c>
      <c r="BO191">
        <v>35</v>
      </c>
      <c r="BP191">
        <v>0</v>
      </c>
      <c r="BQ191">
        <v>7</v>
      </c>
      <c r="BR191">
        <v>7</v>
      </c>
      <c r="BS191">
        <v>7</v>
      </c>
      <c r="BT191">
        <v>7</v>
      </c>
      <c r="BU191">
        <v>7</v>
      </c>
      <c r="BV191">
        <v>0</v>
      </c>
      <c r="BW191" t="str">
        <f t="shared" si="3"/>
        <v>8:00 AM</v>
      </c>
      <c r="BX191" t="str">
        <f>"4:00 PM"</f>
        <v>4:00 PM</v>
      </c>
      <c r="BY191" t="s">
        <v>135</v>
      </c>
      <c r="BZ191">
        <v>0</v>
      </c>
      <c r="CA191">
        <v>12</v>
      </c>
      <c r="CB191" t="s">
        <v>117</v>
      </c>
      <c r="CD191" t="s">
        <v>2646</v>
      </c>
      <c r="CE191" t="s">
        <v>4029</v>
      </c>
      <c r="CF191" t="s">
        <v>4030</v>
      </c>
      <c r="CG191" t="s">
        <v>156</v>
      </c>
      <c r="CH191" t="s">
        <v>122</v>
      </c>
      <c r="CI191" s="8">
        <v>96950</v>
      </c>
      <c r="CJ191" s="3">
        <v>9.75</v>
      </c>
      <c r="CK191" s="3">
        <v>9.75</v>
      </c>
      <c r="CL191" s="3">
        <v>14.62</v>
      </c>
      <c r="CM191" s="3">
        <v>14.62</v>
      </c>
      <c r="CN191" t="s">
        <v>137</v>
      </c>
      <c r="CP191" t="s">
        <v>138</v>
      </c>
      <c r="CR191" t="s">
        <v>117</v>
      </c>
      <c r="CS191" t="s">
        <v>139</v>
      </c>
      <c r="CT191" t="s">
        <v>140</v>
      </c>
      <c r="CU191" t="s">
        <v>139</v>
      </c>
      <c r="CV191" t="s">
        <v>140</v>
      </c>
      <c r="CW191" t="s">
        <v>139</v>
      </c>
      <c r="CX191" t="s">
        <v>140</v>
      </c>
      <c r="CY191" t="s">
        <v>2252</v>
      </c>
      <c r="CZ191" s="10">
        <v>16702851820</v>
      </c>
      <c r="DA191" t="s">
        <v>4027</v>
      </c>
      <c r="DB191" t="s">
        <v>802</v>
      </c>
      <c r="DC191" t="s">
        <v>139</v>
      </c>
      <c r="DD191" t="s">
        <v>117</v>
      </c>
    </row>
    <row r="192" spans="1:114" ht="14.45" customHeight="1" x14ac:dyDescent="0.25">
      <c r="A192" t="s">
        <v>4931</v>
      </c>
      <c r="B192" t="s">
        <v>115</v>
      </c>
      <c r="C192" s="1">
        <v>45963</v>
      </c>
      <c r="D192" s="1">
        <v>45994</v>
      </c>
      <c r="E192" t="s">
        <v>116</v>
      </c>
      <c r="G192" t="s">
        <v>139</v>
      </c>
      <c r="H192" t="s">
        <v>117</v>
      </c>
      <c r="I192" t="s">
        <v>117</v>
      </c>
      <c r="J192" t="s">
        <v>1648</v>
      </c>
      <c r="L192" t="s">
        <v>1649</v>
      </c>
      <c r="M192" t="s">
        <v>2850</v>
      </c>
      <c r="N192" t="s">
        <v>121</v>
      </c>
      <c r="O192" t="s">
        <v>122</v>
      </c>
      <c r="P192" s="8">
        <v>96950</v>
      </c>
      <c r="Q192" t="s">
        <v>123</v>
      </c>
      <c r="S192" s="10">
        <v>16702351980</v>
      </c>
      <c r="U192" t="s">
        <v>1059</v>
      </c>
      <c r="V192">
        <v>561320</v>
      </c>
      <c r="W192" t="s">
        <v>222</v>
      </c>
      <c r="X192" t="s">
        <v>139</v>
      </c>
      <c r="Y192" t="s">
        <v>1060</v>
      </c>
      <c r="Z192" t="s">
        <v>1061</v>
      </c>
      <c r="AA192" t="s">
        <v>1062</v>
      </c>
      <c r="AB192" t="s">
        <v>193</v>
      </c>
      <c r="AC192" t="s">
        <v>1649</v>
      </c>
      <c r="AD192" t="s">
        <v>1058</v>
      </c>
      <c r="AE192" t="s">
        <v>121</v>
      </c>
      <c r="AF192" t="s">
        <v>122</v>
      </c>
      <c r="AG192" s="8">
        <v>96950</v>
      </c>
      <c r="AH192" t="s">
        <v>123</v>
      </c>
      <c r="AJ192" s="10">
        <v>16702351980</v>
      </c>
      <c r="AL192" t="s">
        <v>1063</v>
      </c>
      <c r="BE192" t="str">
        <f>"37-2011.00"</f>
        <v>37-2011.00</v>
      </c>
      <c r="BF192" t="s">
        <v>640</v>
      </c>
      <c r="BG192" t="s">
        <v>3823</v>
      </c>
      <c r="BH192" t="s">
        <v>2847</v>
      </c>
      <c r="BI192">
        <v>10</v>
      </c>
      <c r="BJ192">
        <v>10</v>
      </c>
      <c r="BK192" s="1">
        <v>45992</v>
      </c>
      <c r="BL192" s="1">
        <v>47087</v>
      </c>
      <c r="BM192" s="1">
        <v>45994</v>
      </c>
      <c r="BN192" s="1">
        <v>47087</v>
      </c>
      <c r="BO192">
        <v>35</v>
      </c>
      <c r="BP192">
        <v>0</v>
      </c>
      <c r="BQ192">
        <v>7</v>
      </c>
      <c r="BR192">
        <v>7</v>
      </c>
      <c r="BS192">
        <v>7</v>
      </c>
      <c r="BT192">
        <v>7</v>
      </c>
      <c r="BU192">
        <v>7</v>
      </c>
      <c r="BV192">
        <v>0</v>
      </c>
      <c r="BW192" t="str">
        <f t="shared" si="3"/>
        <v>8:00 AM</v>
      </c>
      <c r="BX192" t="str">
        <f>"4:00 PM"</f>
        <v>4:00 PM</v>
      </c>
      <c r="BY192" t="s">
        <v>165</v>
      </c>
      <c r="BZ192">
        <v>0</v>
      </c>
      <c r="CA192">
        <v>12</v>
      </c>
      <c r="CB192" t="s">
        <v>117</v>
      </c>
      <c r="CD192" s="2" t="s">
        <v>3824</v>
      </c>
      <c r="CE192" t="s">
        <v>2849</v>
      </c>
      <c r="CF192" t="s">
        <v>2850</v>
      </c>
      <c r="CG192" t="s">
        <v>121</v>
      </c>
      <c r="CH192" t="s">
        <v>122</v>
      </c>
      <c r="CI192" s="8">
        <v>96950</v>
      </c>
      <c r="CJ192" s="3">
        <v>8.4499999999999993</v>
      </c>
      <c r="CK192" s="3">
        <v>8.4499999999999993</v>
      </c>
      <c r="CL192" s="3">
        <v>12.68</v>
      </c>
      <c r="CM192" s="3">
        <v>12.68</v>
      </c>
      <c r="CN192" t="s">
        <v>137</v>
      </c>
      <c r="CO192" t="s">
        <v>2563</v>
      </c>
      <c r="CP192" t="s">
        <v>138</v>
      </c>
      <c r="CR192" t="s">
        <v>117</v>
      </c>
      <c r="CS192" t="s">
        <v>139</v>
      </c>
      <c r="CT192" t="s">
        <v>140</v>
      </c>
      <c r="CU192" t="s">
        <v>139</v>
      </c>
      <c r="CV192" t="s">
        <v>140</v>
      </c>
      <c r="CW192" t="s">
        <v>139</v>
      </c>
      <c r="CX192" t="s">
        <v>140</v>
      </c>
      <c r="CY192" t="s">
        <v>2564</v>
      </c>
      <c r="CZ192" s="10">
        <v>16702351980</v>
      </c>
      <c r="DA192" t="s">
        <v>1063</v>
      </c>
      <c r="DB192" t="s">
        <v>140</v>
      </c>
      <c r="DC192" t="s">
        <v>139</v>
      </c>
      <c r="DD192" t="s">
        <v>139</v>
      </c>
    </row>
    <row r="193" spans="1:114" ht="14.45" customHeight="1" x14ac:dyDescent="0.25">
      <c r="A193" t="s">
        <v>4932</v>
      </c>
      <c r="B193" t="s">
        <v>234</v>
      </c>
      <c r="C193" s="1">
        <v>45964</v>
      </c>
      <c r="D193" s="1">
        <v>45994</v>
      </c>
      <c r="E193" t="s">
        <v>116</v>
      </c>
      <c r="G193" t="s">
        <v>117</v>
      </c>
      <c r="H193" t="s">
        <v>117</v>
      </c>
      <c r="I193" t="s">
        <v>117</v>
      </c>
      <c r="J193" t="s">
        <v>366</v>
      </c>
      <c r="K193" t="s">
        <v>366</v>
      </c>
      <c r="L193" t="s">
        <v>367</v>
      </c>
      <c r="M193">
        <v>1007</v>
      </c>
      <c r="N193" t="s">
        <v>368</v>
      </c>
      <c r="O193" t="s">
        <v>122</v>
      </c>
      <c r="P193" s="8">
        <v>96951</v>
      </c>
      <c r="Q193" t="s">
        <v>123</v>
      </c>
      <c r="S193" s="10">
        <v>16705320350</v>
      </c>
      <c r="U193" t="s">
        <v>369</v>
      </c>
      <c r="V193">
        <v>311942</v>
      </c>
      <c r="W193" t="s">
        <v>125</v>
      </c>
      <c r="Y193" t="s">
        <v>370</v>
      </c>
      <c r="Z193" t="s">
        <v>371</v>
      </c>
      <c r="AA193" t="s">
        <v>249</v>
      </c>
      <c r="AB193" t="s">
        <v>193</v>
      </c>
      <c r="AC193" t="s">
        <v>372</v>
      </c>
      <c r="AE193" t="s">
        <v>368</v>
      </c>
      <c r="AF193" t="s">
        <v>122</v>
      </c>
      <c r="AG193" s="8">
        <v>96951</v>
      </c>
      <c r="AH193" t="s">
        <v>123</v>
      </c>
      <c r="AJ193" s="10">
        <v>16705320350</v>
      </c>
      <c r="AL193" t="s">
        <v>373</v>
      </c>
      <c r="BE193" t="str">
        <f>"51-9198.00"</f>
        <v>51-9198.00</v>
      </c>
      <c r="BF193" t="s">
        <v>374</v>
      </c>
      <c r="BG193" t="s">
        <v>375</v>
      </c>
      <c r="BH193" t="s">
        <v>376</v>
      </c>
      <c r="BI193">
        <v>1</v>
      </c>
      <c r="BK193" s="1">
        <v>46023</v>
      </c>
      <c r="BL193" s="1">
        <v>46387</v>
      </c>
      <c r="BO193">
        <v>40</v>
      </c>
      <c r="BP193">
        <v>0</v>
      </c>
      <c r="BQ193">
        <v>7</v>
      </c>
      <c r="BR193">
        <v>7</v>
      </c>
      <c r="BS193">
        <v>7</v>
      </c>
      <c r="BT193">
        <v>7</v>
      </c>
      <c r="BU193">
        <v>7</v>
      </c>
      <c r="BV193">
        <v>5</v>
      </c>
      <c r="BW193" t="str">
        <f t="shared" si="3"/>
        <v>8:00 AM</v>
      </c>
      <c r="BX193" t="str">
        <f>"4:00 PM"</f>
        <v>4:00 PM</v>
      </c>
      <c r="BY193" t="s">
        <v>165</v>
      </c>
      <c r="BZ193">
        <v>0</v>
      </c>
      <c r="CA193">
        <v>12</v>
      </c>
      <c r="CB193" t="s">
        <v>117</v>
      </c>
      <c r="CD193" t="s">
        <v>377</v>
      </c>
      <c r="CE193" t="s">
        <v>378</v>
      </c>
      <c r="CG193" t="s">
        <v>368</v>
      </c>
      <c r="CH193" t="s">
        <v>122</v>
      </c>
      <c r="CI193" s="8">
        <v>96951</v>
      </c>
      <c r="CJ193" s="3">
        <v>8.2200000000000006</v>
      </c>
      <c r="CK193" s="3">
        <v>8.2200000000000006</v>
      </c>
      <c r="CL193" s="3">
        <v>12.33</v>
      </c>
      <c r="CM193" s="3">
        <v>12.33</v>
      </c>
      <c r="CN193" t="s">
        <v>137</v>
      </c>
      <c r="CO193" t="s">
        <v>140</v>
      </c>
      <c r="CP193" t="s">
        <v>138</v>
      </c>
      <c r="CR193" t="s">
        <v>117</v>
      </c>
      <c r="CS193" t="s">
        <v>139</v>
      </c>
      <c r="CT193" t="s">
        <v>139</v>
      </c>
      <c r="CU193" t="s">
        <v>139</v>
      </c>
      <c r="CV193" t="s">
        <v>140</v>
      </c>
      <c r="CW193" t="s">
        <v>139</v>
      </c>
      <c r="CX193" t="s">
        <v>140</v>
      </c>
      <c r="CY193" t="s">
        <v>379</v>
      </c>
      <c r="CZ193" s="10">
        <v>16705320350</v>
      </c>
      <c r="DA193" t="s">
        <v>373</v>
      </c>
      <c r="DB193" t="s">
        <v>140</v>
      </c>
      <c r="DC193" t="s">
        <v>139</v>
      </c>
      <c r="DD193" t="s">
        <v>117</v>
      </c>
    </row>
    <row r="194" spans="1:114" ht="14.45" customHeight="1" x14ac:dyDescent="0.25">
      <c r="A194" t="s">
        <v>4964</v>
      </c>
      <c r="B194" t="s">
        <v>217</v>
      </c>
      <c r="C194" s="1">
        <v>45970</v>
      </c>
      <c r="D194" s="1">
        <v>45994</v>
      </c>
      <c r="E194" t="s">
        <v>116</v>
      </c>
      <c r="G194" t="s">
        <v>117</v>
      </c>
      <c r="H194" t="s">
        <v>117</v>
      </c>
      <c r="I194" t="s">
        <v>117</v>
      </c>
      <c r="J194" t="s">
        <v>4965</v>
      </c>
      <c r="L194" t="s">
        <v>4966</v>
      </c>
      <c r="M194" t="s">
        <v>645</v>
      </c>
      <c r="N194" t="s">
        <v>121</v>
      </c>
      <c r="O194" t="s">
        <v>122</v>
      </c>
      <c r="P194" s="8">
        <v>96950</v>
      </c>
      <c r="Q194" t="s">
        <v>123</v>
      </c>
      <c r="S194" s="10">
        <v>16702850218</v>
      </c>
      <c r="U194" t="s">
        <v>4967</v>
      </c>
      <c r="V194">
        <v>722511</v>
      </c>
      <c r="W194" t="s">
        <v>125</v>
      </c>
      <c r="Y194" t="s">
        <v>4968</v>
      </c>
      <c r="Z194" t="s">
        <v>2714</v>
      </c>
      <c r="AB194" t="s">
        <v>1933</v>
      </c>
      <c r="AC194" t="s">
        <v>4966</v>
      </c>
      <c r="AD194" t="s">
        <v>645</v>
      </c>
      <c r="AE194" t="s">
        <v>121</v>
      </c>
      <c r="AF194" t="s">
        <v>122</v>
      </c>
      <c r="AG194" s="8">
        <v>96950</v>
      </c>
      <c r="AH194" t="s">
        <v>123</v>
      </c>
      <c r="AJ194" s="10">
        <v>16702850218</v>
      </c>
      <c r="AL194" t="s">
        <v>4969</v>
      </c>
      <c r="BE194" t="str">
        <f>"35-2014.00"</f>
        <v>35-2014.00</v>
      </c>
      <c r="BF194" t="s">
        <v>195</v>
      </c>
      <c r="BG194" t="s">
        <v>4970</v>
      </c>
      <c r="BH194" t="s">
        <v>197</v>
      </c>
      <c r="BI194">
        <v>4</v>
      </c>
      <c r="BK194" s="1">
        <v>46023</v>
      </c>
      <c r="BL194" s="1">
        <v>46387</v>
      </c>
      <c r="BO194">
        <v>36</v>
      </c>
      <c r="BP194">
        <v>0</v>
      </c>
      <c r="BQ194">
        <v>6</v>
      </c>
      <c r="BR194">
        <v>6</v>
      </c>
      <c r="BS194">
        <v>6</v>
      </c>
      <c r="BT194">
        <v>6</v>
      </c>
      <c r="BU194">
        <v>6</v>
      </c>
      <c r="BV194">
        <v>6</v>
      </c>
      <c r="BW194" t="str">
        <f>"9:00 AM"</f>
        <v>9:00 AM</v>
      </c>
      <c r="BX194" t="str">
        <f>"3:00 PM"</f>
        <v>3:00 PM</v>
      </c>
      <c r="BY194" t="s">
        <v>165</v>
      </c>
      <c r="BZ194">
        <v>0</v>
      </c>
      <c r="CA194">
        <v>12</v>
      </c>
      <c r="CB194" t="s">
        <v>117</v>
      </c>
      <c r="CD194" s="2" t="s">
        <v>4971</v>
      </c>
      <c r="CE194" t="s">
        <v>4972</v>
      </c>
      <c r="CG194" t="s">
        <v>121</v>
      </c>
      <c r="CH194" t="s">
        <v>122</v>
      </c>
      <c r="CI194" s="8">
        <v>96950</v>
      </c>
      <c r="CJ194" s="3">
        <v>8.93</v>
      </c>
      <c r="CK194" s="3">
        <v>8.93</v>
      </c>
      <c r="CL194" s="3">
        <v>13.4</v>
      </c>
      <c r="CM194" s="3">
        <v>13.4</v>
      </c>
      <c r="CN194" t="s">
        <v>137</v>
      </c>
      <c r="CO194">
        <v>0</v>
      </c>
      <c r="CP194" t="s">
        <v>138</v>
      </c>
      <c r="CR194" t="s">
        <v>117</v>
      </c>
      <c r="CS194" t="s">
        <v>139</v>
      </c>
      <c r="CT194" t="s">
        <v>140</v>
      </c>
      <c r="CU194" t="s">
        <v>139</v>
      </c>
      <c r="CV194" t="s">
        <v>140</v>
      </c>
      <c r="CW194" t="s">
        <v>139</v>
      </c>
      <c r="CX194" t="s">
        <v>140</v>
      </c>
      <c r="CY194" t="s">
        <v>2616</v>
      </c>
      <c r="CZ194" s="10">
        <v>16702850218</v>
      </c>
      <c r="DA194" t="s">
        <v>4969</v>
      </c>
      <c r="DB194" t="s">
        <v>142</v>
      </c>
      <c r="DC194" t="s">
        <v>139</v>
      </c>
      <c r="DD194" t="s">
        <v>117</v>
      </c>
    </row>
    <row r="195" spans="1:114" ht="14.45" customHeight="1" x14ac:dyDescent="0.25">
      <c r="A195" t="s">
        <v>5070</v>
      </c>
      <c r="B195" t="s">
        <v>234</v>
      </c>
      <c r="C195" s="1">
        <v>45964</v>
      </c>
      <c r="D195" s="1">
        <v>45994</v>
      </c>
      <c r="E195" t="s">
        <v>116</v>
      </c>
      <c r="G195" t="s">
        <v>117</v>
      </c>
      <c r="H195" t="s">
        <v>117</v>
      </c>
      <c r="I195" t="s">
        <v>117</v>
      </c>
      <c r="J195" t="s">
        <v>366</v>
      </c>
      <c r="K195" t="s">
        <v>366</v>
      </c>
      <c r="L195" t="s">
        <v>367</v>
      </c>
      <c r="M195">
        <v>1007</v>
      </c>
      <c r="N195" t="s">
        <v>368</v>
      </c>
      <c r="O195" t="s">
        <v>122</v>
      </c>
      <c r="P195" s="8">
        <v>96951</v>
      </c>
      <c r="Q195" t="s">
        <v>123</v>
      </c>
      <c r="S195" s="10">
        <v>16705320350</v>
      </c>
      <c r="U195" t="s">
        <v>369</v>
      </c>
      <c r="V195">
        <v>311942</v>
      </c>
      <c r="W195" t="s">
        <v>125</v>
      </c>
      <c r="Y195" t="s">
        <v>370</v>
      </c>
      <c r="Z195" t="s">
        <v>371</v>
      </c>
      <c r="AA195" t="s">
        <v>249</v>
      </c>
      <c r="AB195" t="s">
        <v>193</v>
      </c>
      <c r="AC195" t="s">
        <v>372</v>
      </c>
      <c r="AE195" t="s">
        <v>368</v>
      </c>
      <c r="AF195" t="s">
        <v>122</v>
      </c>
      <c r="AG195" s="8">
        <v>96951</v>
      </c>
      <c r="AH195" t="s">
        <v>123</v>
      </c>
      <c r="AJ195" s="10">
        <v>16705320350</v>
      </c>
      <c r="AL195" t="s">
        <v>373</v>
      </c>
      <c r="BE195" t="str">
        <f>"51-9198.00"</f>
        <v>51-9198.00</v>
      </c>
      <c r="BF195" t="s">
        <v>374</v>
      </c>
      <c r="BG195" t="s">
        <v>375</v>
      </c>
      <c r="BH195" t="s">
        <v>376</v>
      </c>
      <c r="BI195">
        <v>3</v>
      </c>
      <c r="BK195" s="1">
        <v>46024</v>
      </c>
      <c r="BL195" s="1">
        <v>46388</v>
      </c>
      <c r="BO195">
        <v>40</v>
      </c>
      <c r="BP195">
        <v>0</v>
      </c>
      <c r="BQ195">
        <v>7</v>
      </c>
      <c r="BR195">
        <v>7</v>
      </c>
      <c r="BS195">
        <v>7</v>
      </c>
      <c r="BT195">
        <v>7</v>
      </c>
      <c r="BU195">
        <v>7</v>
      </c>
      <c r="BV195">
        <v>5</v>
      </c>
      <c r="BW195" t="str">
        <f>"8:00 AM"</f>
        <v>8:00 AM</v>
      </c>
      <c r="BX195" t="str">
        <f>"4:00 PM"</f>
        <v>4:00 PM</v>
      </c>
      <c r="BY195" t="s">
        <v>165</v>
      </c>
      <c r="BZ195">
        <v>0</v>
      </c>
      <c r="CA195">
        <v>12</v>
      </c>
      <c r="CB195" t="s">
        <v>117</v>
      </c>
      <c r="CD195" t="s">
        <v>377</v>
      </c>
      <c r="CE195" t="s">
        <v>378</v>
      </c>
      <c r="CG195" t="s">
        <v>368</v>
      </c>
      <c r="CH195" t="s">
        <v>122</v>
      </c>
      <c r="CI195" s="8">
        <v>96951</v>
      </c>
      <c r="CJ195" s="3">
        <v>8.2200000000000006</v>
      </c>
      <c r="CK195" s="3">
        <v>8.2200000000000006</v>
      </c>
      <c r="CL195" s="3">
        <v>12.33</v>
      </c>
      <c r="CM195" s="3">
        <v>12.33</v>
      </c>
      <c r="CN195" t="s">
        <v>137</v>
      </c>
      <c r="CO195" t="s">
        <v>140</v>
      </c>
      <c r="CP195" t="s">
        <v>138</v>
      </c>
      <c r="CR195" t="s">
        <v>117</v>
      </c>
      <c r="CS195" t="s">
        <v>139</v>
      </c>
      <c r="CT195" t="s">
        <v>139</v>
      </c>
      <c r="CU195" t="s">
        <v>139</v>
      </c>
      <c r="CV195" t="s">
        <v>140</v>
      </c>
      <c r="CW195" t="s">
        <v>139</v>
      </c>
      <c r="CX195" t="s">
        <v>140</v>
      </c>
      <c r="CY195" t="s">
        <v>379</v>
      </c>
      <c r="CZ195" s="10">
        <v>16705320350</v>
      </c>
      <c r="DA195" t="s">
        <v>373</v>
      </c>
      <c r="DB195" t="s">
        <v>140</v>
      </c>
      <c r="DC195" t="s">
        <v>139</v>
      </c>
      <c r="DD195" t="s">
        <v>117</v>
      </c>
    </row>
    <row r="196" spans="1:114" ht="14.45" customHeight="1" x14ac:dyDescent="0.25">
      <c r="A196" t="s">
        <v>5071</v>
      </c>
      <c r="B196" t="s">
        <v>217</v>
      </c>
      <c r="C196" s="1">
        <v>45890</v>
      </c>
      <c r="D196" s="1">
        <v>45994</v>
      </c>
      <c r="E196" t="s">
        <v>116</v>
      </c>
      <c r="G196" t="s">
        <v>139</v>
      </c>
      <c r="H196" t="s">
        <v>117</v>
      </c>
      <c r="I196" t="s">
        <v>117</v>
      </c>
      <c r="J196" t="s">
        <v>1538</v>
      </c>
      <c r="K196" t="s">
        <v>1539</v>
      </c>
      <c r="L196" t="s">
        <v>1540</v>
      </c>
      <c r="N196" t="s">
        <v>156</v>
      </c>
      <c r="O196" t="s">
        <v>122</v>
      </c>
      <c r="P196" s="8">
        <v>96950</v>
      </c>
      <c r="Q196" t="s">
        <v>123</v>
      </c>
      <c r="S196" s="10">
        <v>16707831161</v>
      </c>
      <c r="U196" t="s">
        <v>1541</v>
      </c>
      <c r="V196">
        <v>624410</v>
      </c>
      <c r="W196" t="s">
        <v>125</v>
      </c>
      <c r="Y196" t="s">
        <v>1542</v>
      </c>
      <c r="Z196" t="s">
        <v>1543</v>
      </c>
      <c r="AA196" t="s">
        <v>1544</v>
      </c>
      <c r="AB196" t="s">
        <v>1545</v>
      </c>
      <c r="AC196" t="s">
        <v>1546</v>
      </c>
      <c r="AE196" t="s">
        <v>156</v>
      </c>
      <c r="AF196" t="s">
        <v>122</v>
      </c>
      <c r="AG196" s="8">
        <v>96950</v>
      </c>
      <c r="AH196" t="s">
        <v>123</v>
      </c>
      <c r="AJ196" s="10">
        <v>16707831161</v>
      </c>
      <c r="AL196" t="s">
        <v>1547</v>
      </c>
      <c r="BE196" t="str">
        <f>"39-9011.00"</f>
        <v>39-9011.00</v>
      </c>
      <c r="BF196" t="s">
        <v>941</v>
      </c>
      <c r="BG196" t="s">
        <v>1548</v>
      </c>
      <c r="BH196" t="s">
        <v>1549</v>
      </c>
      <c r="BI196">
        <v>10</v>
      </c>
      <c r="BK196" s="1">
        <v>45931</v>
      </c>
      <c r="BL196" s="1">
        <v>47026</v>
      </c>
      <c r="BO196">
        <v>35</v>
      </c>
      <c r="BP196">
        <v>0</v>
      </c>
      <c r="BQ196">
        <v>7</v>
      </c>
      <c r="BR196">
        <v>7</v>
      </c>
      <c r="BS196">
        <v>7</v>
      </c>
      <c r="BT196">
        <v>7</v>
      </c>
      <c r="BU196">
        <v>7</v>
      </c>
      <c r="BV196">
        <v>0</v>
      </c>
      <c r="BW196" t="str">
        <f>"7:00 AM"</f>
        <v>7:00 AM</v>
      </c>
      <c r="BX196" t="str">
        <f>"3:00 PM"</f>
        <v>3:00 PM</v>
      </c>
      <c r="BY196" t="s">
        <v>135</v>
      </c>
      <c r="BZ196">
        <v>0</v>
      </c>
      <c r="CA196">
        <v>6</v>
      </c>
      <c r="CB196" t="s">
        <v>117</v>
      </c>
      <c r="CD196" t="s">
        <v>1550</v>
      </c>
      <c r="CE196" t="s">
        <v>1551</v>
      </c>
      <c r="CG196" t="s">
        <v>156</v>
      </c>
      <c r="CH196" t="s">
        <v>122</v>
      </c>
      <c r="CI196" s="8">
        <v>96950</v>
      </c>
      <c r="CJ196" s="3">
        <v>7.96</v>
      </c>
      <c r="CK196" s="3">
        <v>7.96</v>
      </c>
      <c r="CL196" s="3">
        <v>11.94</v>
      </c>
      <c r="CM196" s="3">
        <v>11.94</v>
      </c>
      <c r="CN196" t="s">
        <v>137</v>
      </c>
      <c r="CP196" t="s">
        <v>138</v>
      </c>
      <c r="CR196" t="s">
        <v>117</v>
      </c>
      <c r="CS196" t="s">
        <v>139</v>
      </c>
      <c r="CT196" t="s">
        <v>140</v>
      </c>
      <c r="CU196" t="s">
        <v>139</v>
      </c>
      <c r="CV196" t="s">
        <v>140</v>
      </c>
      <c r="CW196" t="s">
        <v>139</v>
      </c>
      <c r="CX196" t="s">
        <v>140</v>
      </c>
      <c r="CY196" s="2" t="s">
        <v>5072</v>
      </c>
      <c r="CZ196" s="10">
        <v>16707831161</v>
      </c>
      <c r="DA196" t="s">
        <v>1547</v>
      </c>
      <c r="DB196" t="s">
        <v>140</v>
      </c>
      <c r="DC196" t="s">
        <v>139</v>
      </c>
      <c r="DD196" t="s">
        <v>117</v>
      </c>
    </row>
    <row r="197" spans="1:114" ht="14.45" customHeight="1" x14ac:dyDescent="0.25">
      <c r="A197" t="s">
        <v>5445</v>
      </c>
      <c r="B197" t="s">
        <v>115</v>
      </c>
      <c r="C197" s="1">
        <v>45918</v>
      </c>
      <c r="D197" s="1">
        <v>45994</v>
      </c>
      <c r="E197" t="s">
        <v>116</v>
      </c>
      <c r="G197" t="s">
        <v>117</v>
      </c>
      <c r="H197" t="s">
        <v>117</v>
      </c>
      <c r="I197" t="s">
        <v>117</v>
      </c>
      <c r="J197" t="s">
        <v>5446</v>
      </c>
      <c r="K197" t="s">
        <v>5447</v>
      </c>
      <c r="L197" t="s">
        <v>5448</v>
      </c>
      <c r="N197" t="s">
        <v>156</v>
      </c>
      <c r="O197" t="s">
        <v>122</v>
      </c>
      <c r="P197" s="8">
        <v>96950</v>
      </c>
      <c r="Q197" t="s">
        <v>123</v>
      </c>
      <c r="S197" s="10">
        <v>16702346445</v>
      </c>
      <c r="T197">
        <v>2263</v>
      </c>
      <c r="U197" t="s">
        <v>5449</v>
      </c>
      <c r="V197">
        <v>23822</v>
      </c>
      <c r="W197" t="s">
        <v>125</v>
      </c>
      <c r="Y197" t="s">
        <v>1271</v>
      </c>
      <c r="Z197" t="s">
        <v>1272</v>
      </c>
      <c r="AB197" t="s">
        <v>454</v>
      </c>
      <c r="AC197" t="s">
        <v>3474</v>
      </c>
      <c r="AE197" t="s">
        <v>156</v>
      </c>
      <c r="AF197" t="s">
        <v>122</v>
      </c>
      <c r="AG197" s="8">
        <v>96950</v>
      </c>
      <c r="AH197" t="s">
        <v>123</v>
      </c>
      <c r="AJ197" s="10">
        <v>16702346445</v>
      </c>
      <c r="AK197">
        <v>2263</v>
      </c>
      <c r="AL197" t="s">
        <v>1274</v>
      </c>
      <c r="BE197" t="str">
        <f>"49-9021.00"</f>
        <v>49-9021.00</v>
      </c>
      <c r="BF197" t="s">
        <v>1867</v>
      </c>
      <c r="BG197" t="s">
        <v>5450</v>
      </c>
      <c r="BH197" t="s">
        <v>5451</v>
      </c>
      <c r="BI197">
        <v>2</v>
      </c>
      <c r="BJ197">
        <v>2</v>
      </c>
      <c r="BK197" s="1">
        <v>46023</v>
      </c>
      <c r="BL197" s="1">
        <v>46387</v>
      </c>
      <c r="BM197" s="1">
        <v>46023</v>
      </c>
      <c r="BN197" s="1">
        <v>46387</v>
      </c>
      <c r="BO197">
        <v>40</v>
      </c>
      <c r="BP197">
        <v>0</v>
      </c>
      <c r="BQ197">
        <v>8</v>
      </c>
      <c r="BR197">
        <v>8</v>
      </c>
      <c r="BS197">
        <v>8</v>
      </c>
      <c r="BT197">
        <v>8</v>
      </c>
      <c r="BU197">
        <v>8</v>
      </c>
      <c r="BV197">
        <v>0</v>
      </c>
      <c r="BW197" t="str">
        <f>"8:00 AM"</f>
        <v>8:00 AM</v>
      </c>
      <c r="BX197" t="str">
        <f>"5:00 PM"</f>
        <v>5:00 PM</v>
      </c>
      <c r="BY197" t="s">
        <v>135</v>
      </c>
      <c r="BZ197">
        <v>0</v>
      </c>
      <c r="CA197">
        <v>12</v>
      </c>
      <c r="CB197" t="s">
        <v>117</v>
      </c>
      <c r="CD197" s="2" t="s">
        <v>5452</v>
      </c>
      <c r="CE197" t="s">
        <v>5453</v>
      </c>
      <c r="CG197" t="s">
        <v>156</v>
      </c>
      <c r="CH197" t="s">
        <v>122</v>
      </c>
      <c r="CI197" s="8">
        <v>96950</v>
      </c>
      <c r="CJ197" s="3">
        <v>10.85</v>
      </c>
      <c r="CK197" s="3">
        <v>11</v>
      </c>
      <c r="CL197" s="3">
        <v>16.28</v>
      </c>
      <c r="CM197" s="3">
        <v>16.5</v>
      </c>
      <c r="CN197" t="s">
        <v>137</v>
      </c>
      <c r="CO197" t="s">
        <v>5454</v>
      </c>
      <c r="CP197" t="s">
        <v>138</v>
      </c>
      <c r="CR197" t="s">
        <v>117</v>
      </c>
      <c r="CS197" t="s">
        <v>139</v>
      </c>
      <c r="CT197" t="s">
        <v>140</v>
      </c>
      <c r="CU197" t="s">
        <v>139</v>
      </c>
      <c r="CV197" t="s">
        <v>140</v>
      </c>
      <c r="CW197" t="s">
        <v>139</v>
      </c>
      <c r="CX197" t="s">
        <v>140</v>
      </c>
      <c r="CY197" t="s">
        <v>5455</v>
      </c>
      <c r="CZ197" s="10">
        <v>16702346445</v>
      </c>
      <c r="DA197" t="s">
        <v>1274</v>
      </c>
      <c r="DB197" t="s">
        <v>140</v>
      </c>
      <c r="DC197" t="s">
        <v>139</v>
      </c>
      <c r="DD197" t="s">
        <v>117</v>
      </c>
      <c r="DE197" t="s">
        <v>1271</v>
      </c>
      <c r="DF197" t="s">
        <v>1272</v>
      </c>
      <c r="DH197" t="s">
        <v>5449</v>
      </c>
      <c r="DI197" t="s">
        <v>5446</v>
      </c>
      <c r="DJ197" t="s">
        <v>1274</v>
      </c>
    </row>
    <row r="198" spans="1:114" ht="14.45" customHeight="1" x14ac:dyDescent="0.25">
      <c r="A198" t="s">
        <v>1723</v>
      </c>
      <c r="B198" t="s">
        <v>115</v>
      </c>
      <c r="C198" s="1">
        <v>45964</v>
      </c>
      <c r="D198" s="1">
        <v>45995</v>
      </c>
      <c r="E198" t="s">
        <v>168</v>
      </c>
      <c r="F198" s="1">
        <v>46021</v>
      </c>
      <c r="G198" t="s">
        <v>117</v>
      </c>
      <c r="H198" t="s">
        <v>117</v>
      </c>
      <c r="I198" t="s">
        <v>117</v>
      </c>
      <c r="J198" t="s">
        <v>1724</v>
      </c>
      <c r="K198" t="s">
        <v>1725</v>
      </c>
      <c r="L198" t="s">
        <v>1726</v>
      </c>
      <c r="M198" t="s">
        <v>320</v>
      </c>
      <c r="N198" t="s">
        <v>121</v>
      </c>
      <c r="O198" t="s">
        <v>122</v>
      </c>
      <c r="P198" s="8">
        <v>96950</v>
      </c>
      <c r="Q198" t="s">
        <v>123</v>
      </c>
      <c r="S198" s="10">
        <v>16702332288</v>
      </c>
      <c r="U198" t="s">
        <v>1727</v>
      </c>
      <c r="V198">
        <v>812112</v>
      </c>
      <c r="W198" t="s">
        <v>125</v>
      </c>
      <c r="Y198" t="s">
        <v>315</v>
      </c>
      <c r="Z198" t="s">
        <v>316</v>
      </c>
      <c r="AA198" t="s">
        <v>317</v>
      </c>
      <c r="AB198" t="s">
        <v>193</v>
      </c>
      <c r="AC198" t="s">
        <v>1728</v>
      </c>
      <c r="AD198" t="s">
        <v>320</v>
      </c>
      <c r="AE198" t="s">
        <v>121</v>
      </c>
      <c r="AF198" t="s">
        <v>122</v>
      </c>
      <c r="AG198" s="8">
        <v>96950</v>
      </c>
      <c r="AH198" t="s">
        <v>123</v>
      </c>
      <c r="AJ198" s="10">
        <v>16702332288</v>
      </c>
      <c r="AL198" t="s">
        <v>321</v>
      </c>
      <c r="BE198" t="str">
        <f>"39-5012.00"</f>
        <v>39-5012.00</v>
      </c>
      <c r="BF198" t="s">
        <v>742</v>
      </c>
      <c r="BG198" t="s">
        <v>1729</v>
      </c>
      <c r="BH198" t="s">
        <v>1730</v>
      </c>
      <c r="BI198">
        <v>2</v>
      </c>
      <c r="BJ198">
        <v>2</v>
      </c>
      <c r="BK198" s="1">
        <v>46023</v>
      </c>
      <c r="BL198" s="1">
        <v>46387</v>
      </c>
      <c r="BM198" s="1">
        <v>46023</v>
      </c>
      <c r="BN198" s="1">
        <v>46387</v>
      </c>
      <c r="BO198">
        <v>35</v>
      </c>
      <c r="BP198">
        <v>0</v>
      </c>
      <c r="BQ198">
        <v>7</v>
      </c>
      <c r="BR198">
        <v>7</v>
      </c>
      <c r="BS198">
        <v>7</v>
      </c>
      <c r="BT198">
        <v>7</v>
      </c>
      <c r="BU198">
        <v>7</v>
      </c>
      <c r="BV198">
        <v>0</v>
      </c>
      <c r="BW198" t="str">
        <f>"10:00 AM"</f>
        <v>10:00 AM</v>
      </c>
      <c r="BX198" t="str">
        <f>"6:00 PM"</f>
        <v>6:00 PM</v>
      </c>
      <c r="BY198" t="s">
        <v>135</v>
      </c>
      <c r="BZ198">
        <v>0</v>
      </c>
      <c r="CA198">
        <v>12</v>
      </c>
      <c r="CB198" t="s">
        <v>117</v>
      </c>
      <c r="CD198" t="s">
        <v>1731</v>
      </c>
      <c r="CE198" t="s">
        <v>312</v>
      </c>
      <c r="CF198" t="s">
        <v>320</v>
      </c>
      <c r="CG198" t="s">
        <v>121</v>
      </c>
      <c r="CH198" t="s">
        <v>122</v>
      </c>
      <c r="CI198" s="8">
        <v>96950</v>
      </c>
      <c r="CJ198" s="3">
        <v>8.8800000000000008</v>
      </c>
      <c r="CK198" s="3">
        <v>8.8800000000000008</v>
      </c>
      <c r="CL198" s="3">
        <v>13.32</v>
      </c>
      <c r="CM198" s="3">
        <v>13.32</v>
      </c>
      <c r="CN198" t="s">
        <v>137</v>
      </c>
      <c r="CO198" t="s">
        <v>325</v>
      </c>
      <c r="CP198" t="s">
        <v>138</v>
      </c>
      <c r="CR198" t="s">
        <v>117</v>
      </c>
      <c r="CS198" t="s">
        <v>139</v>
      </c>
      <c r="CT198" t="s">
        <v>140</v>
      </c>
      <c r="CU198" t="s">
        <v>139</v>
      </c>
      <c r="CV198" t="s">
        <v>140</v>
      </c>
      <c r="CW198" t="s">
        <v>139</v>
      </c>
      <c r="CX198" t="s">
        <v>140</v>
      </c>
      <c r="CY198" t="s">
        <v>1732</v>
      </c>
      <c r="CZ198" s="10">
        <v>16702332288</v>
      </c>
      <c r="DA198" t="s">
        <v>321</v>
      </c>
      <c r="DB198" t="s">
        <v>140</v>
      </c>
      <c r="DC198" t="s">
        <v>139</v>
      </c>
      <c r="DD198" t="s">
        <v>117</v>
      </c>
    </row>
    <row r="199" spans="1:114" ht="14.45" customHeight="1" x14ac:dyDescent="0.25">
      <c r="A199" t="s">
        <v>2111</v>
      </c>
      <c r="B199" t="s">
        <v>115</v>
      </c>
      <c r="C199" s="1">
        <v>45930</v>
      </c>
      <c r="D199" s="1">
        <v>45995</v>
      </c>
      <c r="E199" t="s">
        <v>116</v>
      </c>
      <c r="G199" t="s">
        <v>117</v>
      </c>
      <c r="H199" t="s">
        <v>117</v>
      </c>
      <c r="I199" t="s">
        <v>117</v>
      </c>
      <c r="J199" t="s">
        <v>366</v>
      </c>
      <c r="L199" t="s">
        <v>462</v>
      </c>
      <c r="N199" t="s">
        <v>368</v>
      </c>
      <c r="O199" t="s">
        <v>122</v>
      </c>
      <c r="P199" s="8">
        <v>96951</v>
      </c>
      <c r="Q199" t="s">
        <v>123</v>
      </c>
      <c r="S199" s="10">
        <v>16705320350</v>
      </c>
      <c r="U199" t="s">
        <v>369</v>
      </c>
      <c r="V199">
        <v>311942</v>
      </c>
      <c r="W199" t="s">
        <v>125</v>
      </c>
      <c r="Y199" t="s">
        <v>370</v>
      </c>
      <c r="Z199" t="s">
        <v>371</v>
      </c>
      <c r="AA199" t="s">
        <v>249</v>
      </c>
      <c r="AB199" t="s">
        <v>193</v>
      </c>
      <c r="AC199" t="s">
        <v>372</v>
      </c>
      <c r="AE199" t="s">
        <v>368</v>
      </c>
      <c r="AF199" t="s">
        <v>122</v>
      </c>
      <c r="AG199" s="8">
        <v>96951</v>
      </c>
      <c r="AH199" t="s">
        <v>123</v>
      </c>
      <c r="AJ199" s="10">
        <v>16705320350</v>
      </c>
      <c r="AL199" t="s">
        <v>373</v>
      </c>
      <c r="BE199" t="str">
        <f>"51-9198.00"</f>
        <v>51-9198.00</v>
      </c>
      <c r="BF199" t="s">
        <v>374</v>
      </c>
      <c r="BG199" t="s">
        <v>375</v>
      </c>
      <c r="BH199" t="s">
        <v>376</v>
      </c>
      <c r="BI199">
        <v>1</v>
      </c>
      <c r="BJ199">
        <v>1</v>
      </c>
      <c r="BK199" s="1">
        <v>46023</v>
      </c>
      <c r="BL199" s="1">
        <v>46387</v>
      </c>
      <c r="BM199" s="1">
        <v>46023</v>
      </c>
      <c r="BN199" s="1">
        <v>46387</v>
      </c>
      <c r="BO199">
        <v>40</v>
      </c>
      <c r="BP199">
        <v>0</v>
      </c>
      <c r="BQ199">
        <v>7</v>
      </c>
      <c r="BR199">
        <v>7</v>
      </c>
      <c r="BS199">
        <v>7</v>
      </c>
      <c r="BT199">
        <v>7</v>
      </c>
      <c r="BU199">
        <v>7</v>
      </c>
      <c r="BV199">
        <v>5</v>
      </c>
      <c r="BW199" t="str">
        <f>"8:00 AM"</f>
        <v>8:00 AM</v>
      </c>
      <c r="BX199" t="str">
        <f>"4:00 PM"</f>
        <v>4:00 PM</v>
      </c>
      <c r="BY199" t="s">
        <v>165</v>
      </c>
      <c r="BZ199">
        <v>0</v>
      </c>
      <c r="CA199">
        <v>12</v>
      </c>
      <c r="CB199" t="s">
        <v>117</v>
      </c>
      <c r="CD199" t="s">
        <v>377</v>
      </c>
      <c r="CE199" t="s">
        <v>378</v>
      </c>
      <c r="CG199" t="s">
        <v>368</v>
      </c>
      <c r="CH199" t="s">
        <v>122</v>
      </c>
      <c r="CI199" s="8">
        <v>96951</v>
      </c>
      <c r="CJ199" s="3">
        <v>8.2200000000000006</v>
      </c>
      <c r="CK199" s="3">
        <v>8.2200000000000006</v>
      </c>
      <c r="CL199" s="3">
        <v>12.33</v>
      </c>
      <c r="CM199" s="3">
        <v>12.33</v>
      </c>
      <c r="CN199" t="s">
        <v>137</v>
      </c>
      <c r="CO199" t="s">
        <v>140</v>
      </c>
      <c r="CP199" t="s">
        <v>138</v>
      </c>
      <c r="CR199" t="s">
        <v>117</v>
      </c>
      <c r="CS199" t="s">
        <v>139</v>
      </c>
      <c r="CT199" t="s">
        <v>139</v>
      </c>
      <c r="CU199" t="s">
        <v>139</v>
      </c>
      <c r="CV199" t="s">
        <v>140</v>
      </c>
      <c r="CW199" t="s">
        <v>139</v>
      </c>
      <c r="CX199" t="s">
        <v>140</v>
      </c>
      <c r="CY199" t="s">
        <v>379</v>
      </c>
      <c r="CZ199" s="10">
        <v>16705320350</v>
      </c>
      <c r="DA199" t="s">
        <v>373</v>
      </c>
      <c r="DB199" t="s">
        <v>140</v>
      </c>
      <c r="DC199" t="s">
        <v>139</v>
      </c>
      <c r="DD199" t="s">
        <v>117</v>
      </c>
    </row>
    <row r="200" spans="1:114" ht="14.45" customHeight="1" x14ac:dyDescent="0.25">
      <c r="A200" t="s">
        <v>3440</v>
      </c>
      <c r="B200" t="s">
        <v>115</v>
      </c>
      <c r="C200" s="1">
        <v>45930</v>
      </c>
      <c r="D200" s="1">
        <v>45995</v>
      </c>
      <c r="E200" t="s">
        <v>116</v>
      </c>
      <c r="G200" t="s">
        <v>117</v>
      </c>
      <c r="H200" t="s">
        <v>117</v>
      </c>
      <c r="I200" t="s">
        <v>117</v>
      </c>
      <c r="J200" t="s">
        <v>366</v>
      </c>
      <c r="L200" t="s">
        <v>462</v>
      </c>
      <c r="N200" t="s">
        <v>368</v>
      </c>
      <c r="O200" t="s">
        <v>122</v>
      </c>
      <c r="P200" s="8">
        <v>96951</v>
      </c>
      <c r="Q200" t="s">
        <v>123</v>
      </c>
      <c r="S200" s="10">
        <v>16705320350</v>
      </c>
      <c r="U200" t="s">
        <v>369</v>
      </c>
      <c r="V200">
        <v>311942</v>
      </c>
      <c r="W200" t="s">
        <v>125</v>
      </c>
      <c r="Y200" t="s">
        <v>370</v>
      </c>
      <c r="Z200" t="s">
        <v>371</v>
      </c>
      <c r="AA200" t="s">
        <v>249</v>
      </c>
      <c r="AB200" t="s">
        <v>193</v>
      </c>
      <c r="AC200" t="s">
        <v>372</v>
      </c>
      <c r="AE200" t="s">
        <v>368</v>
      </c>
      <c r="AF200" t="s">
        <v>122</v>
      </c>
      <c r="AG200" s="8">
        <v>96951</v>
      </c>
      <c r="AH200" t="s">
        <v>123</v>
      </c>
      <c r="AJ200" s="10">
        <v>16705320350</v>
      </c>
      <c r="AL200" t="s">
        <v>373</v>
      </c>
      <c r="BE200" t="str">
        <f>"51-9198.00"</f>
        <v>51-9198.00</v>
      </c>
      <c r="BF200" t="s">
        <v>374</v>
      </c>
      <c r="BG200" t="s">
        <v>375</v>
      </c>
      <c r="BH200" t="s">
        <v>376</v>
      </c>
      <c r="BI200">
        <v>3</v>
      </c>
      <c r="BJ200">
        <v>3</v>
      </c>
      <c r="BK200" s="1">
        <v>46024</v>
      </c>
      <c r="BL200" s="1">
        <v>46388</v>
      </c>
      <c r="BM200" s="1">
        <v>46024</v>
      </c>
      <c r="BN200" s="1">
        <v>46388</v>
      </c>
      <c r="BO200">
        <v>40</v>
      </c>
      <c r="BP200">
        <v>0</v>
      </c>
      <c r="BQ200">
        <v>7</v>
      </c>
      <c r="BR200">
        <v>7</v>
      </c>
      <c r="BS200">
        <v>7</v>
      </c>
      <c r="BT200">
        <v>7</v>
      </c>
      <c r="BU200">
        <v>7</v>
      </c>
      <c r="BV200">
        <v>5</v>
      </c>
      <c r="BW200" t="str">
        <f>"8:00 AM"</f>
        <v>8:00 AM</v>
      </c>
      <c r="BX200" t="str">
        <f>"4:00 PM"</f>
        <v>4:00 PM</v>
      </c>
      <c r="BY200" t="s">
        <v>165</v>
      </c>
      <c r="BZ200">
        <v>0</v>
      </c>
      <c r="CA200">
        <v>12</v>
      </c>
      <c r="CB200" t="s">
        <v>117</v>
      </c>
      <c r="CD200" t="s">
        <v>377</v>
      </c>
      <c r="CE200" t="s">
        <v>378</v>
      </c>
      <c r="CG200" t="s">
        <v>368</v>
      </c>
      <c r="CH200" t="s">
        <v>122</v>
      </c>
      <c r="CI200" s="8">
        <v>96951</v>
      </c>
      <c r="CJ200" s="3">
        <v>8.2200000000000006</v>
      </c>
      <c r="CK200" s="3">
        <v>8.2200000000000006</v>
      </c>
      <c r="CL200" s="3">
        <v>12.33</v>
      </c>
      <c r="CM200" s="3">
        <v>12.33</v>
      </c>
      <c r="CN200" t="s">
        <v>137</v>
      </c>
      <c r="CO200">
        <v>0</v>
      </c>
      <c r="CP200" t="s">
        <v>138</v>
      </c>
      <c r="CR200" t="s">
        <v>117</v>
      </c>
      <c r="CS200" t="s">
        <v>139</v>
      </c>
      <c r="CT200" t="s">
        <v>139</v>
      </c>
      <c r="CU200" t="s">
        <v>139</v>
      </c>
      <c r="CV200" t="s">
        <v>140</v>
      </c>
      <c r="CW200" t="s">
        <v>139</v>
      </c>
      <c r="CX200" t="s">
        <v>140</v>
      </c>
      <c r="CY200" t="s">
        <v>379</v>
      </c>
      <c r="CZ200" s="10">
        <v>16705320350</v>
      </c>
      <c r="DA200" t="s">
        <v>373</v>
      </c>
      <c r="DB200" t="s">
        <v>140</v>
      </c>
      <c r="DC200" t="s">
        <v>139</v>
      </c>
      <c r="DD200" t="s">
        <v>117</v>
      </c>
    </row>
    <row r="201" spans="1:114" ht="14.45" customHeight="1" x14ac:dyDescent="0.25">
      <c r="A201" t="s">
        <v>3978</v>
      </c>
      <c r="B201" t="s">
        <v>115</v>
      </c>
      <c r="C201" s="1">
        <v>45964</v>
      </c>
      <c r="D201" s="1">
        <v>45995</v>
      </c>
      <c r="E201" t="s">
        <v>168</v>
      </c>
      <c r="F201" s="1">
        <v>46022</v>
      </c>
      <c r="G201" t="s">
        <v>117</v>
      </c>
      <c r="H201" t="s">
        <v>117</v>
      </c>
      <c r="I201" t="s">
        <v>117</v>
      </c>
      <c r="J201" t="s">
        <v>3979</v>
      </c>
      <c r="L201" t="s">
        <v>2573</v>
      </c>
      <c r="N201" t="s">
        <v>156</v>
      </c>
      <c r="O201" t="s">
        <v>122</v>
      </c>
      <c r="P201" s="8">
        <v>96950</v>
      </c>
      <c r="Q201" t="s">
        <v>123</v>
      </c>
      <c r="R201" t="s">
        <v>142</v>
      </c>
      <c r="S201" s="10">
        <v>16702358748</v>
      </c>
      <c r="U201" t="s">
        <v>988</v>
      </c>
      <c r="V201">
        <v>23622</v>
      </c>
      <c r="W201" t="s">
        <v>125</v>
      </c>
      <c r="Y201" t="s">
        <v>2438</v>
      </c>
      <c r="Z201" t="s">
        <v>1167</v>
      </c>
      <c r="AA201" t="s">
        <v>2439</v>
      </c>
      <c r="AB201" t="s">
        <v>277</v>
      </c>
      <c r="AC201" t="s">
        <v>987</v>
      </c>
      <c r="AE201" t="s">
        <v>993</v>
      </c>
      <c r="AF201" t="s">
        <v>122</v>
      </c>
      <c r="AG201" s="8">
        <v>96950</v>
      </c>
      <c r="AH201" t="s">
        <v>123</v>
      </c>
      <c r="AJ201" s="10">
        <v>16702358748</v>
      </c>
      <c r="AL201" t="s">
        <v>991</v>
      </c>
      <c r="BE201" t="str">
        <f>"13-1051.00"</f>
        <v>13-1051.00</v>
      </c>
      <c r="BF201" t="s">
        <v>2565</v>
      </c>
      <c r="BG201" t="s">
        <v>3980</v>
      </c>
      <c r="BH201" t="s">
        <v>3981</v>
      </c>
      <c r="BI201">
        <v>1</v>
      </c>
      <c r="BJ201">
        <v>1</v>
      </c>
      <c r="BK201" s="1">
        <v>46024</v>
      </c>
      <c r="BL201" s="1">
        <v>46388</v>
      </c>
      <c r="BM201" s="1">
        <v>46024</v>
      </c>
      <c r="BN201" s="1">
        <v>46388</v>
      </c>
      <c r="BO201">
        <v>35</v>
      </c>
      <c r="BP201">
        <v>0</v>
      </c>
      <c r="BQ201">
        <v>7</v>
      </c>
      <c r="BR201">
        <v>7</v>
      </c>
      <c r="BS201">
        <v>7</v>
      </c>
      <c r="BT201">
        <v>7</v>
      </c>
      <c r="BU201">
        <v>7</v>
      </c>
      <c r="BV201">
        <v>0</v>
      </c>
      <c r="BW201" t="str">
        <f>"8:00 AM"</f>
        <v>8:00 AM</v>
      </c>
      <c r="BX201" t="str">
        <f>"4:00 PM"</f>
        <v>4:00 PM</v>
      </c>
      <c r="BY201" t="s">
        <v>212</v>
      </c>
      <c r="BZ201">
        <v>0</v>
      </c>
      <c r="CA201">
        <v>24</v>
      </c>
      <c r="CB201" t="s">
        <v>117</v>
      </c>
      <c r="CD201" t="s">
        <v>3982</v>
      </c>
      <c r="CE201" t="s">
        <v>987</v>
      </c>
      <c r="CG201" t="s">
        <v>993</v>
      </c>
      <c r="CH201" t="s">
        <v>122</v>
      </c>
      <c r="CI201" s="8">
        <v>96950</v>
      </c>
      <c r="CJ201" s="3">
        <v>17.72</v>
      </c>
      <c r="CK201" s="3">
        <v>19.5</v>
      </c>
      <c r="CL201" s="3">
        <v>26.58</v>
      </c>
      <c r="CM201" s="3">
        <v>29.25</v>
      </c>
      <c r="CN201" t="s">
        <v>137</v>
      </c>
      <c r="CO201" t="s">
        <v>142</v>
      </c>
      <c r="CP201" t="s">
        <v>266</v>
      </c>
      <c r="CR201" t="s">
        <v>117</v>
      </c>
      <c r="CS201" t="s">
        <v>139</v>
      </c>
      <c r="CT201" t="s">
        <v>140</v>
      </c>
      <c r="CU201" t="s">
        <v>139</v>
      </c>
      <c r="CV201" t="s">
        <v>140</v>
      </c>
      <c r="CW201" t="s">
        <v>139</v>
      </c>
      <c r="CX201" t="s">
        <v>140</v>
      </c>
      <c r="CY201" t="s">
        <v>994</v>
      </c>
      <c r="CZ201" s="10">
        <v>16702358748</v>
      </c>
      <c r="DA201" t="s">
        <v>991</v>
      </c>
      <c r="DB201" t="s">
        <v>142</v>
      </c>
      <c r="DC201" t="s">
        <v>139</v>
      </c>
      <c r="DD201" t="s">
        <v>117</v>
      </c>
    </row>
    <row r="202" spans="1:114" ht="14.45" customHeight="1" x14ac:dyDescent="0.25">
      <c r="A202" t="s">
        <v>4033</v>
      </c>
      <c r="B202" t="s">
        <v>251</v>
      </c>
      <c r="C202" s="1">
        <v>45963</v>
      </c>
      <c r="D202" s="1">
        <v>45995</v>
      </c>
      <c r="E202" t="s">
        <v>116</v>
      </c>
      <c r="G202" t="s">
        <v>139</v>
      </c>
      <c r="H202" t="s">
        <v>117</v>
      </c>
      <c r="I202" t="s">
        <v>117</v>
      </c>
      <c r="J202" t="s">
        <v>1056</v>
      </c>
      <c r="L202" t="s">
        <v>2560</v>
      </c>
      <c r="M202" t="s">
        <v>4034</v>
      </c>
      <c r="N202" t="s">
        <v>121</v>
      </c>
      <c r="O202" t="s">
        <v>122</v>
      </c>
      <c r="P202" s="8">
        <v>96950</v>
      </c>
      <c r="Q202" t="s">
        <v>123</v>
      </c>
      <c r="S202" s="10">
        <v>16702351980</v>
      </c>
      <c r="U202" t="s">
        <v>1059</v>
      </c>
      <c r="V202">
        <v>561320</v>
      </c>
      <c r="W202" t="s">
        <v>222</v>
      </c>
      <c r="X202" t="s">
        <v>139</v>
      </c>
      <c r="Y202" t="s">
        <v>1060</v>
      </c>
      <c r="Z202" t="s">
        <v>1061</v>
      </c>
      <c r="AA202" t="s">
        <v>1062</v>
      </c>
      <c r="AB202" t="s">
        <v>193</v>
      </c>
      <c r="AC202" t="s">
        <v>1057</v>
      </c>
      <c r="AD202" t="s">
        <v>1058</v>
      </c>
      <c r="AE202" t="s">
        <v>121</v>
      </c>
      <c r="AF202" t="s">
        <v>122</v>
      </c>
      <c r="AG202" s="8">
        <v>96950</v>
      </c>
      <c r="AH202" t="s">
        <v>123</v>
      </c>
      <c r="AJ202" s="10">
        <v>16702351980</v>
      </c>
      <c r="AL202" t="s">
        <v>1063</v>
      </c>
      <c r="BE202" t="str">
        <f>"35-2014.00"</f>
        <v>35-2014.00</v>
      </c>
      <c r="BF202" t="s">
        <v>195</v>
      </c>
      <c r="BG202" t="s">
        <v>4035</v>
      </c>
      <c r="BH202" t="s">
        <v>1717</v>
      </c>
      <c r="BI202">
        <v>10</v>
      </c>
      <c r="BJ202">
        <v>9</v>
      </c>
      <c r="BK202" s="1">
        <v>45992</v>
      </c>
      <c r="BL202" s="1">
        <v>47087</v>
      </c>
      <c r="BM202" s="1">
        <v>45995</v>
      </c>
      <c r="BN202" s="1">
        <v>47087</v>
      </c>
      <c r="BO202">
        <v>35</v>
      </c>
      <c r="BP202">
        <v>0</v>
      </c>
      <c r="BQ202">
        <v>7</v>
      </c>
      <c r="BR202">
        <v>7</v>
      </c>
      <c r="BS202">
        <v>7</v>
      </c>
      <c r="BT202">
        <v>7</v>
      </c>
      <c r="BU202">
        <v>7</v>
      </c>
      <c r="BV202">
        <v>0</v>
      </c>
      <c r="BW202" t="str">
        <f>"8:00 AM"</f>
        <v>8:00 AM</v>
      </c>
      <c r="BX202" t="str">
        <f>"4:00 PM"</f>
        <v>4:00 PM</v>
      </c>
      <c r="BY202" t="s">
        <v>165</v>
      </c>
      <c r="BZ202">
        <v>0</v>
      </c>
      <c r="CA202">
        <v>12</v>
      </c>
      <c r="CB202" t="s">
        <v>117</v>
      </c>
      <c r="CD202" s="2" t="s">
        <v>4036</v>
      </c>
      <c r="CE202" t="s">
        <v>1057</v>
      </c>
      <c r="CF202" t="s">
        <v>1058</v>
      </c>
      <c r="CG202" t="s">
        <v>121</v>
      </c>
      <c r="CH202" t="s">
        <v>122</v>
      </c>
      <c r="CI202" s="8">
        <v>96950</v>
      </c>
      <c r="CJ202" s="3">
        <v>8.83</v>
      </c>
      <c r="CK202" s="3">
        <v>8.83</v>
      </c>
      <c r="CL202" s="3">
        <v>13.25</v>
      </c>
      <c r="CM202" s="3">
        <v>13.25</v>
      </c>
      <c r="CN202" t="s">
        <v>137</v>
      </c>
      <c r="CO202" t="s">
        <v>2298</v>
      </c>
      <c r="CP202" t="s">
        <v>138</v>
      </c>
      <c r="CR202" t="s">
        <v>117</v>
      </c>
      <c r="CS202" t="s">
        <v>139</v>
      </c>
      <c r="CT202" t="s">
        <v>140</v>
      </c>
      <c r="CU202" t="s">
        <v>139</v>
      </c>
      <c r="CV202" t="s">
        <v>140</v>
      </c>
      <c r="CW202" t="s">
        <v>139</v>
      </c>
      <c r="CX202" t="s">
        <v>140</v>
      </c>
      <c r="CY202" s="2" t="s">
        <v>1068</v>
      </c>
      <c r="CZ202" s="10">
        <v>16702351980</v>
      </c>
      <c r="DA202" t="s">
        <v>1063</v>
      </c>
      <c r="DB202" t="s">
        <v>140</v>
      </c>
      <c r="DC202" t="s">
        <v>139</v>
      </c>
      <c r="DD202" t="s">
        <v>139</v>
      </c>
    </row>
    <row r="203" spans="1:114" ht="14.45" customHeight="1" x14ac:dyDescent="0.25">
      <c r="A203" t="s">
        <v>4494</v>
      </c>
      <c r="B203" t="s">
        <v>217</v>
      </c>
      <c r="C203" s="1">
        <v>45878</v>
      </c>
      <c r="D203" s="1">
        <v>45995</v>
      </c>
      <c r="E203" t="s">
        <v>116</v>
      </c>
      <c r="G203" t="s">
        <v>117</v>
      </c>
      <c r="H203" t="s">
        <v>117</v>
      </c>
      <c r="I203" t="s">
        <v>117</v>
      </c>
      <c r="J203" t="s">
        <v>2113</v>
      </c>
      <c r="L203" t="s">
        <v>2114</v>
      </c>
      <c r="M203" t="s">
        <v>2115</v>
      </c>
      <c r="N203" t="s">
        <v>156</v>
      </c>
      <c r="O203" t="s">
        <v>122</v>
      </c>
      <c r="P203" s="8">
        <v>96950</v>
      </c>
      <c r="Q203" t="s">
        <v>123</v>
      </c>
      <c r="S203" s="10">
        <v>16702873607</v>
      </c>
      <c r="U203" t="s">
        <v>2116</v>
      </c>
      <c r="V203">
        <v>561730</v>
      </c>
      <c r="W203" t="s">
        <v>125</v>
      </c>
      <c r="Y203" t="s">
        <v>2117</v>
      </c>
      <c r="Z203" t="s">
        <v>3647</v>
      </c>
      <c r="AA203" t="s">
        <v>2119</v>
      </c>
      <c r="AB203" t="s">
        <v>277</v>
      </c>
      <c r="AC203" t="s">
        <v>2114</v>
      </c>
      <c r="AD203" t="s">
        <v>2115</v>
      </c>
      <c r="AE203" t="s">
        <v>156</v>
      </c>
      <c r="AF203" t="s">
        <v>122</v>
      </c>
      <c r="AG203" s="8">
        <v>96950</v>
      </c>
      <c r="AH203" t="s">
        <v>123</v>
      </c>
      <c r="AJ203" s="10">
        <v>16702873607</v>
      </c>
      <c r="AL203" t="s">
        <v>2121</v>
      </c>
      <c r="BE203" t="str">
        <f>"37-2011.00"</f>
        <v>37-2011.00</v>
      </c>
      <c r="BF203" t="s">
        <v>640</v>
      </c>
      <c r="BG203" t="s">
        <v>2122</v>
      </c>
      <c r="BH203" t="s">
        <v>2123</v>
      </c>
      <c r="BI203">
        <v>30</v>
      </c>
      <c r="BK203" s="1">
        <v>45996</v>
      </c>
      <c r="BL203" s="1">
        <v>46360</v>
      </c>
      <c r="BO203">
        <v>35</v>
      </c>
      <c r="BP203">
        <v>0</v>
      </c>
      <c r="BQ203">
        <v>6</v>
      </c>
      <c r="BR203">
        <v>6</v>
      </c>
      <c r="BS203">
        <v>6</v>
      </c>
      <c r="BT203">
        <v>6</v>
      </c>
      <c r="BU203">
        <v>6</v>
      </c>
      <c r="BV203">
        <v>5</v>
      </c>
      <c r="BW203" t="str">
        <f>"8:00 AM"</f>
        <v>8:00 AM</v>
      </c>
      <c r="BX203" t="str">
        <f>"5:00 PM"</f>
        <v>5:00 PM</v>
      </c>
      <c r="BY203" t="s">
        <v>165</v>
      </c>
      <c r="BZ203">
        <v>0</v>
      </c>
      <c r="CA203">
        <v>12</v>
      </c>
      <c r="CB203" t="s">
        <v>117</v>
      </c>
      <c r="CD203" s="2" t="s">
        <v>4495</v>
      </c>
      <c r="CE203" t="s">
        <v>2114</v>
      </c>
      <c r="CF203" t="s">
        <v>2115</v>
      </c>
      <c r="CG203" t="s">
        <v>156</v>
      </c>
      <c r="CH203" t="s">
        <v>122</v>
      </c>
      <c r="CI203" s="8">
        <v>96950</v>
      </c>
      <c r="CJ203" s="3">
        <v>8.4499999999999993</v>
      </c>
      <c r="CK203" s="3">
        <v>8.4499999999999993</v>
      </c>
      <c r="CL203" s="3">
        <v>12.68</v>
      </c>
      <c r="CM203" s="3">
        <v>12.68</v>
      </c>
      <c r="CN203" t="s">
        <v>137</v>
      </c>
      <c r="CO203" t="s">
        <v>1499</v>
      </c>
      <c r="CP203" t="s">
        <v>138</v>
      </c>
      <c r="CR203" t="s">
        <v>139</v>
      </c>
      <c r="CS203" t="s">
        <v>139</v>
      </c>
      <c r="CT203" t="s">
        <v>140</v>
      </c>
      <c r="CU203" t="s">
        <v>139</v>
      </c>
      <c r="CV203" t="s">
        <v>140</v>
      </c>
      <c r="CW203" t="s">
        <v>139</v>
      </c>
      <c r="CX203" t="s">
        <v>140</v>
      </c>
      <c r="CY203" t="s">
        <v>1500</v>
      </c>
      <c r="CZ203" s="10">
        <v>16702873607</v>
      </c>
      <c r="DA203" t="s">
        <v>2121</v>
      </c>
      <c r="DB203" t="s">
        <v>824</v>
      </c>
      <c r="DC203" t="s">
        <v>139</v>
      </c>
      <c r="DD203" t="s">
        <v>117</v>
      </c>
    </row>
    <row r="204" spans="1:114" ht="14.45" customHeight="1" x14ac:dyDescent="0.25">
      <c r="A204" t="s">
        <v>4542</v>
      </c>
      <c r="B204" t="s">
        <v>115</v>
      </c>
      <c r="C204" s="1">
        <v>45895</v>
      </c>
      <c r="D204" s="1">
        <v>45995</v>
      </c>
      <c r="E204" t="s">
        <v>168</v>
      </c>
      <c r="F204" s="1">
        <v>46021</v>
      </c>
      <c r="G204" t="s">
        <v>117</v>
      </c>
      <c r="H204" t="s">
        <v>117</v>
      </c>
      <c r="I204" t="s">
        <v>117</v>
      </c>
      <c r="J204" t="s">
        <v>2012</v>
      </c>
      <c r="L204" t="s">
        <v>563</v>
      </c>
      <c r="N204" t="s">
        <v>564</v>
      </c>
      <c r="O204" t="s">
        <v>122</v>
      </c>
      <c r="P204" s="8">
        <v>96952</v>
      </c>
      <c r="Q204" t="s">
        <v>123</v>
      </c>
      <c r="S204" s="10">
        <v>16704330422</v>
      </c>
      <c r="U204" t="s">
        <v>2013</v>
      </c>
      <c r="V204">
        <v>212312</v>
      </c>
      <c r="W204" t="s">
        <v>125</v>
      </c>
      <c r="Y204" t="s">
        <v>566</v>
      </c>
      <c r="Z204" t="s">
        <v>567</v>
      </c>
      <c r="AA204" t="s">
        <v>568</v>
      </c>
      <c r="AB204" t="s">
        <v>2014</v>
      </c>
      <c r="AC204" t="s">
        <v>563</v>
      </c>
      <c r="AE204" t="s">
        <v>564</v>
      </c>
      <c r="AF204" t="s">
        <v>122</v>
      </c>
      <c r="AG204" s="8">
        <v>96952</v>
      </c>
      <c r="AH204" t="s">
        <v>123</v>
      </c>
      <c r="AJ204" s="10">
        <v>16704330422</v>
      </c>
      <c r="AL204" t="s">
        <v>569</v>
      </c>
      <c r="BE204" t="str">
        <f>"49-3042.00"</f>
        <v>49-3042.00</v>
      </c>
      <c r="BF204" t="s">
        <v>657</v>
      </c>
      <c r="BG204" t="s">
        <v>2015</v>
      </c>
      <c r="BH204" t="s">
        <v>659</v>
      </c>
      <c r="BI204">
        <v>4</v>
      </c>
      <c r="BJ204">
        <v>4</v>
      </c>
      <c r="BK204" s="1">
        <v>46023</v>
      </c>
      <c r="BL204" s="1">
        <v>46387</v>
      </c>
      <c r="BM204" s="1">
        <v>46023</v>
      </c>
      <c r="BN204" s="1">
        <v>46387</v>
      </c>
      <c r="BO204">
        <v>40</v>
      </c>
      <c r="BP204">
        <v>0</v>
      </c>
      <c r="BQ204">
        <v>8</v>
      </c>
      <c r="BR204">
        <v>8</v>
      </c>
      <c r="BS204">
        <v>8</v>
      </c>
      <c r="BT204">
        <v>8</v>
      </c>
      <c r="BU204">
        <v>8</v>
      </c>
      <c r="BV204">
        <v>0</v>
      </c>
      <c r="BW204" t="str">
        <f>"7:30 AM"</f>
        <v>7:30 AM</v>
      </c>
      <c r="BX204" t="str">
        <f>"4:30 PM"</f>
        <v>4:30 PM</v>
      </c>
      <c r="BY204" t="s">
        <v>165</v>
      </c>
      <c r="BZ204">
        <v>0</v>
      </c>
      <c r="CA204">
        <v>24</v>
      </c>
      <c r="CB204" t="s">
        <v>117</v>
      </c>
      <c r="CD204" t="s">
        <v>2016</v>
      </c>
      <c r="CE204" t="s">
        <v>2017</v>
      </c>
      <c r="CG204" t="s">
        <v>564</v>
      </c>
      <c r="CH204" t="s">
        <v>122</v>
      </c>
      <c r="CI204" s="8">
        <v>96952</v>
      </c>
      <c r="CJ204" s="3">
        <v>12.76</v>
      </c>
      <c r="CK204" s="3">
        <v>14</v>
      </c>
      <c r="CL204" s="3">
        <v>19.14</v>
      </c>
      <c r="CM204" s="3">
        <v>21</v>
      </c>
      <c r="CN204" t="s">
        <v>137</v>
      </c>
      <c r="CO204" t="s">
        <v>575</v>
      </c>
      <c r="CP204" t="s">
        <v>266</v>
      </c>
      <c r="CR204" t="s">
        <v>117</v>
      </c>
      <c r="CS204" t="s">
        <v>139</v>
      </c>
      <c r="CT204" t="s">
        <v>139</v>
      </c>
      <c r="CU204" t="s">
        <v>139</v>
      </c>
      <c r="CV204" t="s">
        <v>140</v>
      </c>
      <c r="CW204" t="s">
        <v>139</v>
      </c>
      <c r="CX204" t="s">
        <v>139</v>
      </c>
      <c r="CY204" t="s">
        <v>2018</v>
      </c>
      <c r="CZ204" s="10">
        <v>16704330422</v>
      </c>
      <c r="DA204" t="s">
        <v>569</v>
      </c>
      <c r="DB204" t="s">
        <v>140</v>
      </c>
      <c r="DC204" t="s">
        <v>139</v>
      </c>
      <c r="DD204" t="s">
        <v>117</v>
      </c>
    </row>
    <row r="205" spans="1:114" ht="14.45" customHeight="1" x14ac:dyDescent="0.25">
      <c r="A205" t="s">
        <v>4543</v>
      </c>
      <c r="B205" t="s">
        <v>115</v>
      </c>
      <c r="C205" s="1">
        <v>45964</v>
      </c>
      <c r="D205" s="1">
        <v>45995</v>
      </c>
      <c r="E205" t="s">
        <v>116</v>
      </c>
      <c r="G205" t="s">
        <v>117</v>
      </c>
      <c r="H205" t="s">
        <v>117</v>
      </c>
      <c r="I205" t="s">
        <v>117</v>
      </c>
      <c r="J205" t="s">
        <v>4434</v>
      </c>
      <c r="K205" t="s">
        <v>4435</v>
      </c>
      <c r="L205" t="s">
        <v>4436</v>
      </c>
      <c r="N205" t="s">
        <v>121</v>
      </c>
      <c r="O205" t="s">
        <v>122</v>
      </c>
      <c r="P205" s="8">
        <v>96950</v>
      </c>
      <c r="Q205" t="s">
        <v>123</v>
      </c>
      <c r="S205" s="10">
        <v>16702368888</v>
      </c>
      <c r="U205" t="s">
        <v>4437</v>
      </c>
      <c r="V205">
        <v>713910</v>
      </c>
      <c r="W205" t="s">
        <v>125</v>
      </c>
      <c r="Y205" t="s">
        <v>1016</v>
      </c>
      <c r="Z205" t="s">
        <v>4438</v>
      </c>
      <c r="AA205" t="s">
        <v>4439</v>
      </c>
      <c r="AB205" t="s">
        <v>4440</v>
      </c>
      <c r="AC205" t="s">
        <v>4436</v>
      </c>
      <c r="AE205" t="s">
        <v>121</v>
      </c>
      <c r="AF205" t="s">
        <v>122</v>
      </c>
      <c r="AG205" s="8">
        <v>96950</v>
      </c>
      <c r="AH205" t="s">
        <v>123</v>
      </c>
      <c r="AJ205" s="10">
        <v>16702368888</v>
      </c>
      <c r="AL205" t="s">
        <v>4442</v>
      </c>
      <c r="BE205" t="str">
        <f>"13-2011.00"</f>
        <v>13-2011.00</v>
      </c>
      <c r="BF205" t="s">
        <v>160</v>
      </c>
      <c r="BG205" t="s">
        <v>4544</v>
      </c>
      <c r="BH205" t="s">
        <v>1207</v>
      </c>
      <c r="BI205">
        <v>2</v>
      </c>
      <c r="BJ205">
        <v>2</v>
      </c>
      <c r="BK205" s="1">
        <v>46023</v>
      </c>
      <c r="BL205" s="1">
        <v>46387</v>
      </c>
      <c r="BM205" s="1">
        <v>46023</v>
      </c>
      <c r="BN205" s="1">
        <v>46387</v>
      </c>
      <c r="BO205">
        <v>35</v>
      </c>
      <c r="BP205">
        <v>0</v>
      </c>
      <c r="BQ205">
        <v>7</v>
      </c>
      <c r="BR205">
        <v>7</v>
      </c>
      <c r="BS205">
        <v>7</v>
      </c>
      <c r="BT205">
        <v>7</v>
      </c>
      <c r="BU205">
        <v>7</v>
      </c>
      <c r="BV205">
        <v>0</v>
      </c>
      <c r="BW205" t="str">
        <f>"8:00 AM"</f>
        <v>8:00 AM</v>
      </c>
      <c r="BX205" t="str">
        <f>"4:00 PM"</f>
        <v>4:00 PM</v>
      </c>
      <c r="BY205" t="s">
        <v>212</v>
      </c>
      <c r="BZ205">
        <v>0</v>
      </c>
      <c r="CA205">
        <v>36</v>
      </c>
      <c r="CB205" t="s">
        <v>139</v>
      </c>
      <c r="CC205">
        <v>2</v>
      </c>
      <c r="CD205" s="2" t="s">
        <v>4545</v>
      </c>
      <c r="CE205" t="s">
        <v>4441</v>
      </c>
      <c r="CG205" t="s">
        <v>121</v>
      </c>
      <c r="CH205" t="s">
        <v>122</v>
      </c>
      <c r="CI205" s="8">
        <v>96950</v>
      </c>
      <c r="CJ205" s="3">
        <v>17.91</v>
      </c>
      <c r="CK205" s="3">
        <v>17.91</v>
      </c>
      <c r="CN205" t="s">
        <v>137</v>
      </c>
      <c r="CO205" t="s">
        <v>325</v>
      </c>
      <c r="CP205" t="s">
        <v>138</v>
      </c>
      <c r="CR205" t="s">
        <v>117</v>
      </c>
      <c r="CS205" t="s">
        <v>139</v>
      </c>
      <c r="CT205" t="s">
        <v>140</v>
      </c>
      <c r="CU205" t="s">
        <v>140</v>
      </c>
      <c r="CV205" t="s">
        <v>140</v>
      </c>
      <c r="CW205" t="s">
        <v>139</v>
      </c>
      <c r="CX205" t="s">
        <v>139</v>
      </c>
      <c r="CY205" s="2" t="s">
        <v>4546</v>
      </c>
      <c r="CZ205" s="10">
        <v>16702368888</v>
      </c>
      <c r="DA205" t="s">
        <v>4442</v>
      </c>
      <c r="DB205" t="s">
        <v>140</v>
      </c>
      <c r="DC205" t="s">
        <v>139</v>
      </c>
      <c r="DD205" t="s">
        <v>117</v>
      </c>
    </row>
    <row r="206" spans="1:114" ht="14.45" customHeight="1" x14ac:dyDescent="0.25">
      <c r="A206" t="s">
        <v>4547</v>
      </c>
      <c r="B206" t="s">
        <v>251</v>
      </c>
      <c r="C206" s="1">
        <v>45964</v>
      </c>
      <c r="D206" s="1">
        <v>45995</v>
      </c>
      <c r="E206" t="s">
        <v>116</v>
      </c>
      <c r="G206" t="s">
        <v>117</v>
      </c>
      <c r="H206" t="s">
        <v>117</v>
      </c>
      <c r="I206" t="s">
        <v>117</v>
      </c>
      <c r="J206" t="s">
        <v>2842</v>
      </c>
      <c r="L206" t="s">
        <v>2843</v>
      </c>
      <c r="M206" t="s">
        <v>1058</v>
      </c>
      <c r="N206" t="s">
        <v>156</v>
      </c>
      <c r="O206" t="s">
        <v>122</v>
      </c>
      <c r="P206" s="8">
        <v>96950</v>
      </c>
      <c r="Q206" t="s">
        <v>123</v>
      </c>
      <c r="S206" s="10">
        <v>16702351980</v>
      </c>
      <c r="U206" t="s">
        <v>2844</v>
      </c>
      <c r="V206">
        <v>561320</v>
      </c>
      <c r="W206" t="s">
        <v>222</v>
      </c>
      <c r="X206" t="s">
        <v>139</v>
      </c>
      <c r="Y206" t="s">
        <v>1060</v>
      </c>
      <c r="Z206" t="s">
        <v>1061</v>
      </c>
      <c r="AA206" t="s">
        <v>1062</v>
      </c>
      <c r="AB206" t="s">
        <v>318</v>
      </c>
      <c r="AC206" t="s">
        <v>2843</v>
      </c>
      <c r="AE206" t="s">
        <v>156</v>
      </c>
      <c r="AF206" t="s">
        <v>122</v>
      </c>
      <c r="AG206" s="8">
        <v>96950</v>
      </c>
      <c r="AH206" t="s">
        <v>123</v>
      </c>
      <c r="AJ206" s="10">
        <v>16702351980</v>
      </c>
      <c r="AL206" t="s">
        <v>4548</v>
      </c>
      <c r="BE206" t="str">
        <f>"35-2014.00"</f>
        <v>35-2014.00</v>
      </c>
      <c r="BF206" t="s">
        <v>195</v>
      </c>
      <c r="BG206" t="s">
        <v>4549</v>
      </c>
      <c r="BH206" t="s">
        <v>1717</v>
      </c>
      <c r="BI206">
        <v>10</v>
      </c>
      <c r="BJ206">
        <v>9</v>
      </c>
      <c r="BK206" s="1">
        <v>45992</v>
      </c>
      <c r="BL206" s="1">
        <v>46356</v>
      </c>
      <c r="BM206" s="1">
        <v>45995</v>
      </c>
      <c r="BN206" s="1">
        <v>46356</v>
      </c>
      <c r="BO206">
        <v>35</v>
      </c>
      <c r="BP206">
        <v>0</v>
      </c>
      <c r="BQ206">
        <v>7</v>
      </c>
      <c r="BR206">
        <v>7</v>
      </c>
      <c r="BS206">
        <v>7</v>
      </c>
      <c r="BT206">
        <v>7</v>
      </c>
      <c r="BU206">
        <v>7</v>
      </c>
      <c r="BV206">
        <v>0</v>
      </c>
      <c r="BW206" t="str">
        <f>"8:00 AM"</f>
        <v>8:00 AM</v>
      </c>
      <c r="BX206" t="str">
        <f>"4:00 PM"</f>
        <v>4:00 PM</v>
      </c>
      <c r="BY206" t="s">
        <v>165</v>
      </c>
      <c r="BZ206">
        <v>0</v>
      </c>
      <c r="CA206">
        <v>12</v>
      </c>
      <c r="CB206" t="s">
        <v>117</v>
      </c>
      <c r="CD206" s="2" t="s">
        <v>4036</v>
      </c>
      <c r="CE206" t="s">
        <v>4550</v>
      </c>
      <c r="CF206" t="s">
        <v>1058</v>
      </c>
      <c r="CG206" t="s">
        <v>156</v>
      </c>
      <c r="CH206" t="s">
        <v>122</v>
      </c>
      <c r="CI206" s="8">
        <v>96950</v>
      </c>
      <c r="CJ206" s="3">
        <v>8.93</v>
      </c>
      <c r="CK206" s="3">
        <v>8.93</v>
      </c>
      <c r="CL206" s="3">
        <v>13.4</v>
      </c>
      <c r="CM206" s="3">
        <v>13.4</v>
      </c>
      <c r="CN206" t="s">
        <v>137</v>
      </c>
      <c r="CO206" t="s">
        <v>2298</v>
      </c>
      <c r="CP206" t="s">
        <v>138</v>
      </c>
      <c r="CR206" t="s">
        <v>117</v>
      </c>
      <c r="CS206" t="s">
        <v>139</v>
      </c>
      <c r="CT206" t="s">
        <v>140</v>
      </c>
      <c r="CU206" t="s">
        <v>139</v>
      </c>
      <c r="CV206" t="s">
        <v>140</v>
      </c>
      <c r="CW206" t="s">
        <v>139</v>
      </c>
      <c r="CX206" t="s">
        <v>140</v>
      </c>
      <c r="CY206" s="2" t="s">
        <v>1068</v>
      </c>
      <c r="CZ206" s="10">
        <v>16702351980</v>
      </c>
      <c r="DA206" t="s">
        <v>2845</v>
      </c>
      <c r="DB206" t="s">
        <v>140</v>
      </c>
      <c r="DC206" t="s">
        <v>139</v>
      </c>
      <c r="DD206" t="s">
        <v>139</v>
      </c>
    </row>
    <row r="207" spans="1:114" ht="14.45" customHeight="1" x14ac:dyDescent="0.25">
      <c r="A207" t="s">
        <v>4675</v>
      </c>
      <c r="B207" t="s">
        <v>217</v>
      </c>
      <c r="C207" s="1">
        <v>45896</v>
      </c>
      <c r="D207" s="1">
        <v>45995</v>
      </c>
      <c r="E207" t="s">
        <v>168</v>
      </c>
      <c r="F207" s="1">
        <v>45960</v>
      </c>
      <c r="G207" t="s">
        <v>117</v>
      </c>
      <c r="H207" t="s">
        <v>117</v>
      </c>
      <c r="I207" t="s">
        <v>117</v>
      </c>
      <c r="J207" t="s">
        <v>694</v>
      </c>
      <c r="L207" t="s">
        <v>695</v>
      </c>
      <c r="M207" t="s">
        <v>1804</v>
      </c>
      <c r="N207" t="s">
        <v>121</v>
      </c>
      <c r="O207" t="s">
        <v>122</v>
      </c>
      <c r="P207" s="8">
        <v>96950</v>
      </c>
      <c r="Q207" t="s">
        <v>123</v>
      </c>
      <c r="S207" s="10">
        <v>16702858730</v>
      </c>
      <c r="U207" t="s">
        <v>697</v>
      </c>
      <c r="V207">
        <v>561320</v>
      </c>
      <c r="W207" t="s">
        <v>222</v>
      </c>
      <c r="X207" t="s">
        <v>139</v>
      </c>
      <c r="Y207" t="s">
        <v>698</v>
      </c>
      <c r="Z207" t="s">
        <v>699</v>
      </c>
      <c r="AA207" t="s">
        <v>700</v>
      </c>
      <c r="AB207" t="s">
        <v>318</v>
      </c>
      <c r="AC207" t="s">
        <v>695</v>
      </c>
      <c r="AD207" t="s">
        <v>1805</v>
      </c>
      <c r="AE207" t="s">
        <v>121</v>
      </c>
      <c r="AF207" t="s">
        <v>122</v>
      </c>
      <c r="AG207" s="8">
        <v>96950</v>
      </c>
      <c r="AH207" t="s">
        <v>123</v>
      </c>
      <c r="AJ207" s="10">
        <v>16702858730</v>
      </c>
      <c r="AL207" t="s">
        <v>702</v>
      </c>
      <c r="BE207" t="str">
        <f>"49-9071.00"</f>
        <v>49-9071.00</v>
      </c>
      <c r="BF207" t="s">
        <v>132</v>
      </c>
      <c r="BG207" t="s">
        <v>1806</v>
      </c>
      <c r="BH207" t="s">
        <v>543</v>
      </c>
      <c r="BI207">
        <v>12</v>
      </c>
      <c r="BK207" s="1">
        <v>45962</v>
      </c>
      <c r="BL207" s="1">
        <v>46326</v>
      </c>
      <c r="BO207">
        <v>35</v>
      </c>
      <c r="BP207">
        <v>0</v>
      </c>
      <c r="BQ207">
        <v>7</v>
      </c>
      <c r="BR207">
        <v>7</v>
      </c>
      <c r="BS207">
        <v>7</v>
      </c>
      <c r="BT207">
        <v>7</v>
      </c>
      <c r="BU207">
        <v>7</v>
      </c>
      <c r="BV207">
        <v>0</v>
      </c>
      <c r="BW207" t="str">
        <f>"9:00 AM"</f>
        <v>9:00 AM</v>
      </c>
      <c r="BX207" t="str">
        <f>"5:00 PM"</f>
        <v>5:00 PM</v>
      </c>
      <c r="BY207" t="s">
        <v>165</v>
      </c>
      <c r="BZ207">
        <v>0</v>
      </c>
      <c r="CA207">
        <v>12</v>
      </c>
      <c r="CB207" t="s">
        <v>117</v>
      </c>
      <c r="CD207" s="2" t="s">
        <v>1807</v>
      </c>
      <c r="CE207" t="s">
        <v>2654</v>
      </c>
      <c r="CF207" t="s">
        <v>4676</v>
      </c>
      <c r="CG207" t="s">
        <v>121</v>
      </c>
      <c r="CH207" t="s">
        <v>122</v>
      </c>
      <c r="CI207" s="8">
        <v>96950</v>
      </c>
      <c r="CJ207" s="3">
        <v>9.98</v>
      </c>
      <c r="CK207" s="3">
        <v>9.98</v>
      </c>
      <c r="CL207" s="3">
        <v>14.97</v>
      </c>
      <c r="CM207" s="3">
        <v>14.97</v>
      </c>
      <c r="CN207" t="s">
        <v>137</v>
      </c>
      <c r="CO207" t="s">
        <v>325</v>
      </c>
      <c r="CP207" t="s">
        <v>138</v>
      </c>
      <c r="CR207" t="s">
        <v>117</v>
      </c>
      <c r="CS207" t="s">
        <v>139</v>
      </c>
      <c r="CT207" t="s">
        <v>140</v>
      </c>
      <c r="CU207" t="s">
        <v>139</v>
      </c>
      <c r="CV207" t="s">
        <v>140</v>
      </c>
      <c r="CW207" t="s">
        <v>139</v>
      </c>
      <c r="CX207" t="s">
        <v>140</v>
      </c>
      <c r="CY207" s="2" t="s">
        <v>708</v>
      </c>
      <c r="CZ207" s="10">
        <v>16702858730</v>
      </c>
      <c r="DA207" t="s">
        <v>702</v>
      </c>
      <c r="DB207" t="s">
        <v>140</v>
      </c>
      <c r="DC207" t="s">
        <v>139</v>
      </c>
      <c r="DD207" t="s">
        <v>139</v>
      </c>
    </row>
    <row r="208" spans="1:114" ht="14.45" customHeight="1" x14ac:dyDescent="0.25">
      <c r="A208" t="s">
        <v>4943</v>
      </c>
      <c r="B208" t="s">
        <v>115</v>
      </c>
      <c r="C208" s="1">
        <v>45930</v>
      </c>
      <c r="D208" s="1">
        <v>45995</v>
      </c>
      <c r="E208" t="s">
        <v>116</v>
      </c>
      <c r="G208" t="s">
        <v>117</v>
      </c>
      <c r="H208" t="s">
        <v>117</v>
      </c>
      <c r="I208" t="s">
        <v>117</v>
      </c>
      <c r="J208" t="s">
        <v>366</v>
      </c>
      <c r="L208" t="s">
        <v>462</v>
      </c>
      <c r="N208" t="s">
        <v>368</v>
      </c>
      <c r="O208" t="s">
        <v>122</v>
      </c>
      <c r="P208" s="8">
        <v>96951</v>
      </c>
      <c r="Q208" t="s">
        <v>123</v>
      </c>
      <c r="S208" s="10">
        <v>16705320350</v>
      </c>
      <c r="U208" t="s">
        <v>369</v>
      </c>
      <c r="V208">
        <v>445110</v>
      </c>
      <c r="W208" t="s">
        <v>125</v>
      </c>
      <c r="Y208" t="s">
        <v>370</v>
      </c>
      <c r="Z208" t="s">
        <v>371</v>
      </c>
      <c r="AA208" t="s">
        <v>1775</v>
      </c>
      <c r="AB208" t="s">
        <v>193</v>
      </c>
      <c r="AC208" t="s">
        <v>372</v>
      </c>
      <c r="AE208" t="s">
        <v>368</v>
      </c>
      <c r="AF208" t="s">
        <v>122</v>
      </c>
      <c r="AG208" s="8">
        <v>96951</v>
      </c>
      <c r="AH208" t="s">
        <v>123</v>
      </c>
      <c r="AJ208" s="10">
        <v>16705320350</v>
      </c>
      <c r="AL208" t="s">
        <v>373</v>
      </c>
      <c r="BE208" t="str">
        <f>"43-3031.00"</f>
        <v>43-3031.00</v>
      </c>
      <c r="BF208" t="s">
        <v>1205</v>
      </c>
      <c r="BG208" t="s">
        <v>1776</v>
      </c>
      <c r="BH208" t="s">
        <v>1777</v>
      </c>
      <c r="BI208">
        <v>1</v>
      </c>
      <c r="BJ208">
        <v>1</v>
      </c>
      <c r="BK208" s="1">
        <v>46023</v>
      </c>
      <c r="BL208" s="1">
        <v>46387</v>
      </c>
      <c r="BM208" s="1">
        <v>46023</v>
      </c>
      <c r="BN208" s="1">
        <v>46387</v>
      </c>
      <c r="BO208">
        <v>45</v>
      </c>
      <c r="BP208">
        <v>0</v>
      </c>
      <c r="BQ208">
        <v>8</v>
      </c>
      <c r="BR208">
        <v>8</v>
      </c>
      <c r="BS208">
        <v>8</v>
      </c>
      <c r="BT208">
        <v>8</v>
      </c>
      <c r="BU208">
        <v>8</v>
      </c>
      <c r="BV208">
        <v>5</v>
      </c>
      <c r="BW208" t="str">
        <f t="shared" ref="BW208:BW215" si="4">"8:00 AM"</f>
        <v>8:00 AM</v>
      </c>
      <c r="BX208" t="str">
        <f>"5:00 PM"</f>
        <v>5:00 PM</v>
      </c>
      <c r="BY208" t="s">
        <v>135</v>
      </c>
      <c r="BZ208">
        <v>0</v>
      </c>
      <c r="CA208">
        <v>12</v>
      </c>
      <c r="CB208" t="s">
        <v>117</v>
      </c>
      <c r="CD208" t="s">
        <v>1778</v>
      </c>
      <c r="CE208" t="s">
        <v>378</v>
      </c>
      <c r="CG208" t="s">
        <v>368</v>
      </c>
      <c r="CH208" t="s">
        <v>122</v>
      </c>
      <c r="CI208" s="8">
        <v>96951</v>
      </c>
      <c r="CJ208" s="3">
        <v>12.33</v>
      </c>
      <c r="CK208" s="3">
        <v>12.33</v>
      </c>
      <c r="CL208" s="3">
        <v>18.5</v>
      </c>
      <c r="CM208" s="3">
        <v>18.5</v>
      </c>
      <c r="CN208" t="s">
        <v>137</v>
      </c>
      <c r="CO208" t="s">
        <v>140</v>
      </c>
      <c r="CP208" t="s">
        <v>138</v>
      </c>
      <c r="CR208" t="s">
        <v>117</v>
      </c>
      <c r="CS208" t="s">
        <v>139</v>
      </c>
      <c r="CT208" t="s">
        <v>139</v>
      </c>
      <c r="CU208" t="s">
        <v>139</v>
      </c>
      <c r="CV208" t="s">
        <v>140</v>
      </c>
      <c r="CW208" t="s">
        <v>139</v>
      </c>
      <c r="CX208" t="s">
        <v>140</v>
      </c>
      <c r="CY208" t="s">
        <v>379</v>
      </c>
      <c r="CZ208" s="10">
        <v>16705320350</v>
      </c>
      <c r="DA208" t="s">
        <v>373</v>
      </c>
      <c r="DB208" t="s">
        <v>140</v>
      </c>
      <c r="DC208" t="s">
        <v>139</v>
      </c>
      <c r="DD208" t="s">
        <v>117</v>
      </c>
    </row>
    <row r="209" spans="1:114" ht="14.45" customHeight="1" x14ac:dyDescent="0.25">
      <c r="A209" t="s">
        <v>4995</v>
      </c>
      <c r="B209" t="s">
        <v>217</v>
      </c>
      <c r="C209" s="1">
        <v>45894</v>
      </c>
      <c r="D209" s="1">
        <v>45995</v>
      </c>
      <c r="E209" t="s">
        <v>168</v>
      </c>
      <c r="F209" s="1">
        <v>46021</v>
      </c>
      <c r="G209" t="s">
        <v>117</v>
      </c>
      <c r="H209" t="s">
        <v>117</v>
      </c>
      <c r="I209" t="s">
        <v>117</v>
      </c>
      <c r="J209" t="s">
        <v>1448</v>
      </c>
      <c r="L209" t="s">
        <v>1387</v>
      </c>
      <c r="M209" t="s">
        <v>1388</v>
      </c>
      <c r="N209" t="s">
        <v>156</v>
      </c>
      <c r="O209" t="s">
        <v>122</v>
      </c>
      <c r="P209" s="8">
        <v>96950</v>
      </c>
      <c r="Q209" t="s">
        <v>123</v>
      </c>
      <c r="S209" s="10">
        <v>16702345828</v>
      </c>
      <c r="U209" t="s">
        <v>1389</v>
      </c>
      <c r="V209">
        <v>2389</v>
      </c>
      <c r="W209" t="s">
        <v>125</v>
      </c>
      <c r="Y209" t="s">
        <v>1390</v>
      </c>
      <c r="Z209" t="s">
        <v>1391</v>
      </c>
      <c r="AB209" t="s">
        <v>277</v>
      </c>
      <c r="AC209" t="s">
        <v>1387</v>
      </c>
      <c r="AD209" t="s">
        <v>1388</v>
      </c>
      <c r="AE209" t="s">
        <v>156</v>
      </c>
      <c r="AF209" t="s">
        <v>122</v>
      </c>
      <c r="AG209" s="8">
        <v>96950</v>
      </c>
      <c r="AH209" t="s">
        <v>123</v>
      </c>
      <c r="AJ209" s="10">
        <v>16702345828</v>
      </c>
      <c r="AL209" t="s">
        <v>1392</v>
      </c>
      <c r="AM209" t="s">
        <v>152</v>
      </c>
      <c r="AN209" t="s">
        <v>292</v>
      </c>
      <c r="AO209" t="s">
        <v>1393</v>
      </c>
      <c r="AQ209" t="s">
        <v>1394</v>
      </c>
      <c r="AR209" t="s">
        <v>1395</v>
      </c>
      <c r="AS209" t="s">
        <v>156</v>
      </c>
      <c r="AT209" t="s">
        <v>122</v>
      </c>
      <c r="AU209" s="8">
        <v>96950</v>
      </c>
      <c r="AV209" t="s">
        <v>123</v>
      </c>
      <c r="AX209" s="10">
        <v>16702872946</v>
      </c>
      <c r="AZ209" t="s">
        <v>1396</v>
      </c>
      <c r="BA209" t="s">
        <v>1397</v>
      </c>
      <c r="BB209" t="s">
        <v>1398</v>
      </c>
      <c r="BE209" t="str">
        <f>"53-3032.00"</f>
        <v>53-3032.00</v>
      </c>
      <c r="BF209" t="s">
        <v>2351</v>
      </c>
      <c r="BG209" t="s">
        <v>4736</v>
      </c>
      <c r="BH209" t="s">
        <v>4737</v>
      </c>
      <c r="BI209">
        <v>5</v>
      </c>
      <c r="BK209" s="1">
        <v>46023</v>
      </c>
      <c r="BL209" s="1">
        <v>46387</v>
      </c>
      <c r="BO209">
        <v>40</v>
      </c>
      <c r="BP209">
        <v>0</v>
      </c>
      <c r="BQ209">
        <v>8</v>
      </c>
      <c r="BR209">
        <v>8</v>
      </c>
      <c r="BS209">
        <v>8</v>
      </c>
      <c r="BT209">
        <v>8</v>
      </c>
      <c r="BU209">
        <v>8</v>
      </c>
      <c r="BV209">
        <v>0</v>
      </c>
      <c r="BW209" t="str">
        <f t="shared" si="4"/>
        <v>8:00 AM</v>
      </c>
      <c r="BX209" t="str">
        <f>"5:00 PM"</f>
        <v>5:00 PM</v>
      </c>
      <c r="BY209" t="s">
        <v>165</v>
      </c>
      <c r="BZ209">
        <v>0</v>
      </c>
      <c r="CA209">
        <v>12</v>
      </c>
      <c r="CB209" t="s">
        <v>117</v>
      </c>
      <c r="CD209" t="s">
        <v>4738</v>
      </c>
      <c r="CE209" t="s">
        <v>1387</v>
      </c>
      <c r="CF209" t="s">
        <v>1388</v>
      </c>
      <c r="CG209" t="s">
        <v>156</v>
      </c>
      <c r="CH209" t="s">
        <v>122</v>
      </c>
      <c r="CI209" s="8">
        <v>96950</v>
      </c>
      <c r="CJ209" s="3">
        <v>11.94</v>
      </c>
      <c r="CK209" s="3">
        <v>11.94</v>
      </c>
      <c r="CL209" s="3">
        <v>17.91</v>
      </c>
      <c r="CM209" s="3">
        <v>17.91</v>
      </c>
      <c r="CN209" t="s">
        <v>137</v>
      </c>
      <c r="CP209" t="s">
        <v>138</v>
      </c>
      <c r="CR209" t="s">
        <v>117</v>
      </c>
      <c r="CS209" t="s">
        <v>139</v>
      </c>
      <c r="CT209" t="s">
        <v>140</v>
      </c>
      <c r="CU209" t="s">
        <v>139</v>
      </c>
      <c r="CV209" t="s">
        <v>140</v>
      </c>
      <c r="CW209" t="s">
        <v>139</v>
      </c>
      <c r="CX209" t="s">
        <v>140</v>
      </c>
      <c r="CY209" t="s">
        <v>1402</v>
      </c>
      <c r="CZ209" s="10">
        <v>16702345828</v>
      </c>
      <c r="DA209" t="s">
        <v>1392</v>
      </c>
      <c r="DB209" t="s">
        <v>140</v>
      </c>
      <c r="DC209" t="s">
        <v>139</v>
      </c>
      <c r="DD209" t="s">
        <v>117</v>
      </c>
      <c r="DE209" t="s">
        <v>292</v>
      </c>
      <c r="DF209" t="s">
        <v>1393</v>
      </c>
      <c r="DH209" t="s">
        <v>1398</v>
      </c>
      <c r="DI209" t="s">
        <v>1397</v>
      </c>
      <c r="DJ209" t="s">
        <v>1396</v>
      </c>
    </row>
    <row r="210" spans="1:114" ht="14.45" customHeight="1" x14ac:dyDescent="0.25">
      <c r="A210" t="s">
        <v>5013</v>
      </c>
      <c r="B210" t="s">
        <v>115</v>
      </c>
      <c r="C210" s="1">
        <v>45964</v>
      </c>
      <c r="D210" s="1">
        <v>45995</v>
      </c>
      <c r="E210" t="s">
        <v>168</v>
      </c>
      <c r="F210" s="1">
        <v>46021</v>
      </c>
      <c r="G210" t="s">
        <v>117</v>
      </c>
      <c r="H210" t="s">
        <v>117</v>
      </c>
      <c r="I210" t="s">
        <v>117</v>
      </c>
      <c r="J210" t="s">
        <v>2079</v>
      </c>
      <c r="L210" t="s">
        <v>2080</v>
      </c>
      <c r="M210" t="s">
        <v>2081</v>
      </c>
      <c r="N210" t="s">
        <v>231</v>
      </c>
      <c r="O210" t="s">
        <v>122</v>
      </c>
      <c r="P210" s="8">
        <v>96952</v>
      </c>
      <c r="Q210" t="s">
        <v>123</v>
      </c>
      <c r="S210" s="10">
        <v>16707832999</v>
      </c>
      <c r="U210" t="s">
        <v>2082</v>
      </c>
      <c r="V210">
        <v>72251</v>
      </c>
      <c r="W210" t="s">
        <v>125</v>
      </c>
      <c r="Y210" t="s">
        <v>2083</v>
      </c>
      <c r="Z210" t="s">
        <v>2084</v>
      </c>
      <c r="AA210" t="s">
        <v>2085</v>
      </c>
      <c r="AB210" t="s">
        <v>193</v>
      </c>
      <c r="AC210" t="s">
        <v>2080</v>
      </c>
      <c r="AD210" t="s">
        <v>2081</v>
      </c>
      <c r="AE210" t="s">
        <v>231</v>
      </c>
      <c r="AF210" t="s">
        <v>122</v>
      </c>
      <c r="AG210" s="8">
        <v>96952</v>
      </c>
      <c r="AH210" t="s">
        <v>123</v>
      </c>
      <c r="AJ210" s="10">
        <v>16707832999</v>
      </c>
      <c r="AL210" t="s">
        <v>2086</v>
      </c>
      <c r="BE210" t="str">
        <f>"35-2014.00"</f>
        <v>35-2014.00</v>
      </c>
      <c r="BF210" t="s">
        <v>195</v>
      </c>
      <c r="BG210" t="s">
        <v>5014</v>
      </c>
      <c r="BH210" t="s">
        <v>197</v>
      </c>
      <c r="BI210">
        <v>5</v>
      </c>
      <c r="BJ210">
        <v>5</v>
      </c>
      <c r="BK210" s="1">
        <v>46023</v>
      </c>
      <c r="BL210" s="1">
        <v>46387</v>
      </c>
      <c r="BM210" s="1">
        <v>46023</v>
      </c>
      <c r="BN210" s="1">
        <v>46387</v>
      </c>
      <c r="BO210">
        <v>35</v>
      </c>
      <c r="BP210">
        <v>0</v>
      </c>
      <c r="BQ210">
        <v>7</v>
      </c>
      <c r="BR210">
        <v>7</v>
      </c>
      <c r="BS210">
        <v>7</v>
      </c>
      <c r="BT210">
        <v>7</v>
      </c>
      <c r="BU210">
        <v>7</v>
      </c>
      <c r="BV210">
        <v>0</v>
      </c>
      <c r="BW210" t="str">
        <f t="shared" si="4"/>
        <v>8:00 AM</v>
      </c>
      <c r="BX210" t="str">
        <f>"4:00 PM"</f>
        <v>4:00 PM</v>
      </c>
      <c r="BY210" t="s">
        <v>165</v>
      </c>
      <c r="BZ210">
        <v>0</v>
      </c>
      <c r="CA210">
        <v>12</v>
      </c>
      <c r="CB210" t="s">
        <v>117</v>
      </c>
      <c r="CD210" t="s">
        <v>2089</v>
      </c>
      <c r="CE210" t="s">
        <v>2080</v>
      </c>
      <c r="CF210" t="s">
        <v>2081</v>
      </c>
      <c r="CG210" t="s">
        <v>231</v>
      </c>
      <c r="CH210" t="s">
        <v>122</v>
      </c>
      <c r="CI210" s="8">
        <v>96952</v>
      </c>
      <c r="CJ210" s="3">
        <v>8.93</v>
      </c>
      <c r="CK210" s="3">
        <v>8.93</v>
      </c>
      <c r="CL210" s="3">
        <v>13.4</v>
      </c>
      <c r="CM210" s="3">
        <v>13.4</v>
      </c>
      <c r="CN210" t="s">
        <v>137</v>
      </c>
      <c r="CO210" t="s">
        <v>5015</v>
      </c>
      <c r="CP210" t="s">
        <v>138</v>
      </c>
      <c r="CR210" t="s">
        <v>117</v>
      </c>
      <c r="CS210" t="s">
        <v>139</v>
      </c>
      <c r="CT210" t="s">
        <v>140</v>
      </c>
      <c r="CU210" t="s">
        <v>139</v>
      </c>
      <c r="CV210" t="s">
        <v>140</v>
      </c>
      <c r="CW210" t="s">
        <v>139</v>
      </c>
      <c r="CX210" t="s">
        <v>140</v>
      </c>
      <c r="CY210" t="s">
        <v>5016</v>
      </c>
      <c r="CZ210" s="10">
        <f>1-670-783-2999</f>
        <v>-4451</v>
      </c>
      <c r="DA210" t="s">
        <v>2086</v>
      </c>
      <c r="DB210" t="s">
        <v>140</v>
      </c>
      <c r="DC210" t="s">
        <v>139</v>
      </c>
      <c r="DD210" t="s">
        <v>117</v>
      </c>
    </row>
    <row r="211" spans="1:114" ht="14.45" customHeight="1" x14ac:dyDescent="0.25">
      <c r="A211" t="s">
        <v>5110</v>
      </c>
      <c r="B211" t="s">
        <v>115</v>
      </c>
      <c r="C211" s="1">
        <v>45964</v>
      </c>
      <c r="D211" s="1">
        <v>45995</v>
      </c>
      <c r="E211" t="s">
        <v>168</v>
      </c>
      <c r="F211" s="1">
        <v>46021</v>
      </c>
      <c r="G211" t="s">
        <v>117</v>
      </c>
      <c r="H211" t="s">
        <v>117</v>
      </c>
      <c r="I211" t="s">
        <v>117</v>
      </c>
      <c r="J211" t="s">
        <v>2079</v>
      </c>
      <c r="L211" t="s">
        <v>2080</v>
      </c>
      <c r="M211" t="s">
        <v>2081</v>
      </c>
      <c r="N211" t="s">
        <v>231</v>
      </c>
      <c r="O211" t="s">
        <v>122</v>
      </c>
      <c r="P211" s="8">
        <v>96952</v>
      </c>
      <c r="Q211" t="s">
        <v>123</v>
      </c>
      <c r="S211" s="10">
        <v>16707832999</v>
      </c>
      <c r="U211" t="s">
        <v>2082</v>
      </c>
      <c r="V211">
        <v>72251</v>
      </c>
      <c r="W211" t="s">
        <v>125</v>
      </c>
      <c r="Y211" t="s">
        <v>2083</v>
      </c>
      <c r="Z211" t="s">
        <v>2084</v>
      </c>
      <c r="AA211" t="s">
        <v>2085</v>
      </c>
      <c r="AB211" t="s">
        <v>193</v>
      </c>
      <c r="AC211" t="s">
        <v>2081</v>
      </c>
      <c r="AE211" t="s">
        <v>231</v>
      </c>
      <c r="AF211" t="s">
        <v>122</v>
      </c>
      <c r="AG211" s="8">
        <v>96952</v>
      </c>
      <c r="AH211" t="s">
        <v>123</v>
      </c>
      <c r="AJ211" s="10">
        <v>16707832999</v>
      </c>
      <c r="AL211" t="s">
        <v>2086</v>
      </c>
      <c r="BE211" t="str">
        <f>"35-3031.00"</f>
        <v>35-3031.00</v>
      </c>
      <c r="BF211" t="s">
        <v>1623</v>
      </c>
      <c r="BG211" t="s">
        <v>2087</v>
      </c>
      <c r="BH211" t="s">
        <v>2088</v>
      </c>
      <c r="BI211">
        <v>5</v>
      </c>
      <c r="BJ211">
        <v>5</v>
      </c>
      <c r="BK211" s="1">
        <v>46023</v>
      </c>
      <c r="BL211" s="1">
        <v>46387</v>
      </c>
      <c r="BM211" s="1">
        <v>46023</v>
      </c>
      <c r="BN211" s="1">
        <v>46387</v>
      </c>
      <c r="BO211">
        <v>35</v>
      </c>
      <c r="BP211">
        <v>0</v>
      </c>
      <c r="BQ211">
        <v>7</v>
      </c>
      <c r="BR211">
        <v>7</v>
      </c>
      <c r="BS211">
        <v>7</v>
      </c>
      <c r="BT211">
        <v>7</v>
      </c>
      <c r="BU211">
        <v>7</v>
      </c>
      <c r="BV211">
        <v>0</v>
      </c>
      <c r="BW211" t="str">
        <f t="shared" si="4"/>
        <v>8:00 AM</v>
      </c>
      <c r="BX211" t="str">
        <f>"4:00 PM"</f>
        <v>4:00 PM</v>
      </c>
      <c r="BY211" t="s">
        <v>165</v>
      </c>
      <c r="BZ211">
        <v>0</v>
      </c>
      <c r="CA211">
        <v>12</v>
      </c>
      <c r="CB211" t="s">
        <v>117</v>
      </c>
      <c r="CD211" t="s">
        <v>2089</v>
      </c>
      <c r="CE211" t="s">
        <v>2080</v>
      </c>
      <c r="CF211" t="s">
        <v>2081</v>
      </c>
      <c r="CG211" t="s">
        <v>231</v>
      </c>
      <c r="CH211" t="s">
        <v>122</v>
      </c>
      <c r="CI211" s="8">
        <v>96952</v>
      </c>
      <c r="CJ211" s="3">
        <v>8</v>
      </c>
      <c r="CK211" s="3">
        <v>8</v>
      </c>
      <c r="CL211" s="3">
        <v>12</v>
      </c>
      <c r="CM211" s="3">
        <v>12</v>
      </c>
      <c r="CN211" t="s">
        <v>137</v>
      </c>
      <c r="CO211" t="s">
        <v>5015</v>
      </c>
      <c r="CP211" t="s">
        <v>138</v>
      </c>
      <c r="CR211" t="s">
        <v>117</v>
      </c>
      <c r="CS211" t="s">
        <v>139</v>
      </c>
      <c r="CT211" t="s">
        <v>140</v>
      </c>
      <c r="CU211" t="s">
        <v>139</v>
      </c>
      <c r="CV211" t="s">
        <v>140</v>
      </c>
      <c r="CW211" t="s">
        <v>139</v>
      </c>
      <c r="CX211" t="s">
        <v>140</v>
      </c>
      <c r="CY211" t="s">
        <v>5016</v>
      </c>
      <c r="CZ211" s="10">
        <v>16707832999</v>
      </c>
      <c r="DA211" t="s">
        <v>2086</v>
      </c>
      <c r="DB211" t="s">
        <v>140</v>
      </c>
      <c r="DC211" t="s">
        <v>139</v>
      </c>
      <c r="DD211" t="s">
        <v>117</v>
      </c>
    </row>
    <row r="212" spans="1:114" ht="14.45" customHeight="1" x14ac:dyDescent="0.25">
      <c r="A212" t="s">
        <v>5389</v>
      </c>
      <c r="B212" t="s">
        <v>217</v>
      </c>
      <c r="C212" s="1">
        <v>45902</v>
      </c>
      <c r="D212" s="1">
        <v>45995</v>
      </c>
      <c r="E212" t="s">
        <v>116</v>
      </c>
      <c r="G212" t="s">
        <v>117</v>
      </c>
      <c r="H212" t="s">
        <v>117</v>
      </c>
      <c r="I212" t="s">
        <v>117</v>
      </c>
      <c r="J212" t="s">
        <v>1448</v>
      </c>
      <c r="L212" t="s">
        <v>1387</v>
      </c>
      <c r="M212" t="s">
        <v>1388</v>
      </c>
      <c r="N212" t="s">
        <v>156</v>
      </c>
      <c r="O212" t="s">
        <v>122</v>
      </c>
      <c r="P212" s="8">
        <v>96950</v>
      </c>
      <c r="Q212" t="s">
        <v>123</v>
      </c>
      <c r="S212" s="10">
        <v>16702345828</v>
      </c>
      <c r="U212" t="s">
        <v>1389</v>
      </c>
      <c r="V212">
        <v>2362</v>
      </c>
      <c r="W212" t="s">
        <v>125</v>
      </c>
      <c r="Y212" t="s">
        <v>1390</v>
      </c>
      <c r="Z212" t="s">
        <v>1391</v>
      </c>
      <c r="AB212" t="s">
        <v>277</v>
      </c>
      <c r="AC212" t="s">
        <v>1387</v>
      </c>
      <c r="AD212" t="s">
        <v>1388</v>
      </c>
      <c r="AE212" t="s">
        <v>156</v>
      </c>
      <c r="AF212" t="s">
        <v>122</v>
      </c>
      <c r="AG212" s="8">
        <v>96950</v>
      </c>
      <c r="AH212" t="s">
        <v>123</v>
      </c>
      <c r="AJ212" s="10">
        <v>16702345828</v>
      </c>
      <c r="AL212" t="s">
        <v>1392</v>
      </c>
      <c r="AM212" t="s">
        <v>152</v>
      </c>
      <c r="AN212" t="s">
        <v>292</v>
      </c>
      <c r="AO212" t="s">
        <v>1393</v>
      </c>
      <c r="AQ212" t="s">
        <v>1394</v>
      </c>
      <c r="AR212" t="s">
        <v>1395</v>
      </c>
      <c r="AS212" t="s">
        <v>156</v>
      </c>
      <c r="AT212" t="s">
        <v>122</v>
      </c>
      <c r="AU212" s="8">
        <v>96950</v>
      </c>
      <c r="AV212" t="s">
        <v>123</v>
      </c>
      <c r="AX212" s="10">
        <v>16702872946</v>
      </c>
      <c r="AZ212" t="s">
        <v>1396</v>
      </c>
      <c r="BA212" t="s">
        <v>1397</v>
      </c>
      <c r="BB212" t="s">
        <v>1398</v>
      </c>
      <c r="BE212" t="str">
        <f>"17-3023.00"</f>
        <v>17-3023.00</v>
      </c>
      <c r="BF212" t="s">
        <v>5210</v>
      </c>
      <c r="BG212" t="s">
        <v>5211</v>
      </c>
      <c r="BH212" t="s">
        <v>5212</v>
      </c>
      <c r="BI212">
        <v>2</v>
      </c>
      <c r="BK212" s="1">
        <v>45962</v>
      </c>
      <c r="BL212" s="1">
        <v>46326</v>
      </c>
      <c r="BO212">
        <v>40</v>
      </c>
      <c r="BP212">
        <v>0</v>
      </c>
      <c r="BQ212">
        <v>8</v>
      </c>
      <c r="BR212">
        <v>8</v>
      </c>
      <c r="BS212">
        <v>8</v>
      </c>
      <c r="BT212">
        <v>8</v>
      </c>
      <c r="BU212">
        <v>8</v>
      </c>
      <c r="BV212">
        <v>0</v>
      </c>
      <c r="BW212" t="str">
        <f t="shared" si="4"/>
        <v>8:00 AM</v>
      </c>
      <c r="BX212" t="str">
        <f>"5:00 PM"</f>
        <v>5:00 PM</v>
      </c>
      <c r="BY212" t="s">
        <v>384</v>
      </c>
      <c r="BZ212">
        <v>0</v>
      </c>
      <c r="CA212">
        <v>24</v>
      </c>
      <c r="CB212" t="s">
        <v>117</v>
      </c>
      <c r="CD212" t="s">
        <v>854</v>
      </c>
      <c r="CE212" t="s">
        <v>1387</v>
      </c>
      <c r="CF212" t="s">
        <v>1388</v>
      </c>
      <c r="CG212" t="s">
        <v>156</v>
      </c>
      <c r="CH212" t="s">
        <v>122</v>
      </c>
      <c r="CI212" s="8">
        <v>96950</v>
      </c>
      <c r="CJ212" s="3">
        <v>17.57</v>
      </c>
      <c r="CK212" s="3">
        <v>17.57</v>
      </c>
      <c r="CL212" s="3">
        <v>26.36</v>
      </c>
      <c r="CM212" s="3">
        <v>26.36</v>
      </c>
      <c r="CN212" t="s">
        <v>137</v>
      </c>
      <c r="CO212" t="s">
        <v>854</v>
      </c>
      <c r="CP212" t="s">
        <v>138</v>
      </c>
      <c r="CR212" t="s">
        <v>117</v>
      </c>
      <c r="CS212" t="s">
        <v>139</v>
      </c>
      <c r="CT212" t="s">
        <v>140</v>
      </c>
      <c r="CU212" t="s">
        <v>139</v>
      </c>
      <c r="CV212" t="s">
        <v>140</v>
      </c>
      <c r="CW212" t="s">
        <v>139</v>
      </c>
      <c r="CX212" t="s">
        <v>140</v>
      </c>
      <c r="CY212" t="s">
        <v>1402</v>
      </c>
      <c r="CZ212" s="10">
        <v>16702345828</v>
      </c>
      <c r="DA212" t="s">
        <v>1392</v>
      </c>
      <c r="DB212" t="s">
        <v>140</v>
      </c>
      <c r="DC212" t="s">
        <v>139</v>
      </c>
      <c r="DD212" t="s">
        <v>117</v>
      </c>
      <c r="DE212" t="s">
        <v>292</v>
      </c>
      <c r="DF212" t="s">
        <v>1393</v>
      </c>
      <c r="DH212" t="s">
        <v>1398</v>
      </c>
      <c r="DI212" t="s">
        <v>1397</v>
      </c>
      <c r="DJ212" t="s">
        <v>1396</v>
      </c>
    </row>
    <row r="213" spans="1:114" ht="14.45" customHeight="1" x14ac:dyDescent="0.25">
      <c r="A213" t="s">
        <v>5400</v>
      </c>
      <c r="B213" t="s">
        <v>217</v>
      </c>
      <c r="C213" s="1">
        <v>45888</v>
      </c>
      <c r="D213" s="1">
        <v>45995</v>
      </c>
      <c r="E213" t="s">
        <v>168</v>
      </c>
      <c r="F213" s="1">
        <v>45955</v>
      </c>
      <c r="G213" t="s">
        <v>117</v>
      </c>
      <c r="H213" t="s">
        <v>117</v>
      </c>
      <c r="I213" t="s">
        <v>117</v>
      </c>
      <c r="J213" t="s">
        <v>1470</v>
      </c>
      <c r="K213" t="s">
        <v>5401</v>
      </c>
      <c r="L213" t="s">
        <v>5402</v>
      </c>
      <c r="N213" t="s">
        <v>121</v>
      </c>
      <c r="O213" t="s">
        <v>122</v>
      </c>
      <c r="P213" s="8">
        <v>96950</v>
      </c>
      <c r="Q213" t="s">
        <v>123</v>
      </c>
      <c r="R213" t="s">
        <v>582</v>
      </c>
      <c r="S213" s="10">
        <v>16707890510</v>
      </c>
      <c r="U213" t="s">
        <v>5403</v>
      </c>
      <c r="V213">
        <v>445250</v>
      </c>
      <c r="W213" t="s">
        <v>125</v>
      </c>
      <c r="Y213" t="s">
        <v>1473</v>
      </c>
      <c r="Z213" t="s">
        <v>1474</v>
      </c>
      <c r="AB213" t="s">
        <v>3376</v>
      </c>
      <c r="AC213" t="s">
        <v>5402</v>
      </c>
      <c r="AE213" t="s">
        <v>121</v>
      </c>
      <c r="AF213" t="s">
        <v>122</v>
      </c>
      <c r="AG213" s="8">
        <v>96950</v>
      </c>
      <c r="AH213" t="s">
        <v>123</v>
      </c>
      <c r="AI213" t="s">
        <v>582</v>
      </c>
      <c r="AJ213" s="10">
        <v>16707890510</v>
      </c>
      <c r="AL213" t="s">
        <v>1476</v>
      </c>
      <c r="BE213" t="str">
        <f>"51-3022.00"</f>
        <v>51-3022.00</v>
      </c>
      <c r="BF213" t="s">
        <v>5404</v>
      </c>
      <c r="BG213" t="s">
        <v>5405</v>
      </c>
      <c r="BH213" t="s">
        <v>5406</v>
      </c>
      <c r="BI213">
        <v>3</v>
      </c>
      <c r="BK213" s="1">
        <v>45957</v>
      </c>
      <c r="BL213" s="1">
        <v>46321</v>
      </c>
      <c r="BO213">
        <v>35</v>
      </c>
      <c r="BP213">
        <v>0</v>
      </c>
      <c r="BQ213">
        <v>0</v>
      </c>
      <c r="BR213">
        <v>7</v>
      </c>
      <c r="BS213">
        <v>7</v>
      </c>
      <c r="BT213">
        <v>7</v>
      </c>
      <c r="BU213">
        <v>7</v>
      </c>
      <c r="BV213">
        <v>7</v>
      </c>
      <c r="BW213" t="str">
        <f t="shared" si="4"/>
        <v>8:00 AM</v>
      </c>
      <c r="BX213" t="str">
        <f>"5:00 PM"</f>
        <v>5:00 PM</v>
      </c>
      <c r="BY213" t="s">
        <v>165</v>
      </c>
      <c r="BZ213">
        <v>0</v>
      </c>
      <c r="CA213">
        <v>3</v>
      </c>
      <c r="CB213" t="s">
        <v>117</v>
      </c>
      <c r="CD213" t="s">
        <v>591</v>
      </c>
      <c r="CE213" t="s">
        <v>1801</v>
      </c>
      <c r="CF213" t="s">
        <v>5407</v>
      </c>
      <c r="CG213" t="s">
        <v>121</v>
      </c>
      <c r="CH213" t="s">
        <v>122</v>
      </c>
      <c r="CI213" s="8">
        <v>96950</v>
      </c>
      <c r="CJ213" s="3">
        <v>12.9</v>
      </c>
      <c r="CK213" s="3">
        <v>12.9</v>
      </c>
      <c r="CL213" s="3">
        <v>19.350000000000001</v>
      </c>
      <c r="CM213" s="3">
        <v>19.350000000000001</v>
      </c>
      <c r="CN213" t="s">
        <v>137</v>
      </c>
      <c r="CO213" t="s">
        <v>140</v>
      </c>
      <c r="CP213" t="s">
        <v>138</v>
      </c>
      <c r="CR213" t="s">
        <v>117</v>
      </c>
      <c r="CS213" t="s">
        <v>139</v>
      </c>
      <c r="CT213" t="s">
        <v>140</v>
      </c>
      <c r="CU213" t="s">
        <v>139</v>
      </c>
      <c r="CV213" t="s">
        <v>140</v>
      </c>
      <c r="CW213" t="s">
        <v>139</v>
      </c>
      <c r="CX213" t="s">
        <v>140</v>
      </c>
      <c r="CY213" t="s">
        <v>592</v>
      </c>
      <c r="CZ213" s="10">
        <v>16707890510</v>
      </c>
      <c r="DA213" t="s">
        <v>1476</v>
      </c>
      <c r="DB213" t="s">
        <v>560</v>
      </c>
      <c r="DC213" t="s">
        <v>139</v>
      </c>
      <c r="DD213" t="s">
        <v>117</v>
      </c>
    </row>
    <row r="214" spans="1:114" ht="14.45" customHeight="1" x14ac:dyDescent="0.25">
      <c r="A214" t="s">
        <v>5476</v>
      </c>
      <c r="B214" t="s">
        <v>234</v>
      </c>
      <c r="C214" s="1">
        <v>45965</v>
      </c>
      <c r="D214" s="1">
        <v>45995</v>
      </c>
      <c r="E214" t="s">
        <v>116</v>
      </c>
      <c r="G214" t="s">
        <v>117</v>
      </c>
      <c r="H214" t="s">
        <v>117</v>
      </c>
      <c r="I214" t="s">
        <v>117</v>
      </c>
      <c r="J214" t="s">
        <v>5364</v>
      </c>
      <c r="K214" t="s">
        <v>5477</v>
      </c>
      <c r="L214" t="s">
        <v>5366</v>
      </c>
      <c r="N214" t="s">
        <v>121</v>
      </c>
      <c r="O214" t="s">
        <v>122</v>
      </c>
      <c r="P214" s="8">
        <v>96950</v>
      </c>
      <c r="Q214" t="s">
        <v>123</v>
      </c>
      <c r="S214" s="10">
        <v>16702871116</v>
      </c>
      <c r="U214" t="s">
        <v>5367</v>
      </c>
      <c r="V214">
        <v>56179</v>
      </c>
      <c r="W214" t="s">
        <v>125</v>
      </c>
      <c r="Y214" t="s">
        <v>5368</v>
      </c>
      <c r="Z214" t="s">
        <v>5369</v>
      </c>
      <c r="AA214" t="s">
        <v>5370</v>
      </c>
      <c r="AB214" t="s">
        <v>1475</v>
      </c>
      <c r="AC214" t="s">
        <v>5478</v>
      </c>
      <c r="AD214" t="s">
        <v>5479</v>
      </c>
      <c r="AE214" t="s">
        <v>121</v>
      </c>
      <c r="AF214" t="s">
        <v>122</v>
      </c>
      <c r="AG214" s="8">
        <v>96950</v>
      </c>
      <c r="AH214" t="s">
        <v>123</v>
      </c>
      <c r="AJ214" s="10">
        <v>16702871116</v>
      </c>
      <c r="AL214" t="s">
        <v>5371</v>
      </c>
      <c r="BE214" t="str">
        <f>"13-2011.00"</f>
        <v>13-2011.00</v>
      </c>
      <c r="BF214" t="s">
        <v>160</v>
      </c>
      <c r="BG214" t="s">
        <v>5480</v>
      </c>
      <c r="BH214" t="s">
        <v>1207</v>
      </c>
      <c r="BI214">
        <v>1</v>
      </c>
      <c r="BK214" s="1">
        <v>46082</v>
      </c>
      <c r="BL214" s="1">
        <v>46446</v>
      </c>
      <c r="BO214">
        <v>35</v>
      </c>
      <c r="BP214">
        <v>0</v>
      </c>
      <c r="BQ214">
        <v>7</v>
      </c>
      <c r="BR214">
        <v>7</v>
      </c>
      <c r="BS214">
        <v>7</v>
      </c>
      <c r="BT214">
        <v>7</v>
      </c>
      <c r="BU214">
        <v>7</v>
      </c>
      <c r="BV214">
        <v>0</v>
      </c>
      <c r="BW214" t="str">
        <f t="shared" si="4"/>
        <v>8:00 AM</v>
      </c>
      <c r="BX214" t="str">
        <f>"4:00 PM"</f>
        <v>4:00 PM</v>
      </c>
      <c r="BY214" t="s">
        <v>212</v>
      </c>
      <c r="BZ214">
        <v>0</v>
      </c>
      <c r="CA214">
        <v>36</v>
      </c>
      <c r="CB214" t="s">
        <v>117</v>
      </c>
      <c r="CD214" t="s">
        <v>5481</v>
      </c>
      <c r="CE214" t="s">
        <v>5366</v>
      </c>
      <c r="CG214" t="s">
        <v>121</v>
      </c>
      <c r="CH214" t="s">
        <v>122</v>
      </c>
      <c r="CI214" s="8">
        <v>96950</v>
      </c>
      <c r="CJ214" s="3">
        <v>17.91</v>
      </c>
      <c r="CK214" s="3">
        <v>17.91</v>
      </c>
      <c r="CL214" s="3">
        <v>26.87</v>
      </c>
      <c r="CM214" s="3">
        <v>26.87</v>
      </c>
      <c r="CN214" t="s">
        <v>137</v>
      </c>
      <c r="CP214" t="s">
        <v>138</v>
      </c>
      <c r="CR214" t="s">
        <v>117</v>
      </c>
      <c r="CS214" t="s">
        <v>139</v>
      </c>
      <c r="CT214" t="s">
        <v>140</v>
      </c>
      <c r="CU214" t="s">
        <v>139</v>
      </c>
      <c r="CV214" t="s">
        <v>140</v>
      </c>
      <c r="CW214" t="s">
        <v>139</v>
      </c>
      <c r="CX214" t="s">
        <v>140</v>
      </c>
      <c r="CY214" t="s">
        <v>5373</v>
      </c>
      <c r="CZ214" s="10">
        <v>16702871116</v>
      </c>
      <c r="DA214" t="s">
        <v>5371</v>
      </c>
      <c r="DB214" t="s">
        <v>140</v>
      </c>
      <c r="DC214" t="s">
        <v>139</v>
      </c>
      <c r="DD214" t="s">
        <v>117</v>
      </c>
    </row>
    <row r="215" spans="1:114" ht="14.45" customHeight="1" x14ac:dyDescent="0.25">
      <c r="A215" t="s">
        <v>5513</v>
      </c>
      <c r="B215" t="s">
        <v>115</v>
      </c>
      <c r="C215" s="1">
        <v>45911</v>
      </c>
      <c r="D215" s="1">
        <v>45995</v>
      </c>
      <c r="E215" t="s">
        <v>168</v>
      </c>
      <c r="F215" s="1">
        <v>46052</v>
      </c>
      <c r="G215" t="s">
        <v>139</v>
      </c>
      <c r="H215" t="s">
        <v>117</v>
      </c>
      <c r="I215" t="s">
        <v>117</v>
      </c>
      <c r="J215" t="s">
        <v>2178</v>
      </c>
      <c r="L215" t="s">
        <v>2185</v>
      </c>
      <c r="N215" t="s">
        <v>121</v>
      </c>
      <c r="O215" t="s">
        <v>122</v>
      </c>
      <c r="P215" s="8">
        <v>96950</v>
      </c>
      <c r="Q215" t="s">
        <v>123</v>
      </c>
      <c r="S215" s="10">
        <v>16707891106</v>
      </c>
      <c r="U215" t="s">
        <v>2181</v>
      </c>
      <c r="V215">
        <v>561320</v>
      </c>
      <c r="W215" t="s">
        <v>222</v>
      </c>
      <c r="X215" t="s">
        <v>139</v>
      </c>
      <c r="Y215" t="s">
        <v>2182</v>
      </c>
      <c r="Z215" t="s">
        <v>2183</v>
      </c>
      <c r="AA215" t="s">
        <v>2184</v>
      </c>
      <c r="AB215" t="s">
        <v>2014</v>
      </c>
      <c r="AC215" t="s">
        <v>2185</v>
      </c>
      <c r="AE215" t="s">
        <v>121</v>
      </c>
      <c r="AF215" t="s">
        <v>122</v>
      </c>
      <c r="AG215" s="8">
        <v>96950</v>
      </c>
      <c r="AH215" t="s">
        <v>123</v>
      </c>
      <c r="AJ215" s="10">
        <v>16707891106</v>
      </c>
      <c r="AL215" t="s">
        <v>2186</v>
      </c>
      <c r="BE215" t="str">
        <f>"35-2014.00"</f>
        <v>35-2014.00</v>
      </c>
      <c r="BF215" t="s">
        <v>195</v>
      </c>
      <c r="BG215" t="s">
        <v>5514</v>
      </c>
      <c r="BH215" t="s">
        <v>495</v>
      </c>
      <c r="BI215">
        <v>3</v>
      </c>
      <c r="BJ215">
        <v>3</v>
      </c>
      <c r="BK215" s="1">
        <v>46054</v>
      </c>
      <c r="BL215" s="1">
        <v>47149</v>
      </c>
      <c r="BM215" s="1">
        <v>46054</v>
      </c>
      <c r="BN215" s="1">
        <v>47149</v>
      </c>
      <c r="BO215">
        <v>35</v>
      </c>
      <c r="BP215">
        <v>0</v>
      </c>
      <c r="BQ215">
        <v>7</v>
      </c>
      <c r="BR215">
        <v>7</v>
      </c>
      <c r="BS215">
        <v>7</v>
      </c>
      <c r="BT215">
        <v>7</v>
      </c>
      <c r="BU215">
        <v>7</v>
      </c>
      <c r="BV215">
        <v>0</v>
      </c>
      <c r="BW215" t="str">
        <f t="shared" si="4"/>
        <v>8:00 AM</v>
      </c>
      <c r="BX215" t="str">
        <f>"4:00 PM"</f>
        <v>4:00 PM</v>
      </c>
      <c r="BY215" t="s">
        <v>165</v>
      </c>
      <c r="BZ215">
        <v>0</v>
      </c>
      <c r="CA215">
        <v>12</v>
      </c>
      <c r="CB215" t="s">
        <v>117</v>
      </c>
      <c r="CD215" s="2" t="s">
        <v>5515</v>
      </c>
      <c r="CE215" t="s">
        <v>5516</v>
      </c>
      <c r="CG215" t="s">
        <v>121</v>
      </c>
      <c r="CH215" t="s">
        <v>122</v>
      </c>
      <c r="CI215" s="8">
        <v>96950</v>
      </c>
      <c r="CJ215" s="3">
        <v>8.93</v>
      </c>
      <c r="CK215" s="3">
        <v>8.93</v>
      </c>
      <c r="CL215" s="3">
        <v>13.4</v>
      </c>
      <c r="CM215" s="3">
        <v>13.4</v>
      </c>
      <c r="CN215" t="s">
        <v>137</v>
      </c>
      <c r="CP215" t="s">
        <v>138</v>
      </c>
      <c r="CR215" t="s">
        <v>117</v>
      </c>
      <c r="CS215" t="s">
        <v>139</v>
      </c>
      <c r="CT215" t="s">
        <v>140</v>
      </c>
      <c r="CU215" t="s">
        <v>139</v>
      </c>
      <c r="CV215" t="s">
        <v>140</v>
      </c>
      <c r="CW215" t="s">
        <v>139</v>
      </c>
      <c r="CX215" t="s">
        <v>140</v>
      </c>
      <c r="CY215" s="2" t="s">
        <v>2191</v>
      </c>
      <c r="CZ215" s="10">
        <v>16707891106</v>
      </c>
      <c r="DA215" t="s">
        <v>2186</v>
      </c>
      <c r="DB215" t="s">
        <v>560</v>
      </c>
      <c r="DC215" t="s">
        <v>139</v>
      </c>
      <c r="DD215" t="s">
        <v>139</v>
      </c>
    </row>
    <row r="216" spans="1:114" ht="14.45" customHeight="1" x14ac:dyDescent="0.25">
      <c r="A216" t="s">
        <v>201</v>
      </c>
      <c r="B216" t="s">
        <v>115</v>
      </c>
      <c r="C216" s="1">
        <v>45905</v>
      </c>
      <c r="D216" s="1">
        <v>45996</v>
      </c>
      <c r="E216" t="s">
        <v>168</v>
      </c>
      <c r="F216" s="1">
        <v>46080</v>
      </c>
      <c r="G216" t="s">
        <v>139</v>
      </c>
      <c r="H216" t="s">
        <v>117</v>
      </c>
      <c r="I216" t="s">
        <v>117</v>
      </c>
      <c r="J216" t="s">
        <v>202</v>
      </c>
      <c r="K216" t="s">
        <v>203</v>
      </c>
      <c r="L216" t="s">
        <v>204</v>
      </c>
      <c r="N216" t="s">
        <v>156</v>
      </c>
      <c r="O216" t="s">
        <v>122</v>
      </c>
      <c r="P216" s="8">
        <v>96950</v>
      </c>
      <c r="Q216" t="s">
        <v>123</v>
      </c>
      <c r="S216" s="10">
        <v>16702880407</v>
      </c>
      <c r="T216">
        <v>301</v>
      </c>
      <c r="U216" t="s">
        <v>205</v>
      </c>
      <c r="V216">
        <v>21231</v>
      </c>
      <c r="W216" t="s">
        <v>125</v>
      </c>
      <c r="Y216" t="s">
        <v>206</v>
      </c>
      <c r="Z216" t="s">
        <v>207</v>
      </c>
      <c r="AA216" t="s">
        <v>208</v>
      </c>
      <c r="AB216" t="s">
        <v>209</v>
      </c>
      <c r="AC216" t="s">
        <v>204</v>
      </c>
      <c r="AE216" t="s">
        <v>156</v>
      </c>
      <c r="AF216" t="s">
        <v>122</v>
      </c>
      <c r="AG216" s="8">
        <v>96950</v>
      </c>
      <c r="AH216" t="s">
        <v>123</v>
      </c>
      <c r="AJ216" s="10">
        <v>16702880407</v>
      </c>
      <c r="AK216">
        <v>301</v>
      </c>
      <c r="AL216" t="s">
        <v>210</v>
      </c>
      <c r="BE216" t="str">
        <f>"13-2011.00"</f>
        <v>13-2011.00</v>
      </c>
      <c r="BF216" t="s">
        <v>160</v>
      </c>
      <c r="BG216" t="s">
        <v>211</v>
      </c>
      <c r="BH216" t="s">
        <v>162</v>
      </c>
      <c r="BI216">
        <v>2</v>
      </c>
      <c r="BJ216">
        <v>2</v>
      </c>
      <c r="BK216" s="1">
        <v>46082</v>
      </c>
      <c r="BL216" s="1">
        <v>47177</v>
      </c>
      <c r="BM216" s="1">
        <v>46082</v>
      </c>
      <c r="BN216" s="1">
        <v>47177</v>
      </c>
      <c r="BO216">
        <v>40</v>
      </c>
      <c r="BP216">
        <v>0</v>
      </c>
      <c r="BQ216">
        <v>8</v>
      </c>
      <c r="BR216">
        <v>8</v>
      </c>
      <c r="BS216">
        <v>8</v>
      </c>
      <c r="BT216">
        <v>8</v>
      </c>
      <c r="BU216">
        <v>8</v>
      </c>
      <c r="BV216">
        <v>0</v>
      </c>
      <c r="BW216" t="str">
        <f>"7:00 AM"</f>
        <v>7:00 AM</v>
      </c>
      <c r="BX216" t="str">
        <f>"3:30 PM"</f>
        <v>3:30 PM</v>
      </c>
      <c r="BY216" t="s">
        <v>212</v>
      </c>
      <c r="BZ216">
        <v>0</v>
      </c>
      <c r="CA216">
        <v>48</v>
      </c>
      <c r="CB216" t="s">
        <v>117</v>
      </c>
      <c r="CD216" s="2" t="s">
        <v>213</v>
      </c>
      <c r="CE216" t="s">
        <v>214</v>
      </c>
      <c r="CG216" t="s">
        <v>156</v>
      </c>
      <c r="CH216" t="s">
        <v>122</v>
      </c>
      <c r="CI216" s="8">
        <v>96950</v>
      </c>
      <c r="CJ216" s="3">
        <v>17.91</v>
      </c>
      <c r="CK216" s="3">
        <v>24.6</v>
      </c>
      <c r="CL216" s="3">
        <v>26.87</v>
      </c>
      <c r="CM216" s="3">
        <v>36.9</v>
      </c>
      <c r="CN216" t="s">
        <v>137</v>
      </c>
      <c r="CO216" t="s">
        <v>165</v>
      </c>
      <c r="CP216" t="s">
        <v>138</v>
      </c>
      <c r="CR216" t="s">
        <v>117</v>
      </c>
      <c r="CS216" t="s">
        <v>139</v>
      </c>
      <c r="CT216" t="s">
        <v>140</v>
      </c>
      <c r="CU216" t="s">
        <v>139</v>
      </c>
      <c r="CV216" t="s">
        <v>140</v>
      </c>
      <c r="CW216" t="s">
        <v>139</v>
      </c>
      <c r="CX216" t="s">
        <v>140</v>
      </c>
      <c r="CY216" t="s">
        <v>215</v>
      </c>
      <c r="CZ216" s="10">
        <v>16702880407</v>
      </c>
      <c r="DA216" t="s">
        <v>210</v>
      </c>
      <c r="DB216" t="s">
        <v>140</v>
      </c>
      <c r="DC216" t="s">
        <v>139</v>
      </c>
      <c r="DD216" t="s">
        <v>117</v>
      </c>
    </row>
    <row r="217" spans="1:114" ht="14.45" customHeight="1" x14ac:dyDescent="0.25">
      <c r="A217" t="s">
        <v>463</v>
      </c>
      <c r="B217" t="s">
        <v>115</v>
      </c>
      <c r="C217" s="1">
        <v>45965</v>
      </c>
      <c r="D217" s="1">
        <v>45996</v>
      </c>
      <c r="E217" t="s">
        <v>116</v>
      </c>
      <c r="G217" t="s">
        <v>117</v>
      </c>
      <c r="H217" t="s">
        <v>117</v>
      </c>
      <c r="I217" t="s">
        <v>117</v>
      </c>
      <c r="J217" t="s">
        <v>366</v>
      </c>
      <c r="L217" t="s">
        <v>462</v>
      </c>
      <c r="N217" t="s">
        <v>368</v>
      </c>
      <c r="O217" t="s">
        <v>122</v>
      </c>
      <c r="P217" s="8">
        <v>96951</v>
      </c>
      <c r="Q217" t="s">
        <v>123</v>
      </c>
      <c r="S217" s="10">
        <v>16705320350</v>
      </c>
      <c r="U217" t="s">
        <v>369</v>
      </c>
      <c r="V217">
        <v>445110</v>
      </c>
      <c r="W217" t="s">
        <v>125</v>
      </c>
      <c r="Y217" t="s">
        <v>370</v>
      </c>
      <c r="Z217" t="s">
        <v>371</v>
      </c>
      <c r="AA217" t="s">
        <v>249</v>
      </c>
      <c r="AB217" t="s">
        <v>193</v>
      </c>
      <c r="AC217" t="s">
        <v>462</v>
      </c>
      <c r="AE217" t="s">
        <v>368</v>
      </c>
      <c r="AF217" t="s">
        <v>122</v>
      </c>
      <c r="AG217" s="8">
        <v>96951</v>
      </c>
      <c r="AH217" t="s">
        <v>123</v>
      </c>
      <c r="AJ217" s="10">
        <v>16705320350</v>
      </c>
      <c r="AL217" t="s">
        <v>373</v>
      </c>
      <c r="BE217" t="str">
        <f>"53-7065.00"</f>
        <v>53-7065.00</v>
      </c>
      <c r="BF217" t="s">
        <v>243</v>
      </c>
      <c r="BG217" t="s">
        <v>464</v>
      </c>
      <c r="BH217" t="s">
        <v>465</v>
      </c>
      <c r="BI217">
        <v>1</v>
      </c>
      <c r="BJ217">
        <v>1</v>
      </c>
      <c r="BK217" s="1">
        <v>46082</v>
      </c>
      <c r="BL217" s="1">
        <v>46446</v>
      </c>
      <c r="BM217" s="1">
        <v>46082</v>
      </c>
      <c r="BN217" s="1">
        <v>46446</v>
      </c>
      <c r="BO217">
        <v>40</v>
      </c>
      <c r="BP217">
        <v>0</v>
      </c>
      <c r="BQ217">
        <v>7</v>
      </c>
      <c r="BR217">
        <v>7</v>
      </c>
      <c r="BS217">
        <v>7</v>
      </c>
      <c r="BT217">
        <v>7</v>
      </c>
      <c r="BU217">
        <v>7</v>
      </c>
      <c r="BV217">
        <v>5</v>
      </c>
      <c r="BW217" t="str">
        <f>"1:00 PM"</f>
        <v>1:00 PM</v>
      </c>
      <c r="BX217" t="str">
        <f>"8:00 PM"</f>
        <v>8:00 PM</v>
      </c>
      <c r="BY217" t="s">
        <v>165</v>
      </c>
      <c r="BZ217">
        <v>0</v>
      </c>
      <c r="CA217">
        <v>3</v>
      </c>
      <c r="CB217" t="s">
        <v>117</v>
      </c>
      <c r="CD217" t="s">
        <v>466</v>
      </c>
      <c r="CE217" t="s">
        <v>467</v>
      </c>
      <c r="CG217" t="s">
        <v>368</v>
      </c>
      <c r="CH217" t="s">
        <v>122</v>
      </c>
      <c r="CI217" s="8">
        <v>96951</v>
      </c>
      <c r="CJ217" s="3">
        <v>9.64</v>
      </c>
      <c r="CK217" s="3">
        <v>9.64</v>
      </c>
      <c r="CL217" s="3">
        <v>14.46</v>
      </c>
      <c r="CM217" s="3">
        <v>14.46</v>
      </c>
      <c r="CN217" t="s">
        <v>137</v>
      </c>
      <c r="CO217" t="s">
        <v>140</v>
      </c>
      <c r="CP217" t="s">
        <v>138</v>
      </c>
      <c r="CR217" t="s">
        <v>117</v>
      </c>
      <c r="CS217" t="s">
        <v>139</v>
      </c>
      <c r="CT217" t="s">
        <v>139</v>
      </c>
      <c r="CU217" t="s">
        <v>139</v>
      </c>
      <c r="CV217" t="s">
        <v>140</v>
      </c>
      <c r="CW217" t="s">
        <v>139</v>
      </c>
      <c r="CX217" t="s">
        <v>140</v>
      </c>
      <c r="CY217" t="s">
        <v>379</v>
      </c>
      <c r="CZ217" s="10">
        <v>16705320350</v>
      </c>
      <c r="DA217" t="s">
        <v>373</v>
      </c>
      <c r="DB217" t="s">
        <v>140</v>
      </c>
      <c r="DC217" t="s">
        <v>139</v>
      </c>
      <c r="DD217" t="s">
        <v>117</v>
      </c>
    </row>
    <row r="218" spans="1:114" ht="14.45" customHeight="1" x14ac:dyDescent="0.25">
      <c r="A218" t="s">
        <v>630</v>
      </c>
      <c r="B218" t="s">
        <v>234</v>
      </c>
      <c r="C218" s="1">
        <v>45927</v>
      </c>
      <c r="D218" s="1">
        <v>45996</v>
      </c>
      <c r="E218" t="s">
        <v>116</v>
      </c>
      <c r="G218" t="s">
        <v>117</v>
      </c>
      <c r="H218" t="s">
        <v>117</v>
      </c>
      <c r="I218" t="s">
        <v>117</v>
      </c>
      <c r="J218" t="s">
        <v>631</v>
      </c>
      <c r="K218" t="s">
        <v>632</v>
      </c>
      <c r="L218" t="s">
        <v>633</v>
      </c>
      <c r="N218" t="s">
        <v>121</v>
      </c>
      <c r="O218" t="s">
        <v>122</v>
      </c>
      <c r="P218" s="8">
        <v>96950</v>
      </c>
      <c r="Q218" t="s">
        <v>123</v>
      </c>
      <c r="R218" t="s">
        <v>140</v>
      </c>
      <c r="S218" s="10">
        <v>16702347873</v>
      </c>
      <c r="U218" t="s">
        <v>634</v>
      </c>
      <c r="V218">
        <v>561720</v>
      </c>
      <c r="W218" t="s">
        <v>125</v>
      </c>
      <c r="Y218" t="s">
        <v>635</v>
      </c>
      <c r="Z218" t="s">
        <v>636</v>
      </c>
      <c r="AA218" t="s">
        <v>637</v>
      </c>
      <c r="AB218" t="s">
        <v>193</v>
      </c>
      <c r="AC218" t="s">
        <v>638</v>
      </c>
      <c r="AE218" t="s">
        <v>121</v>
      </c>
      <c r="AF218" t="s">
        <v>122</v>
      </c>
      <c r="AG218" s="8">
        <v>96950</v>
      </c>
      <c r="AH218" t="s">
        <v>123</v>
      </c>
      <c r="AJ218" s="10">
        <v>16702347873</v>
      </c>
      <c r="AL218" t="s">
        <v>639</v>
      </c>
      <c r="BE218" t="str">
        <f>"37-2011.00"</f>
        <v>37-2011.00</v>
      </c>
      <c r="BF218" t="s">
        <v>640</v>
      </c>
      <c r="BG218" t="s">
        <v>641</v>
      </c>
      <c r="BH218" t="s">
        <v>642</v>
      </c>
      <c r="BI218">
        <v>15</v>
      </c>
      <c r="BK218" s="1">
        <v>45962</v>
      </c>
      <c r="BL218" s="1">
        <v>46326</v>
      </c>
      <c r="BO218">
        <v>35</v>
      </c>
      <c r="BP218">
        <v>0</v>
      </c>
      <c r="BQ218">
        <v>7</v>
      </c>
      <c r="BR218">
        <v>7</v>
      </c>
      <c r="BS218">
        <v>7</v>
      </c>
      <c r="BT218">
        <v>7</v>
      </c>
      <c r="BU218">
        <v>7</v>
      </c>
      <c r="BV218">
        <v>0</v>
      </c>
      <c r="BW218" t="str">
        <f>"8:00 AM"</f>
        <v>8:00 AM</v>
      </c>
      <c r="BX218" t="str">
        <f>"3:00 PM"</f>
        <v>3:00 PM</v>
      </c>
      <c r="BY218" t="s">
        <v>165</v>
      </c>
      <c r="BZ218">
        <v>0</v>
      </c>
      <c r="CA218">
        <v>3</v>
      </c>
      <c r="CB218" t="s">
        <v>117</v>
      </c>
      <c r="CD218" t="s">
        <v>643</v>
      </c>
      <c r="CE218" t="s">
        <v>644</v>
      </c>
      <c r="CG218" t="s">
        <v>645</v>
      </c>
      <c r="CH218" t="s">
        <v>122</v>
      </c>
      <c r="CI218" s="8">
        <v>96950</v>
      </c>
      <c r="CJ218" s="3">
        <v>8.4499999999999993</v>
      </c>
      <c r="CK218" s="3">
        <v>8.4499999999999993</v>
      </c>
      <c r="CL218" s="3">
        <v>12.67</v>
      </c>
      <c r="CM218" s="3">
        <v>12.67</v>
      </c>
      <c r="CN218" t="s">
        <v>137</v>
      </c>
      <c r="CO218" t="s">
        <v>142</v>
      </c>
      <c r="CP218" t="s">
        <v>138</v>
      </c>
      <c r="CR218" t="s">
        <v>117</v>
      </c>
      <c r="CS218" t="s">
        <v>139</v>
      </c>
      <c r="CT218" t="s">
        <v>140</v>
      </c>
      <c r="CU218" t="s">
        <v>139</v>
      </c>
      <c r="CV218" t="s">
        <v>140</v>
      </c>
      <c r="CW218" t="s">
        <v>139</v>
      </c>
      <c r="CX218" t="s">
        <v>140</v>
      </c>
      <c r="CY218" t="s">
        <v>646</v>
      </c>
      <c r="CZ218" s="10">
        <v>16702347873</v>
      </c>
      <c r="DA218" t="s">
        <v>639</v>
      </c>
      <c r="DB218" t="s">
        <v>142</v>
      </c>
      <c r="DC218" t="s">
        <v>139</v>
      </c>
      <c r="DD218" t="s">
        <v>117</v>
      </c>
    </row>
    <row r="219" spans="1:114" ht="14.45" customHeight="1" x14ac:dyDescent="0.25">
      <c r="A219" t="s">
        <v>838</v>
      </c>
      <c r="B219" t="s">
        <v>251</v>
      </c>
      <c r="C219" s="1">
        <v>45927</v>
      </c>
      <c r="D219" s="1">
        <v>45996</v>
      </c>
      <c r="E219" t="s">
        <v>116</v>
      </c>
      <c r="G219" t="s">
        <v>117</v>
      </c>
      <c r="H219" t="s">
        <v>117</v>
      </c>
      <c r="I219" t="s">
        <v>117</v>
      </c>
      <c r="J219" t="s">
        <v>631</v>
      </c>
      <c r="K219" t="s">
        <v>632</v>
      </c>
      <c r="L219" t="s">
        <v>633</v>
      </c>
      <c r="N219" t="s">
        <v>121</v>
      </c>
      <c r="O219" t="s">
        <v>122</v>
      </c>
      <c r="P219" s="8">
        <v>96950</v>
      </c>
      <c r="Q219" t="s">
        <v>123</v>
      </c>
      <c r="R219" t="s">
        <v>140</v>
      </c>
      <c r="S219" s="10">
        <v>16702347873</v>
      </c>
      <c r="U219" t="s">
        <v>634</v>
      </c>
      <c r="V219">
        <v>561720</v>
      </c>
      <c r="W219" t="s">
        <v>125</v>
      </c>
      <c r="Y219" t="s">
        <v>635</v>
      </c>
      <c r="Z219" t="s">
        <v>636</v>
      </c>
      <c r="AA219" t="s">
        <v>637</v>
      </c>
      <c r="AB219" t="s">
        <v>193</v>
      </c>
      <c r="AC219" t="s">
        <v>638</v>
      </c>
      <c r="AE219" t="s">
        <v>121</v>
      </c>
      <c r="AF219" t="s">
        <v>122</v>
      </c>
      <c r="AG219" s="8">
        <v>96950</v>
      </c>
      <c r="AH219" t="s">
        <v>123</v>
      </c>
      <c r="AJ219" s="10">
        <v>16702347873</v>
      </c>
      <c r="AL219" t="s">
        <v>639</v>
      </c>
      <c r="BE219" t="str">
        <f>"37-2011.00"</f>
        <v>37-2011.00</v>
      </c>
      <c r="BF219" t="s">
        <v>640</v>
      </c>
      <c r="BG219" t="s">
        <v>641</v>
      </c>
      <c r="BH219" t="s">
        <v>642</v>
      </c>
      <c r="BI219">
        <v>15</v>
      </c>
      <c r="BJ219">
        <v>14</v>
      </c>
      <c r="BK219" s="1">
        <v>45992</v>
      </c>
      <c r="BL219" s="1">
        <v>46356</v>
      </c>
      <c r="BM219" s="1">
        <v>45996</v>
      </c>
      <c r="BN219" s="1">
        <v>46356</v>
      </c>
      <c r="BO219">
        <v>35</v>
      </c>
      <c r="BP219">
        <v>0</v>
      </c>
      <c r="BQ219">
        <v>7</v>
      </c>
      <c r="BR219">
        <v>7</v>
      </c>
      <c r="BS219">
        <v>7</v>
      </c>
      <c r="BT219">
        <v>7</v>
      </c>
      <c r="BU219">
        <v>7</v>
      </c>
      <c r="BV219">
        <v>0</v>
      </c>
      <c r="BW219" t="str">
        <f>"8:00 AM"</f>
        <v>8:00 AM</v>
      </c>
      <c r="BX219" t="str">
        <f>"3:00 PM"</f>
        <v>3:00 PM</v>
      </c>
      <c r="BY219" t="s">
        <v>165</v>
      </c>
      <c r="BZ219">
        <v>0</v>
      </c>
      <c r="CA219">
        <v>3</v>
      </c>
      <c r="CB219" t="s">
        <v>117</v>
      </c>
      <c r="CD219" t="s">
        <v>643</v>
      </c>
      <c r="CE219" t="s">
        <v>644</v>
      </c>
      <c r="CG219" t="s">
        <v>645</v>
      </c>
      <c r="CH219" t="s">
        <v>122</v>
      </c>
      <c r="CI219" s="8">
        <v>96950</v>
      </c>
      <c r="CJ219" s="3">
        <v>8.4499999999999993</v>
      </c>
      <c r="CK219" s="3">
        <v>8.4499999999999993</v>
      </c>
      <c r="CL219" s="3">
        <v>12.67</v>
      </c>
      <c r="CM219" s="3">
        <v>12.67</v>
      </c>
      <c r="CN219" t="s">
        <v>137</v>
      </c>
      <c r="CO219" t="s">
        <v>142</v>
      </c>
      <c r="CP219" t="s">
        <v>138</v>
      </c>
      <c r="CR219" t="s">
        <v>117</v>
      </c>
      <c r="CS219" t="s">
        <v>139</v>
      </c>
      <c r="CT219" t="s">
        <v>140</v>
      </c>
      <c r="CU219" t="s">
        <v>139</v>
      </c>
      <c r="CV219" t="s">
        <v>140</v>
      </c>
      <c r="CW219" t="s">
        <v>139</v>
      </c>
      <c r="CX219" t="s">
        <v>140</v>
      </c>
      <c r="CY219" t="s">
        <v>839</v>
      </c>
      <c r="CZ219" s="10">
        <v>16702347873</v>
      </c>
      <c r="DA219" t="s">
        <v>639</v>
      </c>
      <c r="DB219" t="s">
        <v>142</v>
      </c>
      <c r="DC219" t="s">
        <v>139</v>
      </c>
      <c r="DD219" t="s">
        <v>117</v>
      </c>
    </row>
    <row r="220" spans="1:114" ht="14.45" customHeight="1" x14ac:dyDescent="0.25">
      <c r="A220" t="s">
        <v>1733</v>
      </c>
      <c r="B220" t="s">
        <v>115</v>
      </c>
      <c r="C220" s="1">
        <v>45905</v>
      </c>
      <c r="D220" s="1">
        <v>45996</v>
      </c>
      <c r="E220" t="s">
        <v>168</v>
      </c>
      <c r="F220" s="1">
        <v>45929</v>
      </c>
      <c r="G220" t="s">
        <v>139</v>
      </c>
      <c r="H220" t="s">
        <v>139</v>
      </c>
      <c r="I220" t="s">
        <v>117</v>
      </c>
      <c r="J220" t="s">
        <v>1734</v>
      </c>
      <c r="K220" t="s">
        <v>1735</v>
      </c>
      <c r="L220" t="s">
        <v>1736</v>
      </c>
      <c r="M220" t="s">
        <v>1737</v>
      </c>
      <c r="N220" t="s">
        <v>121</v>
      </c>
      <c r="O220" t="s">
        <v>122</v>
      </c>
      <c r="P220" s="8">
        <v>96950</v>
      </c>
      <c r="Q220" t="s">
        <v>123</v>
      </c>
      <c r="R220" t="s">
        <v>753</v>
      </c>
      <c r="S220" s="10">
        <v>16702871186</v>
      </c>
      <c r="U220" t="s">
        <v>1738</v>
      </c>
      <c r="V220">
        <v>5616</v>
      </c>
      <c r="W220" t="s">
        <v>125</v>
      </c>
      <c r="Y220" t="s">
        <v>1739</v>
      </c>
      <c r="Z220" t="s">
        <v>1740</v>
      </c>
      <c r="AB220" t="s">
        <v>318</v>
      </c>
      <c r="AC220" t="s">
        <v>1736</v>
      </c>
      <c r="AD220" t="s">
        <v>1737</v>
      </c>
      <c r="AE220" t="s">
        <v>121</v>
      </c>
      <c r="AF220" t="s">
        <v>122</v>
      </c>
      <c r="AG220" s="8">
        <v>96950</v>
      </c>
      <c r="AH220" t="s">
        <v>123</v>
      </c>
      <c r="AI220" t="s">
        <v>753</v>
      </c>
      <c r="AJ220" s="10">
        <v>16702871186</v>
      </c>
      <c r="AL220" t="s">
        <v>1741</v>
      </c>
      <c r="BE220" t="str">
        <f>"27-3091.00"</f>
        <v>27-3091.00</v>
      </c>
      <c r="BF220" t="s">
        <v>1742</v>
      </c>
      <c r="BG220" t="s">
        <v>1743</v>
      </c>
      <c r="BH220" t="s">
        <v>1744</v>
      </c>
      <c r="BI220">
        <v>1</v>
      </c>
      <c r="BJ220">
        <v>1</v>
      </c>
      <c r="BK220" s="1">
        <v>45931</v>
      </c>
      <c r="BL220" s="1">
        <v>47026</v>
      </c>
      <c r="BM220" s="1">
        <v>45996</v>
      </c>
      <c r="BN220" s="1">
        <v>47026</v>
      </c>
      <c r="BO220">
        <v>35</v>
      </c>
      <c r="BP220">
        <v>5</v>
      </c>
      <c r="BQ220">
        <v>5</v>
      </c>
      <c r="BR220">
        <v>5</v>
      </c>
      <c r="BS220">
        <v>5</v>
      </c>
      <c r="BT220">
        <v>5</v>
      </c>
      <c r="BU220">
        <v>5</v>
      </c>
      <c r="BV220">
        <v>5</v>
      </c>
      <c r="BW220" t="str">
        <f>"11:00 PM"</f>
        <v>11:00 PM</v>
      </c>
      <c r="BX220" t="str">
        <f>"4:00 AM"</f>
        <v>4:00 AM</v>
      </c>
      <c r="BY220" t="s">
        <v>165</v>
      </c>
      <c r="BZ220">
        <v>0</v>
      </c>
      <c r="CA220">
        <v>24</v>
      </c>
      <c r="CB220" t="s">
        <v>117</v>
      </c>
      <c r="CD220" t="s">
        <v>1745</v>
      </c>
      <c r="CE220" t="s">
        <v>1737</v>
      </c>
      <c r="CG220" t="s">
        <v>121</v>
      </c>
      <c r="CH220" t="s">
        <v>122</v>
      </c>
      <c r="CI220" s="8">
        <v>96950</v>
      </c>
      <c r="CJ220" s="3">
        <v>20.29</v>
      </c>
      <c r="CK220" s="3">
        <v>20.29</v>
      </c>
      <c r="CN220" t="s">
        <v>137</v>
      </c>
      <c r="CP220" t="s">
        <v>138</v>
      </c>
      <c r="CR220" t="s">
        <v>117</v>
      </c>
      <c r="CS220" t="s">
        <v>139</v>
      </c>
      <c r="CT220" t="s">
        <v>140</v>
      </c>
      <c r="CU220" t="s">
        <v>140</v>
      </c>
      <c r="CV220" t="s">
        <v>140</v>
      </c>
      <c r="CW220" t="s">
        <v>140</v>
      </c>
      <c r="CX220" t="s">
        <v>140</v>
      </c>
      <c r="CY220" t="s">
        <v>1746</v>
      </c>
      <c r="CZ220" s="10">
        <v>16702871186</v>
      </c>
      <c r="DA220" t="s">
        <v>1741</v>
      </c>
      <c r="DB220" t="s">
        <v>140</v>
      </c>
      <c r="DC220" t="s">
        <v>139</v>
      </c>
      <c r="DD220" t="s">
        <v>117</v>
      </c>
    </row>
    <row r="221" spans="1:114" ht="14.45" customHeight="1" x14ac:dyDescent="0.25">
      <c r="A221" t="s">
        <v>1888</v>
      </c>
      <c r="B221" t="s">
        <v>115</v>
      </c>
      <c r="C221" s="1">
        <v>45911</v>
      </c>
      <c r="D221" s="1">
        <v>45996</v>
      </c>
      <c r="E221" t="s">
        <v>116</v>
      </c>
      <c r="G221" t="s">
        <v>117</v>
      </c>
      <c r="H221" t="s">
        <v>117</v>
      </c>
      <c r="I221" t="s">
        <v>117</v>
      </c>
      <c r="J221" t="s">
        <v>1889</v>
      </c>
      <c r="K221" t="s">
        <v>1890</v>
      </c>
      <c r="L221" t="s">
        <v>1891</v>
      </c>
      <c r="N221" t="s">
        <v>156</v>
      </c>
      <c r="O221" t="s">
        <v>122</v>
      </c>
      <c r="P221" s="8">
        <v>96950</v>
      </c>
      <c r="Q221" t="s">
        <v>123</v>
      </c>
      <c r="S221" s="10">
        <v>16702340801</v>
      </c>
      <c r="U221" t="s">
        <v>1892</v>
      </c>
      <c r="V221">
        <v>4441</v>
      </c>
      <c r="W221" t="s">
        <v>125</v>
      </c>
      <c r="Y221" t="s">
        <v>1893</v>
      </c>
      <c r="Z221" t="s">
        <v>1894</v>
      </c>
      <c r="AA221" t="s">
        <v>1895</v>
      </c>
      <c r="AB221" t="s">
        <v>1896</v>
      </c>
      <c r="AC221" t="s">
        <v>1897</v>
      </c>
      <c r="AE221" t="s">
        <v>156</v>
      </c>
      <c r="AF221" t="s">
        <v>122</v>
      </c>
      <c r="AG221" s="8">
        <v>96950</v>
      </c>
      <c r="AH221" t="s">
        <v>123</v>
      </c>
      <c r="AJ221" s="10">
        <v>16702340801</v>
      </c>
      <c r="AL221" t="s">
        <v>1898</v>
      </c>
      <c r="BE221" t="str">
        <f>"41-4012.00"</f>
        <v>41-4012.00</v>
      </c>
      <c r="BF221" t="s">
        <v>1899</v>
      </c>
      <c r="BG221" t="s">
        <v>1900</v>
      </c>
      <c r="BH221" t="s">
        <v>1901</v>
      </c>
      <c r="BI221">
        <v>3</v>
      </c>
      <c r="BJ221">
        <v>3</v>
      </c>
      <c r="BK221" s="1">
        <v>45962</v>
      </c>
      <c r="BL221" s="1">
        <v>46326</v>
      </c>
      <c r="BM221" s="1">
        <v>45996</v>
      </c>
      <c r="BN221" s="1">
        <v>46326</v>
      </c>
      <c r="BO221">
        <v>40</v>
      </c>
      <c r="BP221">
        <v>0</v>
      </c>
      <c r="BQ221">
        <v>8</v>
      </c>
      <c r="BR221">
        <v>8</v>
      </c>
      <c r="BS221">
        <v>8</v>
      </c>
      <c r="BT221">
        <v>8</v>
      </c>
      <c r="BU221">
        <v>8</v>
      </c>
      <c r="BV221">
        <v>0</v>
      </c>
      <c r="BW221" t="str">
        <f>"8:00 AM"</f>
        <v>8:00 AM</v>
      </c>
      <c r="BX221" t="str">
        <f>"5:00 PM"</f>
        <v>5:00 PM</v>
      </c>
      <c r="BY221" t="s">
        <v>135</v>
      </c>
      <c r="BZ221">
        <v>0</v>
      </c>
      <c r="CA221">
        <v>12</v>
      </c>
      <c r="CB221" t="s">
        <v>117</v>
      </c>
      <c r="CD221" t="s">
        <v>1902</v>
      </c>
      <c r="CE221" t="s">
        <v>1903</v>
      </c>
      <c r="CG221" t="s">
        <v>156</v>
      </c>
      <c r="CH221" t="s">
        <v>122</v>
      </c>
      <c r="CI221" s="8">
        <v>96950</v>
      </c>
      <c r="CJ221" s="3">
        <v>9.64</v>
      </c>
      <c r="CK221" s="3">
        <v>9.64</v>
      </c>
      <c r="CL221" s="3">
        <v>14.46</v>
      </c>
      <c r="CM221" s="3">
        <v>14.46</v>
      </c>
      <c r="CN221" t="s">
        <v>137</v>
      </c>
      <c r="CP221" t="s">
        <v>138</v>
      </c>
      <c r="CR221" t="s">
        <v>117</v>
      </c>
      <c r="CS221" t="s">
        <v>139</v>
      </c>
      <c r="CT221" t="s">
        <v>140</v>
      </c>
      <c r="CU221" t="s">
        <v>139</v>
      </c>
      <c r="CV221" t="s">
        <v>140</v>
      </c>
      <c r="CW221" t="s">
        <v>139</v>
      </c>
      <c r="CX221" t="s">
        <v>140</v>
      </c>
      <c r="CY221" t="s">
        <v>1904</v>
      </c>
      <c r="CZ221" s="10">
        <v>16702340801</v>
      </c>
      <c r="DA221" t="s">
        <v>1905</v>
      </c>
      <c r="DB221" t="s">
        <v>140</v>
      </c>
      <c r="DC221" t="s">
        <v>139</v>
      </c>
      <c r="DD221" t="s">
        <v>117</v>
      </c>
    </row>
    <row r="222" spans="1:114" ht="14.45" customHeight="1" x14ac:dyDescent="0.25">
      <c r="A222" t="s">
        <v>2005</v>
      </c>
      <c r="B222" t="s">
        <v>115</v>
      </c>
      <c r="C222" s="1">
        <v>45904</v>
      </c>
      <c r="D222" s="1">
        <v>45996</v>
      </c>
      <c r="E222" t="s">
        <v>168</v>
      </c>
      <c r="F222" s="1">
        <v>46080</v>
      </c>
      <c r="G222" t="s">
        <v>139</v>
      </c>
      <c r="H222" t="s">
        <v>117</v>
      </c>
      <c r="I222" t="s">
        <v>117</v>
      </c>
      <c r="J222" t="s">
        <v>202</v>
      </c>
      <c r="K222" t="s">
        <v>203</v>
      </c>
      <c r="L222" t="s">
        <v>204</v>
      </c>
      <c r="N222" t="s">
        <v>156</v>
      </c>
      <c r="O222" t="s">
        <v>122</v>
      </c>
      <c r="P222" s="8">
        <v>96950</v>
      </c>
      <c r="Q222" t="s">
        <v>123</v>
      </c>
      <c r="S222" s="10">
        <v>16702881047</v>
      </c>
      <c r="T222">
        <v>301</v>
      </c>
      <c r="U222" t="s">
        <v>205</v>
      </c>
      <c r="V222">
        <v>21231</v>
      </c>
      <c r="W222" t="s">
        <v>125</v>
      </c>
      <c r="Y222" t="s">
        <v>206</v>
      </c>
      <c r="Z222" t="s">
        <v>207</v>
      </c>
      <c r="AA222" t="s">
        <v>208</v>
      </c>
      <c r="AB222" t="s">
        <v>209</v>
      </c>
      <c r="AC222" t="s">
        <v>204</v>
      </c>
      <c r="AE222" t="s">
        <v>156</v>
      </c>
      <c r="AF222" t="s">
        <v>122</v>
      </c>
      <c r="AG222" s="8">
        <v>96950</v>
      </c>
      <c r="AH222" t="s">
        <v>123</v>
      </c>
      <c r="AJ222" s="10">
        <v>16702881047</v>
      </c>
      <c r="AK222">
        <v>301</v>
      </c>
      <c r="AL222" t="s">
        <v>210</v>
      </c>
      <c r="BE222" t="str">
        <f>"51-4122.00"</f>
        <v>51-4122.00</v>
      </c>
      <c r="BF222" t="s">
        <v>2006</v>
      </c>
      <c r="BG222" t="s">
        <v>2007</v>
      </c>
      <c r="BH222" t="s">
        <v>2008</v>
      </c>
      <c r="BI222">
        <v>2</v>
      </c>
      <c r="BJ222">
        <v>2</v>
      </c>
      <c r="BK222" s="1">
        <v>46082</v>
      </c>
      <c r="BL222" s="1">
        <v>47177</v>
      </c>
      <c r="BM222" s="1">
        <v>46082</v>
      </c>
      <c r="BN222" s="1">
        <v>47177</v>
      </c>
      <c r="BO222">
        <v>40</v>
      </c>
      <c r="BP222">
        <v>0</v>
      </c>
      <c r="BQ222">
        <v>8</v>
      </c>
      <c r="BR222">
        <v>8</v>
      </c>
      <c r="BS222">
        <v>8</v>
      </c>
      <c r="BT222">
        <v>8</v>
      </c>
      <c r="BU222">
        <v>8</v>
      </c>
      <c r="BV222">
        <v>0</v>
      </c>
      <c r="BW222" t="str">
        <f>"7:00 AM"</f>
        <v>7:00 AM</v>
      </c>
      <c r="BX222" t="str">
        <f>"3:30 PM"</f>
        <v>3:30 PM</v>
      </c>
      <c r="BY222" t="s">
        <v>135</v>
      </c>
      <c r="BZ222">
        <v>0</v>
      </c>
      <c r="CA222">
        <v>12</v>
      </c>
      <c r="CB222" t="s">
        <v>117</v>
      </c>
      <c r="CD222" s="2" t="s">
        <v>2009</v>
      </c>
      <c r="CE222" t="s">
        <v>2010</v>
      </c>
      <c r="CG222" t="s">
        <v>156</v>
      </c>
      <c r="CH222" t="s">
        <v>122</v>
      </c>
      <c r="CI222" s="8">
        <v>96950</v>
      </c>
      <c r="CJ222" s="3">
        <v>15.4</v>
      </c>
      <c r="CK222" s="3">
        <v>20.399999999999999</v>
      </c>
      <c r="CL222" s="3">
        <v>23.1</v>
      </c>
      <c r="CM222" s="3">
        <v>30.6</v>
      </c>
      <c r="CN222" t="s">
        <v>137</v>
      </c>
      <c r="CO222" t="s">
        <v>165</v>
      </c>
      <c r="CP222" t="s">
        <v>266</v>
      </c>
      <c r="CR222" t="s">
        <v>117</v>
      </c>
      <c r="CS222" t="s">
        <v>139</v>
      </c>
      <c r="CT222" t="s">
        <v>140</v>
      </c>
      <c r="CU222" t="s">
        <v>139</v>
      </c>
      <c r="CV222" t="s">
        <v>140</v>
      </c>
      <c r="CW222" t="s">
        <v>139</v>
      </c>
      <c r="CX222" t="s">
        <v>140</v>
      </c>
      <c r="CY222" t="s">
        <v>215</v>
      </c>
      <c r="CZ222" s="10">
        <v>16702880407</v>
      </c>
      <c r="DA222" t="s">
        <v>210</v>
      </c>
      <c r="DB222" t="s">
        <v>140</v>
      </c>
      <c r="DC222" t="s">
        <v>139</v>
      </c>
      <c r="DD222" t="s">
        <v>117</v>
      </c>
    </row>
    <row r="223" spans="1:114" ht="14.45" customHeight="1" x14ac:dyDescent="0.25">
      <c r="A223" t="s">
        <v>2770</v>
      </c>
      <c r="B223" t="s">
        <v>115</v>
      </c>
      <c r="C223" s="1">
        <v>45928</v>
      </c>
      <c r="D223" s="1">
        <v>45996</v>
      </c>
      <c r="E223" t="s">
        <v>168</v>
      </c>
      <c r="F223" s="1">
        <v>46021</v>
      </c>
      <c r="G223" t="s">
        <v>117</v>
      </c>
      <c r="H223" t="s">
        <v>117</v>
      </c>
      <c r="I223" t="s">
        <v>117</v>
      </c>
      <c r="J223" t="s">
        <v>1724</v>
      </c>
      <c r="K223" t="s">
        <v>1725</v>
      </c>
      <c r="L223" t="s">
        <v>1726</v>
      </c>
      <c r="M223" t="s">
        <v>320</v>
      </c>
      <c r="N223" t="s">
        <v>121</v>
      </c>
      <c r="O223" t="s">
        <v>122</v>
      </c>
      <c r="P223" s="8">
        <v>96950</v>
      </c>
      <c r="Q223" t="s">
        <v>123</v>
      </c>
      <c r="S223" s="10">
        <v>16702332288</v>
      </c>
      <c r="U223" t="s">
        <v>1727</v>
      </c>
      <c r="V223">
        <v>812112</v>
      </c>
      <c r="W223" t="s">
        <v>125</v>
      </c>
      <c r="Y223" t="s">
        <v>315</v>
      </c>
      <c r="Z223" t="s">
        <v>316</v>
      </c>
      <c r="AA223" t="s">
        <v>317</v>
      </c>
      <c r="AB223" t="s">
        <v>193</v>
      </c>
      <c r="AC223" t="s">
        <v>1728</v>
      </c>
      <c r="AD223" t="s">
        <v>320</v>
      </c>
      <c r="AE223" t="s">
        <v>121</v>
      </c>
      <c r="AF223" t="s">
        <v>122</v>
      </c>
      <c r="AG223" s="8">
        <v>96950</v>
      </c>
      <c r="AH223" t="s">
        <v>123</v>
      </c>
      <c r="AJ223" s="10">
        <v>16702332288</v>
      </c>
      <c r="AL223" t="s">
        <v>321</v>
      </c>
      <c r="BE223" t="str">
        <f>"39-5012.00"</f>
        <v>39-5012.00</v>
      </c>
      <c r="BF223" t="s">
        <v>742</v>
      </c>
      <c r="BG223" t="s">
        <v>1729</v>
      </c>
      <c r="BH223" t="s">
        <v>1730</v>
      </c>
      <c r="BI223">
        <v>2</v>
      </c>
      <c r="BJ223">
        <v>2</v>
      </c>
      <c r="BK223" s="1">
        <v>46023</v>
      </c>
      <c r="BL223" s="1">
        <v>46387</v>
      </c>
      <c r="BM223" s="1">
        <v>46023</v>
      </c>
      <c r="BN223" s="1">
        <v>46387</v>
      </c>
      <c r="BO223">
        <v>35</v>
      </c>
      <c r="BP223">
        <v>0</v>
      </c>
      <c r="BQ223">
        <v>7</v>
      </c>
      <c r="BR223">
        <v>7</v>
      </c>
      <c r="BS223">
        <v>7</v>
      </c>
      <c r="BT223">
        <v>7</v>
      </c>
      <c r="BU223">
        <v>7</v>
      </c>
      <c r="BV223">
        <v>0</v>
      </c>
      <c r="BW223" t="str">
        <f>"10:00 AM"</f>
        <v>10:00 AM</v>
      </c>
      <c r="BX223" t="str">
        <f>"6:00 PM"</f>
        <v>6:00 PM</v>
      </c>
      <c r="BY223" t="s">
        <v>135</v>
      </c>
      <c r="BZ223">
        <v>0</v>
      </c>
      <c r="CA223">
        <v>12</v>
      </c>
      <c r="CB223" t="s">
        <v>117</v>
      </c>
      <c r="CD223" t="s">
        <v>2771</v>
      </c>
      <c r="CE223" t="s">
        <v>312</v>
      </c>
      <c r="CF223" t="s">
        <v>320</v>
      </c>
      <c r="CG223" t="s">
        <v>121</v>
      </c>
      <c r="CH223" t="s">
        <v>122</v>
      </c>
      <c r="CI223" s="8">
        <v>96950</v>
      </c>
      <c r="CJ223" s="3">
        <v>8.8800000000000008</v>
      </c>
      <c r="CK223" s="3">
        <v>8.8800000000000008</v>
      </c>
      <c r="CL223" s="3">
        <v>13.32</v>
      </c>
      <c r="CM223" s="3">
        <v>13.32</v>
      </c>
      <c r="CN223" t="s">
        <v>137</v>
      </c>
      <c r="CO223" t="s">
        <v>325</v>
      </c>
      <c r="CP223" t="s">
        <v>138</v>
      </c>
      <c r="CR223" t="s">
        <v>117</v>
      </c>
      <c r="CS223" t="s">
        <v>139</v>
      </c>
      <c r="CT223" t="s">
        <v>140</v>
      </c>
      <c r="CU223" t="s">
        <v>139</v>
      </c>
      <c r="CV223" t="s">
        <v>140</v>
      </c>
      <c r="CW223" t="s">
        <v>139</v>
      </c>
      <c r="CX223" t="s">
        <v>140</v>
      </c>
      <c r="CY223" t="s">
        <v>326</v>
      </c>
      <c r="CZ223" s="10">
        <v>16702332288</v>
      </c>
      <c r="DA223" t="s">
        <v>321</v>
      </c>
      <c r="DB223" t="s">
        <v>140</v>
      </c>
      <c r="DC223" t="s">
        <v>139</v>
      </c>
      <c r="DD223" t="s">
        <v>117</v>
      </c>
    </row>
    <row r="224" spans="1:114" ht="14.45" customHeight="1" x14ac:dyDescent="0.25">
      <c r="A224" t="s">
        <v>2926</v>
      </c>
      <c r="B224" t="s">
        <v>115</v>
      </c>
      <c r="C224" s="1">
        <v>45908</v>
      </c>
      <c r="D224" s="1">
        <v>45996</v>
      </c>
      <c r="E224" t="s">
        <v>168</v>
      </c>
      <c r="F224" s="1">
        <v>46052</v>
      </c>
      <c r="G224" t="s">
        <v>117</v>
      </c>
      <c r="H224" t="s">
        <v>117</v>
      </c>
      <c r="I224" t="s">
        <v>117</v>
      </c>
      <c r="J224" t="s">
        <v>870</v>
      </c>
      <c r="K224" t="s">
        <v>871</v>
      </c>
      <c r="L224" t="s">
        <v>872</v>
      </c>
      <c r="M224" t="s">
        <v>873</v>
      </c>
      <c r="N224" t="s">
        <v>156</v>
      </c>
      <c r="O224" t="s">
        <v>122</v>
      </c>
      <c r="P224" s="8">
        <v>96950</v>
      </c>
      <c r="Q224" t="s">
        <v>123</v>
      </c>
      <c r="S224" s="10">
        <v>16702333600</v>
      </c>
      <c r="U224" t="s">
        <v>874</v>
      </c>
      <c r="V224">
        <v>524210</v>
      </c>
      <c r="W224" t="s">
        <v>125</v>
      </c>
      <c r="Y224" t="s">
        <v>875</v>
      </c>
      <c r="Z224" t="s">
        <v>876</v>
      </c>
      <c r="AB224" t="s">
        <v>877</v>
      </c>
      <c r="AC224" t="s">
        <v>872</v>
      </c>
      <c r="AD224" t="s">
        <v>873</v>
      </c>
      <c r="AE224" t="s">
        <v>156</v>
      </c>
      <c r="AF224" t="s">
        <v>122</v>
      </c>
      <c r="AG224" s="8">
        <v>96950</v>
      </c>
      <c r="AH224" t="s">
        <v>123</v>
      </c>
      <c r="AJ224" s="10">
        <v>16702333600</v>
      </c>
      <c r="AL224" t="s">
        <v>878</v>
      </c>
      <c r="BE224" t="str">
        <f>"13-2011.00"</f>
        <v>13-2011.00</v>
      </c>
      <c r="BF224" t="s">
        <v>160</v>
      </c>
      <c r="BG224" t="s">
        <v>879</v>
      </c>
      <c r="BH224" t="s">
        <v>162</v>
      </c>
      <c r="BI224">
        <v>1</v>
      </c>
      <c r="BJ224">
        <v>1</v>
      </c>
      <c r="BK224" s="1">
        <v>46054</v>
      </c>
      <c r="BL224" s="1">
        <v>46418</v>
      </c>
      <c r="BM224" s="1">
        <v>46054</v>
      </c>
      <c r="BN224" s="1">
        <v>46418</v>
      </c>
      <c r="BO224">
        <v>35</v>
      </c>
      <c r="BP224">
        <v>0</v>
      </c>
      <c r="BQ224">
        <v>7</v>
      </c>
      <c r="BR224">
        <v>7</v>
      </c>
      <c r="BS224">
        <v>7</v>
      </c>
      <c r="BT224">
        <v>7</v>
      </c>
      <c r="BU224">
        <v>7</v>
      </c>
      <c r="BV224">
        <v>0</v>
      </c>
      <c r="BW224" t="str">
        <f>"8:30 AM"</f>
        <v>8:30 AM</v>
      </c>
      <c r="BX224" t="str">
        <f>"5:00 PM"</f>
        <v>5:00 PM</v>
      </c>
      <c r="BY224" t="s">
        <v>212</v>
      </c>
      <c r="BZ224">
        <v>0</v>
      </c>
      <c r="CA224">
        <v>36</v>
      </c>
      <c r="CB224" t="s">
        <v>117</v>
      </c>
      <c r="CD224" s="2" t="s">
        <v>880</v>
      </c>
      <c r="CE224" t="s">
        <v>872</v>
      </c>
      <c r="CF224" t="s">
        <v>873</v>
      </c>
      <c r="CG224" t="s">
        <v>156</v>
      </c>
      <c r="CH224" t="s">
        <v>122</v>
      </c>
      <c r="CI224" s="8">
        <v>96950</v>
      </c>
      <c r="CJ224" s="3">
        <v>17.91</v>
      </c>
      <c r="CK224" s="3">
        <v>17.91</v>
      </c>
      <c r="CL224" s="3">
        <v>26.86</v>
      </c>
      <c r="CM224" s="3">
        <v>26.86</v>
      </c>
      <c r="CN224" t="s">
        <v>137</v>
      </c>
      <c r="CO224" t="s">
        <v>165</v>
      </c>
      <c r="CP224" t="s">
        <v>138</v>
      </c>
      <c r="CR224" t="s">
        <v>117</v>
      </c>
      <c r="CS224" t="s">
        <v>139</v>
      </c>
      <c r="CT224" t="s">
        <v>139</v>
      </c>
      <c r="CU224" t="s">
        <v>139</v>
      </c>
      <c r="CV224" t="s">
        <v>140</v>
      </c>
      <c r="CW224" t="s">
        <v>139</v>
      </c>
      <c r="CX224" t="s">
        <v>140</v>
      </c>
      <c r="CY224" s="2" t="s">
        <v>2927</v>
      </c>
      <c r="CZ224" s="10">
        <v>16702333600</v>
      </c>
      <c r="DA224" t="s">
        <v>878</v>
      </c>
      <c r="DB224" t="s">
        <v>142</v>
      </c>
      <c r="DC224" t="s">
        <v>139</v>
      </c>
      <c r="DD224" t="s">
        <v>117</v>
      </c>
    </row>
    <row r="225" spans="1:114" ht="14.45" customHeight="1" x14ac:dyDescent="0.25">
      <c r="A225" t="s">
        <v>3469</v>
      </c>
      <c r="B225" t="s">
        <v>217</v>
      </c>
      <c r="C225" s="1">
        <v>45894</v>
      </c>
      <c r="D225" s="1">
        <v>45996</v>
      </c>
      <c r="E225" t="s">
        <v>168</v>
      </c>
      <c r="F225" s="1">
        <v>46021</v>
      </c>
      <c r="G225" t="s">
        <v>117</v>
      </c>
      <c r="H225" t="s">
        <v>117</v>
      </c>
      <c r="I225" t="s">
        <v>117</v>
      </c>
      <c r="J225" t="s">
        <v>1386</v>
      </c>
      <c r="L225" t="s">
        <v>1387</v>
      </c>
      <c r="M225" t="s">
        <v>1388</v>
      </c>
      <c r="N225" t="s">
        <v>156</v>
      </c>
      <c r="O225" t="s">
        <v>122</v>
      </c>
      <c r="P225" s="8">
        <v>96950</v>
      </c>
      <c r="Q225" t="s">
        <v>123</v>
      </c>
      <c r="S225" s="10">
        <v>16702345828</v>
      </c>
      <c r="U225" t="s">
        <v>1389</v>
      </c>
      <c r="V225">
        <v>2362</v>
      </c>
      <c r="W225" t="s">
        <v>125</v>
      </c>
      <c r="Y225" t="s">
        <v>1390</v>
      </c>
      <c r="Z225" t="s">
        <v>1391</v>
      </c>
      <c r="AB225" t="s">
        <v>277</v>
      </c>
      <c r="AC225" t="s">
        <v>1387</v>
      </c>
      <c r="AD225" t="s">
        <v>1388</v>
      </c>
      <c r="AE225" t="s">
        <v>156</v>
      </c>
      <c r="AF225" t="s">
        <v>122</v>
      </c>
      <c r="AG225" s="8">
        <v>96950</v>
      </c>
      <c r="AH225" t="s">
        <v>123</v>
      </c>
      <c r="AJ225" s="10">
        <v>16702345828</v>
      </c>
      <c r="AL225" t="s">
        <v>1392</v>
      </c>
      <c r="AM225" t="s">
        <v>152</v>
      </c>
      <c r="AN225" t="s">
        <v>292</v>
      </c>
      <c r="AO225" t="s">
        <v>1393</v>
      </c>
      <c r="AQ225" t="s">
        <v>1394</v>
      </c>
      <c r="AR225" t="s">
        <v>1395</v>
      </c>
      <c r="AS225" t="s">
        <v>156</v>
      </c>
      <c r="AT225" t="s">
        <v>122</v>
      </c>
      <c r="AU225" s="8">
        <v>96950</v>
      </c>
      <c r="AV225" t="s">
        <v>123</v>
      </c>
      <c r="AX225" s="10">
        <v>16702872946</v>
      </c>
      <c r="AZ225" t="s">
        <v>1396</v>
      </c>
      <c r="BA225" t="s">
        <v>1397</v>
      </c>
      <c r="BB225" t="s">
        <v>1398</v>
      </c>
      <c r="BE225" t="str">
        <f>"17-3022.00"</f>
        <v>17-3022.00</v>
      </c>
      <c r="BF225" t="s">
        <v>1399</v>
      </c>
      <c r="BG225" t="s">
        <v>1400</v>
      </c>
      <c r="BH225" t="s">
        <v>1401</v>
      </c>
      <c r="BI225">
        <v>1</v>
      </c>
      <c r="BK225" s="1">
        <v>46023</v>
      </c>
      <c r="BL225" s="1">
        <v>46387</v>
      </c>
      <c r="BO225">
        <v>40</v>
      </c>
      <c r="BP225">
        <v>0</v>
      </c>
      <c r="BQ225">
        <v>8</v>
      </c>
      <c r="BR225">
        <v>8</v>
      </c>
      <c r="BS225">
        <v>8</v>
      </c>
      <c r="BT225">
        <v>8</v>
      </c>
      <c r="BU225">
        <v>8</v>
      </c>
      <c r="BV225">
        <v>0</v>
      </c>
      <c r="BW225" t="str">
        <f>"8:00 AM"</f>
        <v>8:00 AM</v>
      </c>
      <c r="BX225" t="str">
        <f>"5:00 PM"</f>
        <v>5:00 PM</v>
      </c>
      <c r="BY225" t="s">
        <v>384</v>
      </c>
      <c r="BZ225">
        <v>0</v>
      </c>
      <c r="CA225">
        <v>24</v>
      </c>
      <c r="CB225" t="s">
        <v>117</v>
      </c>
      <c r="CD225" t="s">
        <v>854</v>
      </c>
      <c r="CE225" t="s">
        <v>1387</v>
      </c>
      <c r="CF225" t="s">
        <v>1388</v>
      </c>
      <c r="CG225" t="s">
        <v>156</v>
      </c>
      <c r="CH225" t="s">
        <v>122</v>
      </c>
      <c r="CI225" s="8">
        <v>96950</v>
      </c>
      <c r="CJ225" s="3">
        <v>17.57</v>
      </c>
      <c r="CK225" s="3">
        <v>17.57</v>
      </c>
      <c r="CL225" s="3">
        <v>26.36</v>
      </c>
      <c r="CM225" s="3">
        <v>26.36</v>
      </c>
      <c r="CN225" t="s">
        <v>137</v>
      </c>
      <c r="CO225" t="s">
        <v>854</v>
      </c>
      <c r="CP225" t="s">
        <v>138</v>
      </c>
      <c r="CR225" t="s">
        <v>117</v>
      </c>
      <c r="CS225" t="s">
        <v>139</v>
      </c>
      <c r="CT225" t="s">
        <v>140</v>
      </c>
      <c r="CU225" t="s">
        <v>139</v>
      </c>
      <c r="CV225" t="s">
        <v>140</v>
      </c>
      <c r="CW225" t="s">
        <v>139</v>
      </c>
      <c r="CX225" t="s">
        <v>140</v>
      </c>
      <c r="CY225" t="s">
        <v>1402</v>
      </c>
      <c r="CZ225" s="10">
        <v>16702345828</v>
      </c>
      <c r="DA225" t="s">
        <v>1392</v>
      </c>
      <c r="DB225" t="s">
        <v>140</v>
      </c>
      <c r="DC225" t="s">
        <v>139</v>
      </c>
      <c r="DD225" t="s">
        <v>117</v>
      </c>
      <c r="DE225" t="s">
        <v>292</v>
      </c>
      <c r="DF225" t="s">
        <v>1393</v>
      </c>
      <c r="DH225" t="s">
        <v>1398</v>
      </c>
      <c r="DI225" t="s">
        <v>1397</v>
      </c>
      <c r="DJ225" t="s">
        <v>1396</v>
      </c>
    </row>
    <row r="226" spans="1:114" ht="14.45" customHeight="1" x14ac:dyDescent="0.25">
      <c r="A226" t="s">
        <v>3490</v>
      </c>
      <c r="B226" t="s">
        <v>115</v>
      </c>
      <c r="C226" s="1">
        <v>45907</v>
      </c>
      <c r="D226" s="1">
        <v>45996</v>
      </c>
      <c r="E226" t="s">
        <v>168</v>
      </c>
      <c r="F226" s="1">
        <v>46052</v>
      </c>
      <c r="G226" t="s">
        <v>139</v>
      </c>
      <c r="H226" t="s">
        <v>117</v>
      </c>
      <c r="I226" t="s">
        <v>117</v>
      </c>
      <c r="J226" t="s">
        <v>3491</v>
      </c>
      <c r="K226" t="s">
        <v>3492</v>
      </c>
      <c r="L226" t="s">
        <v>3493</v>
      </c>
      <c r="N226" t="s">
        <v>121</v>
      </c>
      <c r="O226" t="s">
        <v>122</v>
      </c>
      <c r="P226" s="8">
        <v>96950</v>
      </c>
      <c r="Q226" t="s">
        <v>123</v>
      </c>
      <c r="S226" s="10">
        <v>16702354658</v>
      </c>
      <c r="U226" t="s">
        <v>3494</v>
      </c>
      <c r="V226">
        <v>311811</v>
      </c>
      <c r="W226" t="s">
        <v>125</v>
      </c>
      <c r="Y226" t="s">
        <v>3495</v>
      </c>
      <c r="Z226" t="s">
        <v>3496</v>
      </c>
      <c r="AA226" t="s">
        <v>3497</v>
      </c>
      <c r="AB226" t="s">
        <v>3392</v>
      </c>
      <c r="AC226" t="s">
        <v>3498</v>
      </c>
      <c r="AE226" t="s">
        <v>121</v>
      </c>
      <c r="AF226" t="s">
        <v>122</v>
      </c>
      <c r="AG226" s="8">
        <v>96950</v>
      </c>
      <c r="AH226" t="s">
        <v>123</v>
      </c>
      <c r="AJ226" s="10">
        <v>16702354658</v>
      </c>
      <c r="AL226" t="s">
        <v>3499</v>
      </c>
      <c r="BE226" t="str">
        <f>"51-3011.00"</f>
        <v>51-3011.00</v>
      </c>
      <c r="BF226" t="s">
        <v>342</v>
      </c>
      <c r="BG226" t="s">
        <v>3500</v>
      </c>
      <c r="BH226" t="s">
        <v>1160</v>
      </c>
      <c r="BI226">
        <v>3</v>
      </c>
      <c r="BJ226">
        <v>3</v>
      </c>
      <c r="BK226" s="1">
        <v>46054</v>
      </c>
      <c r="BL226" s="1">
        <v>46418</v>
      </c>
      <c r="BM226" s="1">
        <v>46054</v>
      </c>
      <c r="BN226" s="1">
        <v>46418</v>
      </c>
      <c r="BO226">
        <v>35</v>
      </c>
      <c r="BP226">
        <v>7</v>
      </c>
      <c r="BQ226">
        <v>0</v>
      </c>
      <c r="BR226">
        <v>0</v>
      </c>
      <c r="BS226">
        <v>7</v>
      </c>
      <c r="BT226">
        <v>7</v>
      </c>
      <c r="BU226">
        <v>7</v>
      </c>
      <c r="BV226">
        <v>7</v>
      </c>
      <c r="BW226" t="str">
        <f>"1:00 PM"</f>
        <v>1:00 PM</v>
      </c>
      <c r="BX226" t="str">
        <f>"9:00 PM"</f>
        <v>9:00 PM</v>
      </c>
      <c r="BY226" t="s">
        <v>165</v>
      </c>
      <c r="BZ226">
        <v>0</v>
      </c>
      <c r="CA226">
        <v>12</v>
      </c>
      <c r="CB226" t="s">
        <v>117</v>
      </c>
      <c r="CD226" t="s">
        <v>325</v>
      </c>
      <c r="CE226" t="s">
        <v>3501</v>
      </c>
      <c r="CF226" t="s">
        <v>3493</v>
      </c>
      <c r="CG226" t="s">
        <v>121</v>
      </c>
      <c r="CH226" t="s">
        <v>122</v>
      </c>
      <c r="CI226" s="8">
        <v>96950</v>
      </c>
      <c r="CJ226" s="3">
        <v>8.61</v>
      </c>
      <c r="CK226" s="3">
        <v>8.61</v>
      </c>
      <c r="CL226" s="3">
        <v>12.92</v>
      </c>
      <c r="CM226" s="3">
        <v>12.92</v>
      </c>
      <c r="CN226" t="s">
        <v>137</v>
      </c>
      <c r="CO226" t="s">
        <v>140</v>
      </c>
      <c r="CP226" t="s">
        <v>138</v>
      </c>
      <c r="CR226" t="s">
        <v>117</v>
      </c>
      <c r="CS226" t="s">
        <v>139</v>
      </c>
      <c r="CT226" t="s">
        <v>140</v>
      </c>
      <c r="CU226" t="s">
        <v>139</v>
      </c>
      <c r="CV226" t="s">
        <v>140</v>
      </c>
      <c r="CW226" t="s">
        <v>139</v>
      </c>
      <c r="CX226" t="s">
        <v>140</v>
      </c>
      <c r="CY226" t="s">
        <v>3502</v>
      </c>
      <c r="CZ226" s="10">
        <v>16702354658</v>
      </c>
      <c r="DA226" t="s">
        <v>3499</v>
      </c>
      <c r="DB226" t="s">
        <v>140</v>
      </c>
      <c r="DC226" t="s">
        <v>139</v>
      </c>
      <c r="DD226" t="s">
        <v>117</v>
      </c>
    </row>
    <row r="227" spans="1:114" ht="14.45" customHeight="1" x14ac:dyDescent="0.25">
      <c r="A227" t="s">
        <v>3509</v>
      </c>
      <c r="B227" t="s">
        <v>217</v>
      </c>
      <c r="C227" s="1">
        <v>45890</v>
      </c>
      <c r="D227" s="1">
        <v>45996</v>
      </c>
      <c r="E227" t="s">
        <v>168</v>
      </c>
      <c r="F227" s="1">
        <v>46021</v>
      </c>
      <c r="G227" t="s">
        <v>117</v>
      </c>
      <c r="H227" t="s">
        <v>117</v>
      </c>
      <c r="I227" t="s">
        <v>117</v>
      </c>
      <c r="J227" t="s">
        <v>3510</v>
      </c>
      <c r="K227" t="s">
        <v>3511</v>
      </c>
      <c r="L227" t="s">
        <v>3512</v>
      </c>
      <c r="N227" t="s">
        <v>121</v>
      </c>
      <c r="O227" t="s">
        <v>122</v>
      </c>
      <c r="P227" s="8">
        <v>96950</v>
      </c>
      <c r="Q227" t="s">
        <v>123</v>
      </c>
      <c r="R227" t="s">
        <v>140</v>
      </c>
      <c r="S227" s="10">
        <v>16702355009</v>
      </c>
      <c r="U227" t="s">
        <v>3513</v>
      </c>
      <c r="V227">
        <v>561320</v>
      </c>
      <c r="W227" t="s">
        <v>222</v>
      </c>
      <c r="X227" t="s">
        <v>139</v>
      </c>
      <c r="Y227" t="s">
        <v>1700</v>
      </c>
      <c r="Z227" t="s">
        <v>1714</v>
      </c>
      <c r="AA227" t="s">
        <v>1702</v>
      </c>
      <c r="AB227" t="s">
        <v>1475</v>
      </c>
      <c r="AC227" t="s">
        <v>1709</v>
      </c>
      <c r="AE227" t="s">
        <v>121</v>
      </c>
      <c r="AF227" t="s">
        <v>122</v>
      </c>
      <c r="AG227" s="8">
        <v>96950</v>
      </c>
      <c r="AH227" t="s">
        <v>123</v>
      </c>
      <c r="AJ227" s="10">
        <v>16702355009</v>
      </c>
      <c r="AL227" t="s">
        <v>3514</v>
      </c>
      <c r="BE227" t="str">
        <f>"35-3031.00"</f>
        <v>35-3031.00</v>
      </c>
      <c r="BF227" t="s">
        <v>1623</v>
      </c>
      <c r="BG227" t="s">
        <v>3515</v>
      </c>
      <c r="BH227" t="s">
        <v>1065</v>
      </c>
      <c r="BI227">
        <v>12</v>
      </c>
      <c r="BK227" s="1">
        <v>46023</v>
      </c>
      <c r="BL227" s="1">
        <v>46387</v>
      </c>
      <c r="BO227">
        <v>35</v>
      </c>
      <c r="BP227">
        <v>0</v>
      </c>
      <c r="BQ227">
        <v>7</v>
      </c>
      <c r="BR227">
        <v>7</v>
      </c>
      <c r="BS227">
        <v>7</v>
      </c>
      <c r="BT227">
        <v>7</v>
      </c>
      <c r="BU227">
        <v>7</v>
      </c>
      <c r="BV227">
        <v>0</v>
      </c>
      <c r="BW227" t="str">
        <f>"8:00 AM"</f>
        <v>8:00 AM</v>
      </c>
      <c r="BX227" t="str">
        <f>"4:00 PM"</f>
        <v>4:00 PM</v>
      </c>
      <c r="BY227" t="s">
        <v>165</v>
      </c>
      <c r="BZ227">
        <v>0</v>
      </c>
      <c r="CA227">
        <v>3</v>
      </c>
      <c r="CB227" t="s">
        <v>117</v>
      </c>
      <c r="CD227" s="2" t="s">
        <v>3516</v>
      </c>
      <c r="CE227" t="s">
        <v>2487</v>
      </c>
      <c r="CF227" t="s">
        <v>3517</v>
      </c>
      <c r="CG227" t="s">
        <v>156</v>
      </c>
      <c r="CH227" t="s">
        <v>122</v>
      </c>
      <c r="CI227" s="8">
        <v>96950</v>
      </c>
      <c r="CJ227" s="3">
        <v>8.0399999999999991</v>
      </c>
      <c r="CK227" s="3">
        <v>8.0399999999999991</v>
      </c>
      <c r="CL227" s="3">
        <v>12.06</v>
      </c>
      <c r="CM227" s="3">
        <v>12.06</v>
      </c>
      <c r="CN227" t="s">
        <v>137</v>
      </c>
      <c r="CO227" t="s">
        <v>3518</v>
      </c>
      <c r="CP227" t="s">
        <v>138</v>
      </c>
      <c r="CR227" t="s">
        <v>117</v>
      </c>
      <c r="CS227" t="s">
        <v>139</v>
      </c>
      <c r="CT227" t="s">
        <v>139</v>
      </c>
      <c r="CU227" t="s">
        <v>139</v>
      </c>
      <c r="CV227" t="s">
        <v>140</v>
      </c>
      <c r="CW227" t="s">
        <v>139</v>
      </c>
      <c r="CX227" t="s">
        <v>140</v>
      </c>
      <c r="CY227" t="s">
        <v>3519</v>
      </c>
      <c r="CZ227" s="10">
        <v>16702355009</v>
      </c>
      <c r="DA227" t="s">
        <v>3514</v>
      </c>
      <c r="DB227" t="s">
        <v>1524</v>
      </c>
      <c r="DC227" t="s">
        <v>139</v>
      </c>
      <c r="DD227" t="s">
        <v>139</v>
      </c>
    </row>
    <row r="228" spans="1:114" ht="14.45" customHeight="1" x14ac:dyDescent="0.25">
      <c r="A228" t="s">
        <v>3536</v>
      </c>
      <c r="B228" t="s">
        <v>115</v>
      </c>
      <c r="C228" s="1">
        <v>45925</v>
      </c>
      <c r="D228" s="1">
        <v>45996</v>
      </c>
      <c r="E228" t="s">
        <v>116</v>
      </c>
      <c r="G228" t="s">
        <v>117</v>
      </c>
      <c r="H228" t="s">
        <v>117</v>
      </c>
      <c r="I228" t="s">
        <v>117</v>
      </c>
      <c r="J228" t="s">
        <v>3076</v>
      </c>
      <c r="K228" t="s">
        <v>3077</v>
      </c>
      <c r="L228" t="s">
        <v>3537</v>
      </c>
      <c r="M228" t="s">
        <v>3079</v>
      </c>
      <c r="N228" t="s">
        <v>121</v>
      </c>
      <c r="O228" t="s">
        <v>122</v>
      </c>
      <c r="P228" s="8">
        <v>96950</v>
      </c>
      <c r="Q228" t="s">
        <v>123</v>
      </c>
      <c r="S228" s="10">
        <v>16702883443</v>
      </c>
      <c r="U228" t="s">
        <v>3080</v>
      </c>
      <c r="V228">
        <v>323113</v>
      </c>
      <c r="W228" t="s">
        <v>125</v>
      </c>
      <c r="Y228" t="s">
        <v>3081</v>
      </c>
      <c r="Z228" t="s">
        <v>3082</v>
      </c>
      <c r="AA228" t="s">
        <v>3083</v>
      </c>
      <c r="AB228" t="s">
        <v>2858</v>
      </c>
      <c r="AC228" t="s">
        <v>3538</v>
      </c>
      <c r="AD228" t="s">
        <v>3079</v>
      </c>
      <c r="AE228" t="s">
        <v>121</v>
      </c>
      <c r="AF228" t="s">
        <v>122</v>
      </c>
      <c r="AG228" s="8">
        <v>96950</v>
      </c>
      <c r="AH228" t="s">
        <v>123</v>
      </c>
      <c r="AJ228" s="10">
        <v>16702883444</v>
      </c>
      <c r="AL228" t="s">
        <v>3085</v>
      </c>
      <c r="BE228" t="str">
        <f>"51-9198.00"</f>
        <v>51-9198.00</v>
      </c>
      <c r="BF228" t="s">
        <v>374</v>
      </c>
      <c r="BG228" t="s">
        <v>3086</v>
      </c>
      <c r="BH228" t="s">
        <v>3087</v>
      </c>
      <c r="BI228">
        <v>3</v>
      </c>
      <c r="BJ228">
        <v>3</v>
      </c>
      <c r="BK228" s="1">
        <v>45992</v>
      </c>
      <c r="BL228" s="1">
        <v>46356</v>
      </c>
      <c r="BM228" s="1">
        <v>45996</v>
      </c>
      <c r="BN228" s="1">
        <v>46356</v>
      </c>
      <c r="BO228">
        <v>35</v>
      </c>
      <c r="BP228">
        <v>0</v>
      </c>
      <c r="BQ228">
        <v>7</v>
      </c>
      <c r="BR228">
        <v>7</v>
      </c>
      <c r="BS228">
        <v>7</v>
      </c>
      <c r="BT228">
        <v>7</v>
      </c>
      <c r="BU228">
        <v>7</v>
      </c>
      <c r="BV228">
        <v>0</v>
      </c>
      <c r="BW228" t="str">
        <f>"8:00 AM"</f>
        <v>8:00 AM</v>
      </c>
      <c r="BX228" t="str">
        <f>"3:00 PM"</f>
        <v>3:00 PM</v>
      </c>
      <c r="BY228" t="s">
        <v>135</v>
      </c>
      <c r="BZ228">
        <v>0</v>
      </c>
      <c r="CA228">
        <v>12</v>
      </c>
      <c r="CB228" t="s">
        <v>117</v>
      </c>
      <c r="CD228" s="2" t="s">
        <v>3539</v>
      </c>
      <c r="CE228" t="s">
        <v>3537</v>
      </c>
      <c r="CF228" t="s">
        <v>3079</v>
      </c>
      <c r="CG228" t="s">
        <v>121</v>
      </c>
      <c r="CH228" t="s">
        <v>122</v>
      </c>
      <c r="CI228" s="8">
        <v>96950</v>
      </c>
      <c r="CJ228" s="3">
        <v>8.2200000000000006</v>
      </c>
      <c r="CK228" s="3">
        <v>8.2200000000000006</v>
      </c>
      <c r="CL228" s="3">
        <v>12.33</v>
      </c>
      <c r="CM228" s="3">
        <v>12.33</v>
      </c>
      <c r="CN228" t="s">
        <v>137</v>
      </c>
      <c r="CO228" t="s">
        <v>140</v>
      </c>
      <c r="CP228" t="s">
        <v>138</v>
      </c>
      <c r="CR228" t="s">
        <v>117</v>
      </c>
      <c r="CS228" t="s">
        <v>139</v>
      </c>
      <c r="CT228" t="s">
        <v>140</v>
      </c>
      <c r="CU228" t="s">
        <v>139</v>
      </c>
      <c r="CV228" t="s">
        <v>140</v>
      </c>
      <c r="CW228" t="s">
        <v>139</v>
      </c>
      <c r="CX228" t="s">
        <v>140</v>
      </c>
      <c r="CY228" t="s">
        <v>2596</v>
      </c>
      <c r="CZ228" s="10">
        <v>16702883444</v>
      </c>
      <c r="DA228" t="s">
        <v>3085</v>
      </c>
      <c r="DB228" t="s">
        <v>142</v>
      </c>
      <c r="DC228" t="s">
        <v>139</v>
      </c>
      <c r="DD228" t="s">
        <v>117</v>
      </c>
    </row>
    <row r="229" spans="1:114" ht="14.45" customHeight="1" x14ac:dyDescent="0.25">
      <c r="A229" t="s">
        <v>3540</v>
      </c>
      <c r="B229" t="s">
        <v>217</v>
      </c>
      <c r="C229" s="1">
        <v>45972</v>
      </c>
      <c r="D229" s="1">
        <v>45996</v>
      </c>
      <c r="E229" t="s">
        <v>116</v>
      </c>
      <c r="G229" t="s">
        <v>117</v>
      </c>
      <c r="H229" t="s">
        <v>117</v>
      </c>
      <c r="I229" t="s">
        <v>117</v>
      </c>
      <c r="J229" t="s">
        <v>3541</v>
      </c>
      <c r="K229" t="s">
        <v>3541</v>
      </c>
      <c r="L229" t="s">
        <v>3542</v>
      </c>
      <c r="N229" t="s">
        <v>156</v>
      </c>
      <c r="O229" t="s">
        <v>122</v>
      </c>
      <c r="P229" s="8">
        <v>96950</v>
      </c>
      <c r="Q229" t="s">
        <v>123</v>
      </c>
      <c r="S229" s="10">
        <v>16707851791</v>
      </c>
      <c r="U229" t="s">
        <v>3543</v>
      </c>
      <c r="V229">
        <v>238910</v>
      </c>
      <c r="W229" t="s">
        <v>125</v>
      </c>
      <c r="Y229" t="s">
        <v>3544</v>
      </c>
      <c r="Z229" t="s">
        <v>3545</v>
      </c>
      <c r="AA229" t="s">
        <v>1517</v>
      </c>
      <c r="AB229" t="s">
        <v>3546</v>
      </c>
      <c r="AC229" t="s">
        <v>3542</v>
      </c>
      <c r="AE229" t="s">
        <v>156</v>
      </c>
      <c r="AF229" t="s">
        <v>122</v>
      </c>
      <c r="AG229" s="8">
        <v>96950</v>
      </c>
      <c r="AH229" t="s">
        <v>123</v>
      </c>
      <c r="AJ229" s="10">
        <v>16707851791</v>
      </c>
      <c r="AL229" t="s">
        <v>3547</v>
      </c>
      <c r="BE229" t="str">
        <f>"51-4121.00"</f>
        <v>51-4121.00</v>
      </c>
      <c r="BF229" t="s">
        <v>3548</v>
      </c>
      <c r="BG229" t="s">
        <v>3549</v>
      </c>
      <c r="BH229" t="s">
        <v>3550</v>
      </c>
      <c r="BI229">
        <v>5</v>
      </c>
      <c r="BK229" s="1">
        <v>46055</v>
      </c>
      <c r="BL229" s="1">
        <v>47119</v>
      </c>
      <c r="BO229">
        <v>40</v>
      </c>
      <c r="BP229">
        <v>0</v>
      </c>
      <c r="BQ229">
        <v>8</v>
      </c>
      <c r="BR229">
        <v>8</v>
      </c>
      <c r="BS229">
        <v>8</v>
      </c>
      <c r="BT229">
        <v>8</v>
      </c>
      <c r="BU229">
        <v>8</v>
      </c>
      <c r="BV229">
        <v>0</v>
      </c>
      <c r="BW229" t="str">
        <f>"8:00 AM"</f>
        <v>8:00 AM</v>
      </c>
      <c r="BX229" t="str">
        <f>"5:00 PM"</f>
        <v>5:00 PM</v>
      </c>
      <c r="BY229" t="s">
        <v>135</v>
      </c>
      <c r="BZ229">
        <v>6</v>
      </c>
      <c r="CA229">
        <v>24</v>
      </c>
      <c r="CB229" t="s">
        <v>117</v>
      </c>
      <c r="CD229" s="2" t="s">
        <v>3551</v>
      </c>
      <c r="CE229" t="s">
        <v>3542</v>
      </c>
      <c r="CG229" t="s">
        <v>156</v>
      </c>
      <c r="CH229" t="s">
        <v>122</v>
      </c>
      <c r="CI229" s="8">
        <v>96950</v>
      </c>
      <c r="CJ229" s="3">
        <v>20.85</v>
      </c>
      <c r="CK229" s="3">
        <v>22.6</v>
      </c>
      <c r="CL229" s="3">
        <v>31.76</v>
      </c>
      <c r="CM229" s="3">
        <v>33.9</v>
      </c>
      <c r="CN229" t="s">
        <v>137</v>
      </c>
      <c r="CO229" t="s">
        <v>3552</v>
      </c>
      <c r="CP229" t="s">
        <v>138</v>
      </c>
      <c r="CR229" t="s">
        <v>117</v>
      </c>
      <c r="CS229" t="s">
        <v>139</v>
      </c>
      <c r="CT229" t="s">
        <v>139</v>
      </c>
      <c r="CU229" t="s">
        <v>139</v>
      </c>
      <c r="CV229" t="s">
        <v>140</v>
      </c>
      <c r="CW229" t="s">
        <v>139</v>
      </c>
      <c r="CX229" t="s">
        <v>139</v>
      </c>
      <c r="CY229" s="2" t="s">
        <v>3553</v>
      </c>
      <c r="CZ229" s="10">
        <v>16707851791</v>
      </c>
      <c r="DA229" t="s">
        <v>3547</v>
      </c>
      <c r="DB229" t="s">
        <v>140</v>
      </c>
      <c r="DC229" t="s">
        <v>139</v>
      </c>
      <c r="DD229" t="s">
        <v>117</v>
      </c>
    </row>
    <row r="230" spans="1:114" ht="14.45" customHeight="1" x14ac:dyDescent="0.25">
      <c r="A230" t="s">
        <v>3554</v>
      </c>
      <c r="B230" t="s">
        <v>115</v>
      </c>
      <c r="C230" s="1">
        <v>45909</v>
      </c>
      <c r="D230" s="1">
        <v>45996</v>
      </c>
      <c r="E230" t="s">
        <v>116</v>
      </c>
      <c r="G230" t="s">
        <v>117</v>
      </c>
      <c r="H230" t="s">
        <v>117</v>
      </c>
      <c r="I230" t="s">
        <v>117</v>
      </c>
      <c r="J230" t="s">
        <v>3555</v>
      </c>
      <c r="K230" t="s">
        <v>3556</v>
      </c>
      <c r="L230" t="s">
        <v>3557</v>
      </c>
      <c r="M230" t="s">
        <v>3558</v>
      </c>
      <c r="N230" t="s">
        <v>156</v>
      </c>
      <c r="O230" t="s">
        <v>122</v>
      </c>
      <c r="P230" s="8">
        <v>96950</v>
      </c>
      <c r="Q230" t="s">
        <v>123</v>
      </c>
      <c r="S230" s="10">
        <v>16702348286</v>
      </c>
      <c r="U230" t="s">
        <v>3559</v>
      </c>
      <c r="V230">
        <v>32311</v>
      </c>
      <c r="W230" t="s">
        <v>125</v>
      </c>
      <c r="Y230" t="s">
        <v>3560</v>
      </c>
      <c r="Z230" t="s">
        <v>3561</v>
      </c>
      <c r="AA230" t="s">
        <v>3562</v>
      </c>
      <c r="AB230" t="s">
        <v>1299</v>
      </c>
      <c r="AC230" t="s">
        <v>3557</v>
      </c>
      <c r="AD230" t="s">
        <v>3558</v>
      </c>
      <c r="AE230" t="s">
        <v>156</v>
      </c>
      <c r="AF230" t="s">
        <v>122</v>
      </c>
      <c r="AG230" s="8">
        <v>96950</v>
      </c>
      <c r="AH230" t="s">
        <v>123</v>
      </c>
      <c r="AJ230" s="10">
        <v>16702348286</v>
      </c>
      <c r="AL230" t="s">
        <v>3563</v>
      </c>
      <c r="BE230" t="str">
        <f>"51-5112.00"</f>
        <v>51-5112.00</v>
      </c>
      <c r="BF230" t="s">
        <v>3564</v>
      </c>
      <c r="BG230" t="s">
        <v>3565</v>
      </c>
      <c r="BH230" t="s">
        <v>3566</v>
      </c>
      <c r="BI230">
        <v>1</v>
      </c>
      <c r="BJ230">
        <v>1</v>
      </c>
      <c r="BK230" s="1">
        <v>46023</v>
      </c>
      <c r="BL230" s="1">
        <v>46387</v>
      </c>
      <c r="BM230" s="1">
        <v>46023</v>
      </c>
      <c r="BN230" s="1">
        <v>46387</v>
      </c>
      <c r="BO230">
        <v>35</v>
      </c>
      <c r="BP230">
        <v>0</v>
      </c>
      <c r="BQ230">
        <v>7</v>
      </c>
      <c r="BR230">
        <v>7</v>
      </c>
      <c r="BS230">
        <v>7</v>
      </c>
      <c r="BT230">
        <v>7</v>
      </c>
      <c r="BU230">
        <v>7</v>
      </c>
      <c r="BV230">
        <v>0</v>
      </c>
      <c r="BW230" t="str">
        <f>"9:00 AM"</f>
        <v>9:00 AM</v>
      </c>
      <c r="BX230" t="str">
        <f>"5:00 PM"</f>
        <v>5:00 PM</v>
      </c>
      <c r="BY230" t="s">
        <v>135</v>
      </c>
      <c r="BZ230">
        <v>0</v>
      </c>
      <c r="CA230">
        <v>12</v>
      </c>
      <c r="CB230" t="s">
        <v>117</v>
      </c>
      <c r="CD230" t="s">
        <v>3567</v>
      </c>
      <c r="CE230" t="s">
        <v>3558</v>
      </c>
      <c r="CG230" t="s">
        <v>156</v>
      </c>
      <c r="CH230" t="s">
        <v>122</v>
      </c>
      <c r="CI230" s="8">
        <v>96950</v>
      </c>
      <c r="CJ230" s="3">
        <v>13.74</v>
      </c>
      <c r="CK230" s="3">
        <v>13.74</v>
      </c>
      <c r="CL230" s="3">
        <v>20.61</v>
      </c>
      <c r="CM230" s="3">
        <v>20.61</v>
      </c>
      <c r="CN230" t="s">
        <v>137</v>
      </c>
      <c r="CO230" t="s">
        <v>282</v>
      </c>
      <c r="CP230" t="s">
        <v>138</v>
      </c>
      <c r="CR230" t="s">
        <v>117</v>
      </c>
      <c r="CS230" t="s">
        <v>139</v>
      </c>
      <c r="CT230" t="s">
        <v>140</v>
      </c>
      <c r="CU230" t="s">
        <v>139</v>
      </c>
      <c r="CV230" t="s">
        <v>140</v>
      </c>
      <c r="CW230" t="s">
        <v>139</v>
      </c>
      <c r="CX230" t="s">
        <v>140</v>
      </c>
      <c r="CY230" t="s">
        <v>283</v>
      </c>
      <c r="CZ230" s="10">
        <v>16702348286</v>
      </c>
      <c r="DA230" t="s">
        <v>3563</v>
      </c>
      <c r="DB230" t="s">
        <v>140</v>
      </c>
      <c r="DC230" t="s">
        <v>139</v>
      </c>
      <c r="DD230" t="s">
        <v>117</v>
      </c>
    </row>
    <row r="231" spans="1:114" ht="14.45" customHeight="1" x14ac:dyDescent="0.25">
      <c r="A231" t="s">
        <v>3583</v>
      </c>
      <c r="B231" t="s">
        <v>115</v>
      </c>
      <c r="C231" s="1">
        <v>45965</v>
      </c>
      <c r="D231" s="1">
        <v>45996</v>
      </c>
      <c r="E231" t="s">
        <v>116</v>
      </c>
      <c r="G231" t="s">
        <v>117</v>
      </c>
      <c r="H231" t="s">
        <v>117</v>
      </c>
      <c r="I231" t="s">
        <v>117</v>
      </c>
      <c r="J231" t="s">
        <v>366</v>
      </c>
      <c r="L231" t="s">
        <v>462</v>
      </c>
      <c r="N231" t="s">
        <v>368</v>
      </c>
      <c r="O231" t="s">
        <v>122</v>
      </c>
      <c r="P231" s="8">
        <v>96951</v>
      </c>
      <c r="Q231" t="s">
        <v>123</v>
      </c>
      <c r="S231" s="10">
        <v>16705320350</v>
      </c>
      <c r="U231" t="s">
        <v>369</v>
      </c>
      <c r="V231">
        <v>445110</v>
      </c>
      <c r="W231" t="s">
        <v>125</v>
      </c>
      <c r="Y231" t="s">
        <v>370</v>
      </c>
      <c r="Z231" t="s">
        <v>371</v>
      </c>
      <c r="AA231" t="s">
        <v>249</v>
      </c>
      <c r="AB231" t="s">
        <v>193</v>
      </c>
      <c r="AC231" t="s">
        <v>462</v>
      </c>
      <c r="AE231" t="s">
        <v>368</v>
      </c>
      <c r="AF231" t="s">
        <v>122</v>
      </c>
      <c r="AG231" s="8">
        <v>96951</v>
      </c>
      <c r="AH231" t="s">
        <v>123</v>
      </c>
      <c r="AJ231" s="10">
        <v>16705320350</v>
      </c>
      <c r="AL231" t="s">
        <v>373</v>
      </c>
      <c r="BE231" t="str">
        <f>"53-7065.00"</f>
        <v>53-7065.00</v>
      </c>
      <c r="BF231" t="s">
        <v>243</v>
      </c>
      <c r="BG231" t="s">
        <v>464</v>
      </c>
      <c r="BH231" t="s">
        <v>465</v>
      </c>
      <c r="BI231">
        <v>1</v>
      </c>
      <c r="BJ231">
        <v>1</v>
      </c>
      <c r="BK231" s="1">
        <v>46082</v>
      </c>
      <c r="BL231" s="1">
        <v>46446</v>
      </c>
      <c r="BM231" s="1">
        <v>46082</v>
      </c>
      <c r="BN231" s="1">
        <v>46446</v>
      </c>
      <c r="BO231">
        <v>40</v>
      </c>
      <c r="BP231">
        <v>0</v>
      </c>
      <c r="BQ231">
        <v>7</v>
      </c>
      <c r="BR231">
        <v>7</v>
      </c>
      <c r="BS231">
        <v>7</v>
      </c>
      <c r="BT231">
        <v>7</v>
      </c>
      <c r="BU231">
        <v>7</v>
      </c>
      <c r="BV231">
        <v>5</v>
      </c>
      <c r="BW231" t="str">
        <f>"1:00 PM"</f>
        <v>1:00 PM</v>
      </c>
      <c r="BX231" t="str">
        <f>"8:00 PM"</f>
        <v>8:00 PM</v>
      </c>
      <c r="BY231" t="s">
        <v>165</v>
      </c>
      <c r="BZ231">
        <v>0</v>
      </c>
      <c r="CA231">
        <v>3</v>
      </c>
      <c r="CB231" t="s">
        <v>117</v>
      </c>
      <c r="CD231" t="s">
        <v>466</v>
      </c>
      <c r="CE231" t="s">
        <v>467</v>
      </c>
      <c r="CG231" t="s">
        <v>368</v>
      </c>
      <c r="CH231" t="s">
        <v>122</v>
      </c>
      <c r="CI231" s="8">
        <v>96951</v>
      </c>
      <c r="CJ231" s="3">
        <v>9.64</v>
      </c>
      <c r="CK231" s="3">
        <v>9.64</v>
      </c>
      <c r="CL231" s="3">
        <v>14.46</v>
      </c>
      <c r="CM231" s="3">
        <v>14.46</v>
      </c>
      <c r="CN231" t="s">
        <v>137</v>
      </c>
      <c r="CO231" t="s">
        <v>140</v>
      </c>
      <c r="CP231" t="s">
        <v>138</v>
      </c>
      <c r="CR231" t="s">
        <v>117</v>
      </c>
      <c r="CS231" t="s">
        <v>139</v>
      </c>
      <c r="CT231" t="s">
        <v>139</v>
      </c>
      <c r="CU231" t="s">
        <v>139</v>
      </c>
      <c r="CV231" t="s">
        <v>140</v>
      </c>
      <c r="CW231" t="s">
        <v>139</v>
      </c>
      <c r="CX231" t="s">
        <v>140</v>
      </c>
      <c r="CY231" t="s">
        <v>379</v>
      </c>
      <c r="CZ231" s="10">
        <v>16705320350</v>
      </c>
      <c r="DA231" t="s">
        <v>373</v>
      </c>
      <c r="DB231" t="s">
        <v>140</v>
      </c>
      <c r="DC231" t="s">
        <v>139</v>
      </c>
      <c r="DD231" t="s">
        <v>117</v>
      </c>
    </row>
    <row r="232" spans="1:114" ht="14.45" customHeight="1" x14ac:dyDescent="0.25">
      <c r="A232" t="s">
        <v>3637</v>
      </c>
      <c r="B232" t="s">
        <v>115</v>
      </c>
      <c r="C232" s="1">
        <v>45909</v>
      </c>
      <c r="D232" s="1">
        <v>45996</v>
      </c>
      <c r="E232" t="s">
        <v>168</v>
      </c>
      <c r="F232" s="1">
        <v>46080</v>
      </c>
      <c r="G232" t="s">
        <v>117</v>
      </c>
      <c r="H232" t="s">
        <v>117</v>
      </c>
      <c r="I232" t="s">
        <v>117</v>
      </c>
      <c r="J232" t="s">
        <v>286</v>
      </c>
      <c r="L232" t="s">
        <v>287</v>
      </c>
      <c r="M232" t="s">
        <v>288</v>
      </c>
      <c r="N232" t="s">
        <v>121</v>
      </c>
      <c r="O232" t="s">
        <v>122</v>
      </c>
      <c r="P232" s="8">
        <v>96950</v>
      </c>
      <c r="Q232" t="s">
        <v>123</v>
      </c>
      <c r="S232" s="10">
        <v>16702348950</v>
      </c>
      <c r="U232" t="s">
        <v>289</v>
      </c>
      <c r="V232">
        <v>62211</v>
      </c>
      <c r="W232" t="s">
        <v>125</v>
      </c>
      <c r="Y232" t="s">
        <v>290</v>
      </c>
      <c r="Z232" t="s">
        <v>291</v>
      </c>
      <c r="AA232" t="s">
        <v>292</v>
      </c>
      <c r="AB232" t="s">
        <v>293</v>
      </c>
      <c r="AC232" t="s">
        <v>294</v>
      </c>
      <c r="AD232" t="s">
        <v>295</v>
      </c>
      <c r="AE232" t="s">
        <v>156</v>
      </c>
      <c r="AF232" t="s">
        <v>122</v>
      </c>
      <c r="AG232" s="8">
        <v>96950</v>
      </c>
      <c r="AH232" t="s">
        <v>123</v>
      </c>
      <c r="AJ232" s="10">
        <v>16702368202</v>
      </c>
      <c r="AL232" t="s">
        <v>296</v>
      </c>
      <c r="BE232" t="str">
        <f>"29-2011.00"</f>
        <v>29-2011.00</v>
      </c>
      <c r="BF232" t="s">
        <v>3638</v>
      </c>
      <c r="BG232" t="s">
        <v>3639</v>
      </c>
      <c r="BH232" t="s">
        <v>3640</v>
      </c>
      <c r="BI232">
        <v>2</v>
      </c>
      <c r="BJ232">
        <v>2</v>
      </c>
      <c r="BK232" s="1">
        <v>46082</v>
      </c>
      <c r="BL232" s="1">
        <v>46446</v>
      </c>
      <c r="BM232" s="1">
        <v>46082</v>
      </c>
      <c r="BN232" s="1">
        <v>46446</v>
      </c>
      <c r="BO232">
        <v>40</v>
      </c>
      <c r="BP232">
        <v>0</v>
      </c>
      <c r="BQ232">
        <v>8</v>
      </c>
      <c r="BR232">
        <v>8</v>
      </c>
      <c r="BS232">
        <v>8</v>
      </c>
      <c r="BT232">
        <v>8</v>
      </c>
      <c r="BU232">
        <v>8</v>
      </c>
      <c r="BV232">
        <v>0</v>
      </c>
      <c r="BW232" t="str">
        <f>"7:00 AM"</f>
        <v>7:00 AM</v>
      </c>
      <c r="BX232" t="str">
        <f>"4:00 PM"</f>
        <v>4:00 PM</v>
      </c>
      <c r="BY232" t="s">
        <v>212</v>
      </c>
      <c r="BZ232">
        <v>0</v>
      </c>
      <c r="CA232">
        <v>24</v>
      </c>
      <c r="CB232" t="s">
        <v>117</v>
      </c>
      <c r="CD232" s="2" t="s">
        <v>3641</v>
      </c>
      <c r="CE232" t="s">
        <v>294</v>
      </c>
      <c r="CF232" t="s">
        <v>295</v>
      </c>
      <c r="CG232" t="s">
        <v>156</v>
      </c>
      <c r="CH232" t="s">
        <v>122</v>
      </c>
      <c r="CI232" s="8">
        <v>96950</v>
      </c>
      <c r="CJ232" s="3">
        <v>23.57</v>
      </c>
      <c r="CL232" s="3">
        <v>35.35</v>
      </c>
      <c r="CN232" t="s">
        <v>137</v>
      </c>
      <c r="CO232" t="s">
        <v>301</v>
      </c>
      <c r="CP232" t="s">
        <v>138</v>
      </c>
      <c r="CR232" t="s">
        <v>117</v>
      </c>
      <c r="CS232" t="s">
        <v>139</v>
      </c>
      <c r="CT232" t="s">
        <v>140</v>
      </c>
      <c r="CU232" t="s">
        <v>139</v>
      </c>
      <c r="CV232" t="s">
        <v>140</v>
      </c>
      <c r="CW232" t="s">
        <v>139</v>
      </c>
      <c r="CX232" t="s">
        <v>140</v>
      </c>
      <c r="CY232" t="s">
        <v>302</v>
      </c>
      <c r="CZ232" s="10">
        <v>16702368202</v>
      </c>
      <c r="DA232" t="s">
        <v>303</v>
      </c>
      <c r="DB232" t="s">
        <v>304</v>
      </c>
      <c r="DC232" t="s">
        <v>139</v>
      </c>
      <c r="DD232" t="s">
        <v>117</v>
      </c>
      <c r="DE232" t="s">
        <v>305</v>
      </c>
      <c r="DF232" t="s">
        <v>306</v>
      </c>
      <c r="DG232" t="s">
        <v>307</v>
      </c>
      <c r="DH232" t="s">
        <v>289</v>
      </c>
      <c r="DI232" t="s">
        <v>286</v>
      </c>
      <c r="DJ232" t="s">
        <v>308</v>
      </c>
    </row>
    <row r="233" spans="1:114" ht="14.45" customHeight="1" x14ac:dyDescent="0.25">
      <c r="A233" t="s">
        <v>4011</v>
      </c>
      <c r="B233" t="s">
        <v>115</v>
      </c>
      <c r="C233" s="1">
        <v>45965</v>
      </c>
      <c r="D233" s="1">
        <v>45996</v>
      </c>
      <c r="E233" t="s">
        <v>116</v>
      </c>
      <c r="G233" t="s">
        <v>117</v>
      </c>
      <c r="H233" t="s">
        <v>117</v>
      </c>
      <c r="I233" t="s">
        <v>117</v>
      </c>
      <c r="J233" t="s">
        <v>2023</v>
      </c>
      <c r="K233" t="s">
        <v>2024</v>
      </c>
      <c r="L233" t="s">
        <v>4012</v>
      </c>
      <c r="M233" t="s">
        <v>2026</v>
      </c>
      <c r="N233" t="s">
        <v>121</v>
      </c>
      <c r="O233" t="s">
        <v>122</v>
      </c>
      <c r="P233" s="8">
        <v>96950</v>
      </c>
      <c r="Q233" t="s">
        <v>123</v>
      </c>
      <c r="S233" s="10">
        <v>16702355379</v>
      </c>
      <c r="U233" t="s">
        <v>2027</v>
      </c>
      <c r="V233">
        <v>722511</v>
      </c>
      <c r="W233" t="s">
        <v>125</v>
      </c>
      <c r="Y233" t="s">
        <v>2028</v>
      </c>
      <c r="Z233" t="s">
        <v>2029</v>
      </c>
      <c r="AA233" t="s">
        <v>2030</v>
      </c>
      <c r="AB233" t="s">
        <v>1998</v>
      </c>
      <c r="AC233" t="s">
        <v>4012</v>
      </c>
      <c r="AD233" t="s">
        <v>2026</v>
      </c>
      <c r="AE233" t="s">
        <v>121</v>
      </c>
      <c r="AF233" t="s">
        <v>122</v>
      </c>
      <c r="AG233" s="8">
        <v>96950</v>
      </c>
      <c r="AH233" t="s">
        <v>123</v>
      </c>
      <c r="AJ233" s="10">
        <v>16702355379</v>
      </c>
      <c r="AL233" t="s">
        <v>2031</v>
      </c>
      <c r="BE233" t="str">
        <f>"35-2014.00"</f>
        <v>35-2014.00</v>
      </c>
      <c r="BF233" t="s">
        <v>195</v>
      </c>
      <c r="BG233" t="s">
        <v>4013</v>
      </c>
      <c r="BH233" t="s">
        <v>197</v>
      </c>
      <c r="BI233">
        <v>9</v>
      </c>
      <c r="BJ233">
        <v>9</v>
      </c>
      <c r="BK233" s="1">
        <v>46082</v>
      </c>
      <c r="BL233" s="1">
        <v>46446</v>
      </c>
      <c r="BM233" s="1">
        <v>46082</v>
      </c>
      <c r="BN233" s="1">
        <v>46446</v>
      </c>
      <c r="BO233">
        <v>35</v>
      </c>
      <c r="BP233">
        <v>7</v>
      </c>
      <c r="BQ233">
        <v>0</v>
      </c>
      <c r="BR233">
        <v>0</v>
      </c>
      <c r="BS233">
        <v>7</v>
      </c>
      <c r="BT233">
        <v>7</v>
      </c>
      <c r="BU233">
        <v>7</v>
      </c>
      <c r="BV233">
        <v>7</v>
      </c>
      <c r="BW233" t="str">
        <f>"7:00 AM"</f>
        <v>7:00 AM</v>
      </c>
      <c r="BX233" t="str">
        <f>"2:00 PM"</f>
        <v>2:00 PM</v>
      </c>
      <c r="BY233" t="s">
        <v>165</v>
      </c>
      <c r="BZ233">
        <v>0</v>
      </c>
      <c r="CA233">
        <v>12</v>
      </c>
      <c r="CB233" t="s">
        <v>117</v>
      </c>
      <c r="CD233" t="s">
        <v>4014</v>
      </c>
      <c r="CE233" t="s">
        <v>4012</v>
      </c>
      <c r="CF233" t="s">
        <v>2026</v>
      </c>
      <c r="CG233" t="s">
        <v>121</v>
      </c>
      <c r="CH233" t="s">
        <v>122</v>
      </c>
      <c r="CI233" s="8">
        <v>96950</v>
      </c>
      <c r="CJ233" s="3">
        <v>8.93</v>
      </c>
      <c r="CK233" s="3">
        <v>8.93</v>
      </c>
      <c r="CL233" s="3">
        <v>13.4</v>
      </c>
      <c r="CM233" s="3">
        <v>13.4</v>
      </c>
      <c r="CN233" t="s">
        <v>137</v>
      </c>
      <c r="CO233" t="s">
        <v>2035</v>
      </c>
      <c r="CP233" t="s">
        <v>138</v>
      </c>
      <c r="CR233" t="s">
        <v>139</v>
      </c>
      <c r="CS233" t="s">
        <v>139</v>
      </c>
      <c r="CT233" t="s">
        <v>140</v>
      </c>
      <c r="CU233" t="s">
        <v>139</v>
      </c>
      <c r="CV233" t="s">
        <v>139</v>
      </c>
      <c r="CW233" t="s">
        <v>139</v>
      </c>
      <c r="CX233" t="s">
        <v>140</v>
      </c>
      <c r="CY233" t="s">
        <v>2036</v>
      </c>
      <c r="CZ233" s="10">
        <v>16702355379</v>
      </c>
      <c r="DA233" t="s">
        <v>2031</v>
      </c>
      <c r="DB233" t="s">
        <v>2037</v>
      </c>
      <c r="DC233" t="s">
        <v>139</v>
      </c>
      <c r="DD233" t="s">
        <v>117</v>
      </c>
    </row>
    <row r="234" spans="1:114" ht="14.45" customHeight="1" x14ac:dyDescent="0.25">
      <c r="A234" t="s">
        <v>4496</v>
      </c>
      <c r="B234" t="s">
        <v>217</v>
      </c>
      <c r="C234" s="1">
        <v>45979</v>
      </c>
      <c r="D234" s="1">
        <v>45996</v>
      </c>
      <c r="E234" t="s">
        <v>168</v>
      </c>
      <c r="F234" s="1">
        <v>46125</v>
      </c>
      <c r="G234" t="s">
        <v>117</v>
      </c>
      <c r="H234" t="s">
        <v>117</v>
      </c>
      <c r="I234" t="s">
        <v>117</v>
      </c>
      <c r="J234" t="s">
        <v>2347</v>
      </c>
      <c r="K234" t="s">
        <v>4497</v>
      </c>
      <c r="L234" t="s">
        <v>2348</v>
      </c>
      <c r="N234" t="s">
        <v>121</v>
      </c>
      <c r="O234" t="s">
        <v>122</v>
      </c>
      <c r="P234" s="8">
        <v>96950</v>
      </c>
      <c r="Q234" t="s">
        <v>123</v>
      </c>
      <c r="S234" s="10">
        <v>16703221558</v>
      </c>
      <c r="U234" t="s">
        <v>2282</v>
      </c>
      <c r="V234">
        <v>212311</v>
      </c>
      <c r="W234" t="s">
        <v>125</v>
      </c>
      <c r="Y234" t="s">
        <v>2350</v>
      </c>
      <c r="Z234" t="s">
        <v>2349</v>
      </c>
      <c r="AB234" t="s">
        <v>193</v>
      </c>
      <c r="AC234" t="s">
        <v>2348</v>
      </c>
      <c r="AE234" t="s">
        <v>121</v>
      </c>
      <c r="AF234" t="s">
        <v>122</v>
      </c>
      <c r="AG234" s="8">
        <v>96950</v>
      </c>
      <c r="AH234" t="s">
        <v>123</v>
      </c>
      <c r="AJ234" s="10">
        <v>16703221558</v>
      </c>
      <c r="AL234" t="s">
        <v>2285</v>
      </c>
      <c r="BE234" t="str">
        <f>"17-3011.00"</f>
        <v>17-3011.00</v>
      </c>
      <c r="BF234" t="s">
        <v>2060</v>
      </c>
      <c r="BG234" t="s">
        <v>4498</v>
      </c>
      <c r="BH234" t="s">
        <v>4499</v>
      </c>
      <c r="BI234">
        <v>2</v>
      </c>
      <c r="BK234" s="1">
        <v>46127</v>
      </c>
      <c r="BL234" s="1">
        <v>47222</v>
      </c>
      <c r="BO234">
        <v>40</v>
      </c>
      <c r="BP234">
        <v>0</v>
      </c>
      <c r="BQ234">
        <v>8</v>
      </c>
      <c r="BR234">
        <v>8</v>
      </c>
      <c r="BS234">
        <v>8</v>
      </c>
      <c r="BT234">
        <v>8</v>
      </c>
      <c r="BU234">
        <v>8</v>
      </c>
      <c r="BV234">
        <v>0</v>
      </c>
      <c r="BW234" t="str">
        <f>"8:00 AM"</f>
        <v>8:00 AM</v>
      </c>
      <c r="BX234" t="str">
        <f>"5:00 PM"</f>
        <v>5:00 PM</v>
      </c>
      <c r="BY234" t="s">
        <v>135</v>
      </c>
      <c r="BZ234">
        <v>0</v>
      </c>
      <c r="CA234">
        <v>12</v>
      </c>
      <c r="CB234" t="s">
        <v>117</v>
      </c>
      <c r="CD234" t="s">
        <v>4500</v>
      </c>
      <c r="CE234" t="s">
        <v>4501</v>
      </c>
      <c r="CF234" t="s">
        <v>4502</v>
      </c>
      <c r="CG234" t="s">
        <v>156</v>
      </c>
      <c r="CH234" t="s">
        <v>122</v>
      </c>
      <c r="CI234" s="8">
        <v>96950</v>
      </c>
      <c r="CJ234" s="3">
        <v>17.02</v>
      </c>
      <c r="CK234" s="3">
        <v>17.02</v>
      </c>
      <c r="CL234" s="3">
        <v>25.53</v>
      </c>
      <c r="CM234" s="3">
        <v>25.53</v>
      </c>
      <c r="CN234" t="s">
        <v>137</v>
      </c>
      <c r="CO234" t="s">
        <v>854</v>
      </c>
      <c r="CP234" t="s">
        <v>138</v>
      </c>
      <c r="CR234" t="s">
        <v>117</v>
      </c>
      <c r="CS234" t="s">
        <v>139</v>
      </c>
      <c r="CT234" t="s">
        <v>140</v>
      </c>
      <c r="CU234" t="s">
        <v>139</v>
      </c>
      <c r="CV234" t="s">
        <v>140</v>
      </c>
      <c r="CW234" t="s">
        <v>139</v>
      </c>
      <c r="CX234" t="s">
        <v>140</v>
      </c>
      <c r="CY234" s="2" t="s">
        <v>4503</v>
      </c>
      <c r="CZ234" s="10">
        <v>16703221558</v>
      </c>
      <c r="DA234" t="s">
        <v>2285</v>
      </c>
      <c r="DB234" t="s">
        <v>142</v>
      </c>
      <c r="DC234" t="s">
        <v>139</v>
      </c>
      <c r="DD234" t="s">
        <v>117</v>
      </c>
    </row>
    <row r="235" spans="1:114" ht="14.45" customHeight="1" x14ac:dyDescent="0.25">
      <c r="A235" t="s">
        <v>4526</v>
      </c>
      <c r="B235" t="s">
        <v>115</v>
      </c>
      <c r="C235" s="1">
        <v>45965</v>
      </c>
      <c r="D235" s="1">
        <v>45996</v>
      </c>
      <c r="E235" t="s">
        <v>116</v>
      </c>
      <c r="G235" t="s">
        <v>117</v>
      </c>
      <c r="H235" t="s">
        <v>117</v>
      </c>
      <c r="I235" t="s">
        <v>117</v>
      </c>
      <c r="J235" t="s">
        <v>4527</v>
      </c>
      <c r="L235" t="s">
        <v>4528</v>
      </c>
      <c r="N235" t="s">
        <v>156</v>
      </c>
      <c r="O235" t="s">
        <v>122</v>
      </c>
      <c r="P235" s="8">
        <v>96950</v>
      </c>
      <c r="Q235" t="s">
        <v>123</v>
      </c>
      <c r="S235" s="10">
        <v>16702346445</v>
      </c>
      <c r="T235">
        <v>2263</v>
      </c>
      <c r="U235" t="s">
        <v>4529</v>
      </c>
      <c r="V235">
        <v>53111</v>
      </c>
      <c r="W235" t="s">
        <v>125</v>
      </c>
      <c r="Y235" t="s">
        <v>1271</v>
      </c>
      <c r="Z235" t="s">
        <v>1272</v>
      </c>
      <c r="AB235" t="s">
        <v>454</v>
      </c>
      <c r="AC235" t="s">
        <v>4244</v>
      </c>
      <c r="AE235" t="s">
        <v>156</v>
      </c>
      <c r="AF235" t="s">
        <v>122</v>
      </c>
      <c r="AG235" s="8">
        <v>96950</v>
      </c>
      <c r="AH235" t="s">
        <v>123</v>
      </c>
      <c r="AJ235" s="10">
        <v>16702346445</v>
      </c>
      <c r="AK235">
        <v>2263</v>
      </c>
      <c r="AL235" t="s">
        <v>1274</v>
      </c>
      <c r="BE235" t="str">
        <f>"49-9071.00"</f>
        <v>49-9071.00</v>
      </c>
      <c r="BF235" t="s">
        <v>132</v>
      </c>
      <c r="BG235" t="s">
        <v>4530</v>
      </c>
      <c r="BH235" t="s">
        <v>798</v>
      </c>
      <c r="BI235">
        <v>2</v>
      </c>
      <c r="BJ235">
        <v>2</v>
      </c>
      <c r="BK235" s="1">
        <v>45992</v>
      </c>
      <c r="BL235" s="1">
        <v>46356</v>
      </c>
      <c r="BM235" s="1">
        <v>45996</v>
      </c>
      <c r="BN235" s="1">
        <v>46356</v>
      </c>
      <c r="BO235">
        <v>40</v>
      </c>
      <c r="BP235">
        <v>0</v>
      </c>
      <c r="BQ235">
        <v>8</v>
      </c>
      <c r="BR235">
        <v>8</v>
      </c>
      <c r="BS235">
        <v>8</v>
      </c>
      <c r="BT235">
        <v>8</v>
      </c>
      <c r="BU235">
        <v>8</v>
      </c>
      <c r="BV235">
        <v>0</v>
      </c>
      <c r="BW235" t="str">
        <f>"8:00 AM"</f>
        <v>8:00 AM</v>
      </c>
      <c r="BX235" t="str">
        <f>"5:00 PM"</f>
        <v>5:00 PM</v>
      </c>
      <c r="BY235" t="s">
        <v>135</v>
      </c>
      <c r="BZ235">
        <v>0</v>
      </c>
      <c r="CA235">
        <v>12</v>
      </c>
      <c r="CB235" t="s">
        <v>117</v>
      </c>
      <c r="CD235" s="2" t="s">
        <v>4531</v>
      </c>
      <c r="CE235" t="s">
        <v>4244</v>
      </c>
      <c r="CG235" t="s">
        <v>156</v>
      </c>
      <c r="CH235" t="s">
        <v>122</v>
      </c>
      <c r="CI235" s="8">
        <v>96950</v>
      </c>
      <c r="CJ235" s="3">
        <v>9.98</v>
      </c>
      <c r="CK235" s="3">
        <v>10</v>
      </c>
      <c r="CL235" s="3">
        <v>14.97</v>
      </c>
      <c r="CM235" s="3">
        <v>15</v>
      </c>
      <c r="CN235" t="s">
        <v>137</v>
      </c>
      <c r="CO235" t="s">
        <v>1278</v>
      </c>
      <c r="CP235" t="s">
        <v>138</v>
      </c>
      <c r="CR235" t="s">
        <v>117</v>
      </c>
      <c r="CS235" t="s">
        <v>139</v>
      </c>
      <c r="CT235" t="s">
        <v>140</v>
      </c>
      <c r="CU235" t="s">
        <v>139</v>
      </c>
      <c r="CV235" t="s">
        <v>140</v>
      </c>
      <c r="CW235" t="s">
        <v>139</v>
      </c>
      <c r="CX235" t="s">
        <v>140</v>
      </c>
      <c r="CY235" t="s">
        <v>1279</v>
      </c>
      <c r="CZ235" s="10">
        <v>16702346445</v>
      </c>
      <c r="DA235" t="s">
        <v>1274</v>
      </c>
      <c r="DB235" t="s">
        <v>140</v>
      </c>
      <c r="DC235" t="s">
        <v>139</v>
      </c>
      <c r="DD235" t="s">
        <v>117</v>
      </c>
      <c r="DE235" t="s">
        <v>1271</v>
      </c>
      <c r="DF235" t="s">
        <v>1272</v>
      </c>
      <c r="DH235" t="s">
        <v>4529</v>
      </c>
      <c r="DI235" t="s">
        <v>4527</v>
      </c>
      <c r="DJ235" t="s">
        <v>1274</v>
      </c>
    </row>
    <row r="236" spans="1:114" ht="14.45" customHeight="1" x14ac:dyDescent="0.25">
      <c r="A236" t="s">
        <v>5034</v>
      </c>
      <c r="B236" t="s">
        <v>115</v>
      </c>
      <c r="C236" s="1">
        <v>45904</v>
      </c>
      <c r="D236" s="1">
        <v>45996</v>
      </c>
      <c r="E236" t="s">
        <v>116</v>
      </c>
      <c r="G236" t="s">
        <v>117</v>
      </c>
      <c r="H236" t="s">
        <v>117</v>
      </c>
      <c r="I236" t="s">
        <v>117</v>
      </c>
      <c r="J236" t="s">
        <v>202</v>
      </c>
      <c r="K236" t="s">
        <v>203</v>
      </c>
      <c r="L236" t="s">
        <v>204</v>
      </c>
      <c r="N236" t="s">
        <v>156</v>
      </c>
      <c r="O236" t="s">
        <v>122</v>
      </c>
      <c r="P236" s="8">
        <v>96950</v>
      </c>
      <c r="Q236" t="s">
        <v>123</v>
      </c>
      <c r="S236" s="10">
        <v>16702881047</v>
      </c>
      <c r="T236">
        <v>301</v>
      </c>
      <c r="U236" t="s">
        <v>205</v>
      </c>
      <c r="V236">
        <v>21231</v>
      </c>
      <c r="W236" t="s">
        <v>125</v>
      </c>
      <c r="Y236" t="s">
        <v>206</v>
      </c>
      <c r="Z236" t="s">
        <v>207</v>
      </c>
      <c r="AA236" t="s">
        <v>208</v>
      </c>
      <c r="AB236" t="s">
        <v>209</v>
      </c>
      <c r="AC236" t="s">
        <v>204</v>
      </c>
      <c r="AE236" t="s">
        <v>156</v>
      </c>
      <c r="AF236" t="s">
        <v>122</v>
      </c>
      <c r="AG236" s="8">
        <v>96950</v>
      </c>
      <c r="AH236" t="s">
        <v>123</v>
      </c>
      <c r="AJ236" s="10">
        <v>16702881047</v>
      </c>
      <c r="AK236">
        <v>301</v>
      </c>
      <c r="AL236" t="s">
        <v>210</v>
      </c>
      <c r="BE236" t="str">
        <f>"17-3022.00"</f>
        <v>17-3022.00</v>
      </c>
      <c r="BF236" t="s">
        <v>1399</v>
      </c>
      <c r="BG236" t="s">
        <v>2066</v>
      </c>
      <c r="BH236" t="s">
        <v>2067</v>
      </c>
      <c r="BI236">
        <v>2</v>
      </c>
      <c r="BJ236">
        <v>2</v>
      </c>
      <c r="BK236" s="1">
        <v>46024</v>
      </c>
      <c r="BL236" s="1">
        <v>46388</v>
      </c>
      <c r="BM236" s="1">
        <v>46024</v>
      </c>
      <c r="BN236" s="1">
        <v>46388</v>
      </c>
      <c r="BO236">
        <v>40</v>
      </c>
      <c r="BP236">
        <v>0</v>
      </c>
      <c r="BQ236">
        <v>8</v>
      </c>
      <c r="BR236">
        <v>8</v>
      </c>
      <c r="BS236">
        <v>8</v>
      </c>
      <c r="BT236">
        <v>8</v>
      </c>
      <c r="BU236">
        <v>8</v>
      </c>
      <c r="BV236">
        <v>0</v>
      </c>
      <c r="BW236" t="str">
        <f>"7:00 AM"</f>
        <v>7:00 AM</v>
      </c>
      <c r="BX236" t="str">
        <f>"3:30 PM"</f>
        <v>3:30 PM</v>
      </c>
      <c r="BY236" t="s">
        <v>384</v>
      </c>
      <c r="BZ236">
        <v>0</v>
      </c>
      <c r="CA236">
        <v>12</v>
      </c>
      <c r="CB236" t="s">
        <v>117</v>
      </c>
      <c r="CD236" s="2" t="s">
        <v>5035</v>
      </c>
      <c r="CE236" t="s">
        <v>2069</v>
      </c>
      <c r="CG236" t="s">
        <v>156</v>
      </c>
      <c r="CH236" t="s">
        <v>122</v>
      </c>
      <c r="CI236" s="8">
        <v>96950</v>
      </c>
      <c r="CJ236" s="3">
        <v>17.57</v>
      </c>
      <c r="CK236" s="3">
        <v>17.57</v>
      </c>
      <c r="CL236" s="3">
        <v>26.36</v>
      </c>
      <c r="CM236" s="3">
        <v>26.36</v>
      </c>
      <c r="CN236" t="s">
        <v>137</v>
      </c>
      <c r="CO236" t="s">
        <v>165</v>
      </c>
      <c r="CP236" t="s">
        <v>266</v>
      </c>
      <c r="CR236" t="s">
        <v>117</v>
      </c>
      <c r="CS236" t="s">
        <v>139</v>
      </c>
      <c r="CT236" t="s">
        <v>140</v>
      </c>
      <c r="CU236" t="s">
        <v>139</v>
      </c>
      <c r="CV236" t="s">
        <v>140</v>
      </c>
      <c r="CW236" t="s">
        <v>139</v>
      </c>
      <c r="CX236" t="s">
        <v>140</v>
      </c>
      <c r="CY236" t="s">
        <v>215</v>
      </c>
      <c r="CZ236" s="10">
        <v>16702880407</v>
      </c>
      <c r="DA236" t="s">
        <v>210</v>
      </c>
      <c r="DB236" t="s">
        <v>140</v>
      </c>
      <c r="DC236" t="s">
        <v>139</v>
      </c>
      <c r="DD236" t="s">
        <v>117</v>
      </c>
    </row>
    <row r="237" spans="1:114" ht="14.45" customHeight="1" x14ac:dyDescent="0.25">
      <c r="A237" t="s">
        <v>5457</v>
      </c>
      <c r="B237" t="s">
        <v>115</v>
      </c>
      <c r="C237" s="1">
        <v>45966</v>
      </c>
      <c r="D237" s="1">
        <v>45996</v>
      </c>
      <c r="E237" t="s">
        <v>116</v>
      </c>
      <c r="G237" t="s">
        <v>117</v>
      </c>
      <c r="H237" t="s">
        <v>117</v>
      </c>
      <c r="I237" t="s">
        <v>117</v>
      </c>
      <c r="J237" t="s">
        <v>2934</v>
      </c>
      <c r="K237" t="s">
        <v>4142</v>
      </c>
      <c r="L237" t="s">
        <v>2936</v>
      </c>
      <c r="N237" t="s">
        <v>156</v>
      </c>
      <c r="O237" t="s">
        <v>122</v>
      </c>
      <c r="P237" s="8">
        <v>96950</v>
      </c>
      <c r="Q237" t="s">
        <v>123</v>
      </c>
      <c r="R237" t="s">
        <v>140</v>
      </c>
      <c r="S237" s="10">
        <v>16702876046</v>
      </c>
      <c r="U237" t="s">
        <v>2937</v>
      </c>
      <c r="V237">
        <v>812112</v>
      </c>
      <c r="W237" t="s">
        <v>125</v>
      </c>
      <c r="Y237" t="s">
        <v>2938</v>
      </c>
      <c r="Z237" t="s">
        <v>2939</v>
      </c>
      <c r="AA237" t="s">
        <v>2940</v>
      </c>
      <c r="AB237" t="s">
        <v>2120</v>
      </c>
      <c r="AC237" t="s">
        <v>2936</v>
      </c>
      <c r="AE237" t="s">
        <v>156</v>
      </c>
      <c r="AF237" t="s">
        <v>122</v>
      </c>
      <c r="AG237" s="8">
        <v>96950</v>
      </c>
      <c r="AH237" t="s">
        <v>123</v>
      </c>
      <c r="AJ237" s="10">
        <v>16702876046</v>
      </c>
      <c r="AL237" t="s">
        <v>2883</v>
      </c>
      <c r="BE237" t="str">
        <f>"39-5012.00"</f>
        <v>39-5012.00</v>
      </c>
      <c r="BF237" t="s">
        <v>742</v>
      </c>
      <c r="BG237" t="s">
        <v>4143</v>
      </c>
      <c r="BH237" t="s">
        <v>4144</v>
      </c>
      <c r="BI237">
        <v>5</v>
      </c>
      <c r="BJ237">
        <v>5</v>
      </c>
      <c r="BK237" s="1">
        <v>46023</v>
      </c>
      <c r="BL237" s="1">
        <v>46387</v>
      </c>
      <c r="BM237" s="1">
        <v>46023</v>
      </c>
      <c r="BN237" s="1">
        <v>46387</v>
      </c>
      <c r="BO237">
        <v>35</v>
      </c>
      <c r="BP237">
        <v>5</v>
      </c>
      <c r="BQ237">
        <v>5</v>
      </c>
      <c r="BR237">
        <v>5</v>
      </c>
      <c r="BS237">
        <v>5</v>
      </c>
      <c r="BT237">
        <v>5</v>
      </c>
      <c r="BU237">
        <v>5</v>
      </c>
      <c r="BV237">
        <v>5</v>
      </c>
      <c r="BW237" t="str">
        <f>"1:00 PM"</f>
        <v>1:00 PM</v>
      </c>
      <c r="BX237" t="str">
        <f>"6:00 PM"</f>
        <v>6:00 PM</v>
      </c>
      <c r="BY237" t="s">
        <v>165</v>
      </c>
      <c r="BZ237">
        <v>0</v>
      </c>
      <c r="CA237">
        <v>12</v>
      </c>
      <c r="CB237" t="s">
        <v>117</v>
      </c>
      <c r="CD237" t="s">
        <v>4145</v>
      </c>
      <c r="CE237" t="s">
        <v>4146</v>
      </c>
      <c r="CF237" t="s">
        <v>2944</v>
      </c>
      <c r="CG237" t="s">
        <v>156</v>
      </c>
      <c r="CH237" t="s">
        <v>122</v>
      </c>
      <c r="CI237" s="8">
        <v>96950</v>
      </c>
      <c r="CJ237" s="3">
        <v>8.8800000000000008</v>
      </c>
      <c r="CK237" s="3">
        <v>8.8800000000000008</v>
      </c>
      <c r="CL237" s="3">
        <v>13.32</v>
      </c>
      <c r="CM237" s="3">
        <v>13.32</v>
      </c>
      <c r="CN237" t="s">
        <v>137</v>
      </c>
      <c r="CO237" t="s">
        <v>142</v>
      </c>
      <c r="CP237" t="s">
        <v>138</v>
      </c>
      <c r="CR237" t="s">
        <v>117</v>
      </c>
      <c r="CS237" t="s">
        <v>139</v>
      </c>
      <c r="CT237" t="s">
        <v>140</v>
      </c>
      <c r="CU237" t="s">
        <v>139</v>
      </c>
      <c r="CV237" t="s">
        <v>140</v>
      </c>
      <c r="CW237" t="s">
        <v>139</v>
      </c>
      <c r="CX237" t="s">
        <v>140</v>
      </c>
      <c r="CY237" t="s">
        <v>142</v>
      </c>
      <c r="CZ237" s="10">
        <v>16702876046</v>
      </c>
      <c r="DA237" t="s">
        <v>2945</v>
      </c>
      <c r="DB237" t="s">
        <v>142</v>
      </c>
      <c r="DC237" t="s">
        <v>139</v>
      </c>
      <c r="DD237" t="s">
        <v>117</v>
      </c>
    </row>
    <row r="238" spans="1:114" ht="14.45" customHeight="1" x14ac:dyDescent="0.25">
      <c r="A238" t="s">
        <v>498</v>
      </c>
      <c r="B238" t="s">
        <v>499</v>
      </c>
      <c r="C238" s="1">
        <v>45996</v>
      </c>
      <c r="D238" s="1">
        <v>45999</v>
      </c>
      <c r="E238" t="s">
        <v>116</v>
      </c>
      <c r="G238" t="s">
        <v>117</v>
      </c>
      <c r="H238" t="s">
        <v>117</v>
      </c>
      <c r="I238" t="s">
        <v>117</v>
      </c>
      <c r="J238" t="s">
        <v>500</v>
      </c>
      <c r="K238" t="s">
        <v>501</v>
      </c>
      <c r="L238" t="s">
        <v>502</v>
      </c>
      <c r="N238" t="s">
        <v>146</v>
      </c>
      <c r="O238" t="s">
        <v>122</v>
      </c>
      <c r="P238" s="8">
        <v>96951</v>
      </c>
      <c r="Q238" t="s">
        <v>123</v>
      </c>
      <c r="S238" s="10">
        <v>16702853559</v>
      </c>
      <c r="U238" t="s">
        <v>503</v>
      </c>
      <c r="V238">
        <v>72111</v>
      </c>
      <c r="W238" t="s">
        <v>125</v>
      </c>
      <c r="Y238" t="s">
        <v>504</v>
      </c>
      <c r="Z238" t="s">
        <v>505</v>
      </c>
      <c r="AA238" t="s">
        <v>506</v>
      </c>
      <c r="AB238" t="s">
        <v>209</v>
      </c>
      <c r="AC238" t="s">
        <v>502</v>
      </c>
      <c r="AE238" t="s">
        <v>146</v>
      </c>
      <c r="AF238" t="s">
        <v>122</v>
      </c>
      <c r="AG238" s="8">
        <v>96951</v>
      </c>
      <c r="AH238" t="s">
        <v>123</v>
      </c>
      <c r="AJ238" s="10">
        <v>16702853559</v>
      </c>
      <c r="AL238" t="s">
        <v>507</v>
      </c>
      <c r="BE238" t="str">
        <f>"37-2012.00"</f>
        <v>37-2012.00</v>
      </c>
      <c r="BF238" t="s">
        <v>427</v>
      </c>
      <c r="BG238" t="s">
        <v>508</v>
      </c>
      <c r="BH238" t="s">
        <v>509</v>
      </c>
      <c r="BI238">
        <v>1</v>
      </c>
      <c r="BK238" s="1">
        <v>46143</v>
      </c>
      <c r="BL238" s="1">
        <v>46507</v>
      </c>
      <c r="BO238">
        <v>40</v>
      </c>
      <c r="BP238">
        <v>8</v>
      </c>
      <c r="BQ238">
        <v>8</v>
      </c>
      <c r="BR238">
        <v>8</v>
      </c>
      <c r="BS238">
        <v>0</v>
      </c>
      <c r="BT238">
        <v>0</v>
      </c>
      <c r="BU238">
        <v>8</v>
      </c>
      <c r="BV238">
        <v>8</v>
      </c>
      <c r="BW238" t="str">
        <f>"8:00 AM"</f>
        <v>8:00 AM</v>
      </c>
      <c r="BX238" t="str">
        <f>"5:00 PM"</f>
        <v>5:00 PM</v>
      </c>
      <c r="BY238" t="s">
        <v>135</v>
      </c>
      <c r="BZ238">
        <v>0</v>
      </c>
      <c r="CA238">
        <v>0</v>
      </c>
      <c r="CB238" t="s">
        <v>117</v>
      </c>
      <c r="CD238" s="2" t="s">
        <v>510</v>
      </c>
      <c r="CE238" t="s">
        <v>511</v>
      </c>
      <c r="CF238" t="s">
        <v>512</v>
      </c>
      <c r="CG238" t="s">
        <v>146</v>
      </c>
      <c r="CH238" t="s">
        <v>122</v>
      </c>
      <c r="CI238" s="8">
        <v>96951</v>
      </c>
      <c r="CJ238" s="3">
        <v>7.86</v>
      </c>
      <c r="CL238" s="3">
        <v>11.79</v>
      </c>
      <c r="CN238" t="s">
        <v>137</v>
      </c>
      <c r="CO238" t="s">
        <v>140</v>
      </c>
      <c r="CP238" t="s">
        <v>138</v>
      </c>
      <c r="CR238" t="s">
        <v>117</v>
      </c>
      <c r="CS238" t="s">
        <v>139</v>
      </c>
      <c r="CT238" t="s">
        <v>140</v>
      </c>
      <c r="CU238" t="s">
        <v>139</v>
      </c>
      <c r="CV238" t="s">
        <v>140</v>
      </c>
      <c r="CW238" t="s">
        <v>139</v>
      </c>
      <c r="CX238" t="s">
        <v>140</v>
      </c>
      <c r="CY238" t="s">
        <v>513</v>
      </c>
      <c r="CZ238" s="10">
        <v>16705323400</v>
      </c>
      <c r="DA238" t="s">
        <v>507</v>
      </c>
      <c r="DB238" t="s">
        <v>140</v>
      </c>
      <c r="DC238" t="s">
        <v>139</v>
      </c>
      <c r="DD238" t="s">
        <v>117</v>
      </c>
    </row>
    <row r="239" spans="1:114" ht="14.45" customHeight="1" x14ac:dyDescent="0.25">
      <c r="A239" t="s">
        <v>514</v>
      </c>
      <c r="B239" t="s">
        <v>499</v>
      </c>
      <c r="C239" s="1">
        <v>45996</v>
      </c>
      <c r="D239" s="1">
        <v>45999</v>
      </c>
      <c r="E239" t="s">
        <v>116</v>
      </c>
      <c r="G239" t="s">
        <v>117</v>
      </c>
      <c r="H239" t="s">
        <v>117</v>
      </c>
      <c r="I239" t="s">
        <v>117</v>
      </c>
      <c r="J239" t="s">
        <v>515</v>
      </c>
      <c r="K239" t="s">
        <v>516</v>
      </c>
      <c r="L239" t="s">
        <v>517</v>
      </c>
      <c r="M239" t="s">
        <v>518</v>
      </c>
      <c r="N239" t="s">
        <v>121</v>
      </c>
      <c r="O239" t="s">
        <v>122</v>
      </c>
      <c r="P239" s="8">
        <v>96950</v>
      </c>
      <c r="Q239" t="s">
        <v>123</v>
      </c>
      <c r="R239" t="s">
        <v>487</v>
      </c>
      <c r="S239" s="10">
        <v>16702353481</v>
      </c>
      <c r="U239" t="s">
        <v>519</v>
      </c>
      <c r="V239">
        <v>811111</v>
      </c>
      <c r="W239" t="s">
        <v>125</v>
      </c>
      <c r="Y239" t="s">
        <v>520</v>
      </c>
      <c r="Z239" t="s">
        <v>521</v>
      </c>
      <c r="AA239" t="s">
        <v>522</v>
      </c>
      <c r="AB239" t="s">
        <v>523</v>
      </c>
      <c r="AC239" t="s">
        <v>518</v>
      </c>
      <c r="AD239" t="s">
        <v>518</v>
      </c>
      <c r="AE239" t="s">
        <v>121</v>
      </c>
      <c r="AF239" t="s">
        <v>122</v>
      </c>
      <c r="AG239" s="8">
        <v>96950</v>
      </c>
      <c r="AH239" t="s">
        <v>123</v>
      </c>
      <c r="AI239" t="s">
        <v>121</v>
      </c>
      <c r="AJ239" s="10">
        <v>16702353481</v>
      </c>
      <c r="AL239" t="s">
        <v>524</v>
      </c>
      <c r="BE239" t="str">
        <f>"49-9071.00"</f>
        <v>49-9071.00</v>
      </c>
      <c r="BF239" t="s">
        <v>132</v>
      </c>
      <c r="BG239" t="s">
        <v>525</v>
      </c>
      <c r="BH239" t="s">
        <v>526</v>
      </c>
      <c r="BI239">
        <v>3</v>
      </c>
      <c r="BK239" s="1">
        <v>46143</v>
      </c>
      <c r="BL239" s="1">
        <v>46507</v>
      </c>
      <c r="BO239">
        <v>35</v>
      </c>
      <c r="BP239">
        <v>0</v>
      </c>
      <c r="BQ239">
        <v>7</v>
      </c>
      <c r="BR239">
        <v>7</v>
      </c>
      <c r="BS239">
        <v>7</v>
      </c>
      <c r="BT239">
        <v>7</v>
      </c>
      <c r="BU239">
        <v>7</v>
      </c>
      <c r="BV239">
        <v>0</v>
      </c>
      <c r="BW239" t="str">
        <f>"8:00 AM"</f>
        <v>8:00 AM</v>
      </c>
      <c r="BX239" t="str">
        <f>"4:00 PM"</f>
        <v>4:00 PM</v>
      </c>
      <c r="BY239" t="s">
        <v>165</v>
      </c>
      <c r="BZ239">
        <v>0</v>
      </c>
      <c r="CA239">
        <v>12</v>
      </c>
      <c r="CB239" t="s">
        <v>117</v>
      </c>
      <c r="CD239" t="s">
        <v>527</v>
      </c>
      <c r="CE239" t="s">
        <v>517</v>
      </c>
      <c r="CF239" t="s">
        <v>518</v>
      </c>
      <c r="CG239" t="s">
        <v>121</v>
      </c>
      <c r="CH239" t="s">
        <v>122</v>
      </c>
      <c r="CI239" s="8">
        <v>96950</v>
      </c>
      <c r="CJ239" s="3">
        <v>9.98</v>
      </c>
      <c r="CK239" s="3">
        <v>9.98</v>
      </c>
      <c r="CL239" s="3">
        <v>14.97</v>
      </c>
      <c r="CM239" s="3">
        <v>14.97</v>
      </c>
      <c r="CN239" t="s">
        <v>137</v>
      </c>
      <c r="CO239" t="s">
        <v>140</v>
      </c>
      <c r="CP239" t="s">
        <v>138</v>
      </c>
      <c r="CR239" t="s">
        <v>117</v>
      </c>
      <c r="CS239" t="s">
        <v>139</v>
      </c>
      <c r="CT239" t="s">
        <v>140</v>
      </c>
      <c r="CU239" t="s">
        <v>139</v>
      </c>
      <c r="CV239" t="s">
        <v>140</v>
      </c>
      <c r="CW239" t="s">
        <v>139</v>
      </c>
      <c r="CX239" t="s">
        <v>139</v>
      </c>
      <c r="CY239" t="s">
        <v>528</v>
      </c>
      <c r="CZ239" s="10">
        <v>16702353481</v>
      </c>
      <c r="DA239" t="s">
        <v>524</v>
      </c>
      <c r="DB239" t="s">
        <v>140</v>
      </c>
      <c r="DC239" t="s">
        <v>139</v>
      </c>
      <c r="DD239" t="s">
        <v>117</v>
      </c>
      <c r="DE239" t="s">
        <v>529</v>
      </c>
      <c r="DF239" t="s">
        <v>530</v>
      </c>
      <c r="DG239" t="s">
        <v>531</v>
      </c>
      <c r="DH239" t="s">
        <v>519</v>
      </c>
      <c r="DI239" t="s">
        <v>532</v>
      </c>
      <c r="DJ239" t="s">
        <v>524</v>
      </c>
    </row>
    <row r="240" spans="1:114" ht="14.45" customHeight="1" x14ac:dyDescent="0.25">
      <c r="A240" t="s">
        <v>647</v>
      </c>
      <c r="B240" t="s">
        <v>234</v>
      </c>
      <c r="C240" s="1">
        <v>45999</v>
      </c>
      <c r="D240" s="1">
        <v>45999</v>
      </c>
      <c r="E240" t="s">
        <v>116</v>
      </c>
      <c r="G240" t="s">
        <v>117</v>
      </c>
      <c r="H240" t="s">
        <v>117</v>
      </c>
      <c r="I240" t="s">
        <v>117</v>
      </c>
      <c r="J240" t="s">
        <v>648</v>
      </c>
      <c r="L240" t="s">
        <v>563</v>
      </c>
      <c r="N240" t="s">
        <v>564</v>
      </c>
      <c r="O240" t="s">
        <v>122</v>
      </c>
      <c r="P240" s="8">
        <v>96952</v>
      </c>
      <c r="Q240" t="s">
        <v>123</v>
      </c>
      <c r="S240" s="10">
        <v>16704330422</v>
      </c>
      <c r="U240" t="s">
        <v>565</v>
      </c>
      <c r="V240">
        <v>312112</v>
      </c>
      <c r="W240" t="s">
        <v>125</v>
      </c>
      <c r="Y240" t="s">
        <v>566</v>
      </c>
      <c r="Z240" t="s">
        <v>567</v>
      </c>
      <c r="AA240" t="s">
        <v>568</v>
      </c>
      <c r="AB240" t="s">
        <v>277</v>
      </c>
      <c r="AC240" t="s">
        <v>563</v>
      </c>
      <c r="AE240" t="s">
        <v>564</v>
      </c>
      <c r="AF240" t="s">
        <v>122</v>
      </c>
      <c r="AG240" s="8">
        <v>96952</v>
      </c>
      <c r="AH240" t="s">
        <v>123</v>
      </c>
      <c r="AJ240" s="10">
        <v>16704330422</v>
      </c>
      <c r="AL240" t="s">
        <v>569</v>
      </c>
      <c r="BE240" t="str">
        <f>"41-2011.00"</f>
        <v>41-2011.00</v>
      </c>
      <c r="BF240" t="s">
        <v>649</v>
      </c>
      <c r="BG240" t="s">
        <v>650</v>
      </c>
      <c r="BH240" t="s">
        <v>651</v>
      </c>
      <c r="BI240">
        <v>2</v>
      </c>
      <c r="BK240" s="1">
        <v>46082</v>
      </c>
      <c r="BL240" s="1">
        <v>46446</v>
      </c>
      <c r="BO240">
        <v>40</v>
      </c>
      <c r="BP240">
        <v>0</v>
      </c>
      <c r="BQ240">
        <v>8</v>
      </c>
      <c r="BR240">
        <v>8</v>
      </c>
      <c r="BS240">
        <v>8</v>
      </c>
      <c r="BT240">
        <v>8</v>
      </c>
      <c r="BU240">
        <v>8</v>
      </c>
      <c r="BV240">
        <v>0</v>
      </c>
      <c r="BW240" t="str">
        <f>"8:00 AM"</f>
        <v>8:00 AM</v>
      </c>
      <c r="BX240" t="str">
        <f>"5:00 PM"</f>
        <v>5:00 PM</v>
      </c>
      <c r="BY240" t="s">
        <v>165</v>
      </c>
      <c r="BZ240">
        <v>0</v>
      </c>
      <c r="CA240">
        <v>12</v>
      </c>
      <c r="CB240" t="s">
        <v>117</v>
      </c>
      <c r="CD240" t="s">
        <v>652</v>
      </c>
      <c r="CE240" t="s">
        <v>653</v>
      </c>
      <c r="CF240" t="s">
        <v>574</v>
      </c>
      <c r="CG240" t="s">
        <v>564</v>
      </c>
      <c r="CH240" t="s">
        <v>122</v>
      </c>
      <c r="CI240" s="8">
        <v>96952</v>
      </c>
      <c r="CJ240" s="3">
        <v>8.0500000000000007</v>
      </c>
      <c r="CK240" s="3">
        <v>9</v>
      </c>
      <c r="CL240" s="3">
        <v>12.08</v>
      </c>
      <c r="CM240" s="3">
        <v>13.5</v>
      </c>
      <c r="CN240" t="s">
        <v>137</v>
      </c>
      <c r="CO240" t="s">
        <v>654</v>
      </c>
      <c r="CP240" t="s">
        <v>138</v>
      </c>
      <c r="CR240" t="s">
        <v>117</v>
      </c>
      <c r="CS240" t="s">
        <v>139</v>
      </c>
      <c r="CT240" t="s">
        <v>139</v>
      </c>
      <c r="CU240" t="s">
        <v>139</v>
      </c>
      <c r="CV240" t="s">
        <v>140</v>
      </c>
      <c r="CW240" t="s">
        <v>139</v>
      </c>
      <c r="CX240" t="s">
        <v>139</v>
      </c>
      <c r="CY240" t="s">
        <v>655</v>
      </c>
      <c r="CZ240" s="10">
        <v>16704330422</v>
      </c>
      <c r="DA240" t="s">
        <v>569</v>
      </c>
      <c r="DB240" t="s">
        <v>140</v>
      </c>
      <c r="DC240" t="s">
        <v>139</v>
      </c>
      <c r="DD240" t="s">
        <v>117</v>
      </c>
    </row>
    <row r="241" spans="1:108" ht="14.45" customHeight="1" x14ac:dyDescent="0.25">
      <c r="A241" t="s">
        <v>1690</v>
      </c>
      <c r="B241" t="s">
        <v>115</v>
      </c>
      <c r="C241" s="1">
        <v>45904</v>
      </c>
      <c r="D241" s="1">
        <v>45999</v>
      </c>
      <c r="E241" t="s">
        <v>168</v>
      </c>
      <c r="F241" s="1">
        <v>46021</v>
      </c>
      <c r="G241" t="s">
        <v>117</v>
      </c>
      <c r="H241" t="s">
        <v>117</v>
      </c>
      <c r="I241" t="s">
        <v>117</v>
      </c>
      <c r="J241" t="s">
        <v>1691</v>
      </c>
      <c r="K241" t="s">
        <v>1692</v>
      </c>
      <c r="L241" t="s">
        <v>680</v>
      </c>
      <c r="M241" t="s">
        <v>156</v>
      </c>
      <c r="N241" t="s">
        <v>156</v>
      </c>
      <c r="O241" t="s">
        <v>122</v>
      </c>
      <c r="P241" s="8">
        <v>96950</v>
      </c>
      <c r="Q241" t="s">
        <v>123</v>
      </c>
      <c r="S241" s="10">
        <v>16703221234</v>
      </c>
      <c r="U241" t="s">
        <v>681</v>
      </c>
      <c r="V241">
        <v>721110</v>
      </c>
      <c r="W241" t="s">
        <v>125</v>
      </c>
      <c r="Y241" t="s">
        <v>682</v>
      </c>
      <c r="Z241" t="s">
        <v>683</v>
      </c>
      <c r="AB241" t="s">
        <v>685</v>
      </c>
      <c r="AC241" t="s">
        <v>680</v>
      </c>
      <c r="AD241" t="s">
        <v>156</v>
      </c>
      <c r="AE241" t="s">
        <v>156</v>
      </c>
      <c r="AF241" t="s">
        <v>122</v>
      </c>
      <c r="AG241" s="8">
        <v>96950</v>
      </c>
      <c r="AH241" t="s">
        <v>123</v>
      </c>
      <c r="AJ241" s="10">
        <v>16703221234</v>
      </c>
      <c r="AK241">
        <v>701</v>
      </c>
      <c r="AL241" t="s">
        <v>686</v>
      </c>
      <c r="BE241" t="str">
        <f>"35-2014.00"</f>
        <v>35-2014.00</v>
      </c>
      <c r="BF241" t="s">
        <v>195</v>
      </c>
      <c r="BG241" t="s">
        <v>1693</v>
      </c>
      <c r="BH241" t="s">
        <v>495</v>
      </c>
      <c r="BI241">
        <v>5</v>
      </c>
      <c r="BJ241">
        <v>5</v>
      </c>
      <c r="BK241" s="1">
        <v>46023</v>
      </c>
      <c r="BL241" s="1">
        <v>46387</v>
      </c>
      <c r="BM241" s="1">
        <v>46023</v>
      </c>
      <c r="BN241" s="1">
        <v>46387</v>
      </c>
      <c r="BO241">
        <v>40</v>
      </c>
      <c r="BP241">
        <v>8</v>
      </c>
      <c r="BQ241">
        <v>8</v>
      </c>
      <c r="BR241">
        <v>0</v>
      </c>
      <c r="BS241">
        <v>8</v>
      </c>
      <c r="BT241">
        <v>0</v>
      </c>
      <c r="BU241">
        <v>8</v>
      </c>
      <c r="BV241">
        <v>8</v>
      </c>
      <c r="BW241" t="str">
        <f>"6:00 AM"</f>
        <v>6:00 AM</v>
      </c>
      <c r="BX241" t="str">
        <f>"2:00 PM"</f>
        <v>2:00 PM</v>
      </c>
      <c r="BY241" t="s">
        <v>165</v>
      </c>
      <c r="BZ241">
        <v>0</v>
      </c>
      <c r="CA241">
        <v>12</v>
      </c>
      <c r="CB241" t="s">
        <v>117</v>
      </c>
      <c r="CD241" t="s">
        <v>1694</v>
      </c>
      <c r="CE241" t="s">
        <v>1695</v>
      </c>
      <c r="CF241" t="s">
        <v>156</v>
      </c>
      <c r="CG241" t="s">
        <v>156</v>
      </c>
      <c r="CH241" t="s">
        <v>122</v>
      </c>
      <c r="CI241" s="8">
        <v>96950</v>
      </c>
      <c r="CJ241" s="3">
        <v>8.93</v>
      </c>
      <c r="CK241" s="3">
        <v>8.93</v>
      </c>
      <c r="CL241" s="3">
        <v>13.4</v>
      </c>
      <c r="CM241" s="3">
        <v>13.4</v>
      </c>
      <c r="CN241" t="s">
        <v>137</v>
      </c>
      <c r="CO241" t="s">
        <v>691</v>
      </c>
      <c r="CP241" t="s">
        <v>138</v>
      </c>
      <c r="CR241" t="s">
        <v>117</v>
      </c>
      <c r="CS241" t="s">
        <v>139</v>
      </c>
      <c r="CT241" t="s">
        <v>140</v>
      </c>
      <c r="CU241" t="s">
        <v>139</v>
      </c>
      <c r="CV241" t="s">
        <v>140</v>
      </c>
      <c r="CW241" t="s">
        <v>139</v>
      </c>
      <c r="CX241" t="s">
        <v>140</v>
      </c>
      <c r="CY241" t="s">
        <v>692</v>
      </c>
      <c r="CZ241" s="10">
        <v>16703221234</v>
      </c>
      <c r="DA241" t="s">
        <v>686</v>
      </c>
      <c r="DB241" t="s">
        <v>140</v>
      </c>
      <c r="DC241" t="s">
        <v>139</v>
      </c>
      <c r="DD241" t="s">
        <v>117</v>
      </c>
    </row>
    <row r="242" spans="1:108" ht="14.45" customHeight="1" x14ac:dyDescent="0.25">
      <c r="A242" t="s">
        <v>2671</v>
      </c>
      <c r="B242" t="s">
        <v>115</v>
      </c>
      <c r="C242" s="1">
        <v>45967</v>
      </c>
      <c r="D242" s="1">
        <v>45999</v>
      </c>
      <c r="E242" t="s">
        <v>116</v>
      </c>
      <c r="G242" t="s">
        <v>117</v>
      </c>
      <c r="H242" t="s">
        <v>117</v>
      </c>
      <c r="I242" t="s">
        <v>117</v>
      </c>
      <c r="J242" t="s">
        <v>2672</v>
      </c>
      <c r="K242" t="s">
        <v>2673</v>
      </c>
      <c r="L242" t="s">
        <v>2674</v>
      </c>
      <c r="M242" t="s">
        <v>2675</v>
      </c>
      <c r="N242" t="s">
        <v>121</v>
      </c>
      <c r="O242" t="s">
        <v>122</v>
      </c>
      <c r="P242" s="8">
        <v>96950</v>
      </c>
      <c r="Q242" t="s">
        <v>123</v>
      </c>
      <c r="R242" t="s">
        <v>122</v>
      </c>
      <c r="S242" s="10">
        <v>16702880373</v>
      </c>
      <c r="U242" t="s">
        <v>2676</v>
      </c>
      <c r="V242">
        <v>811490</v>
      </c>
      <c r="W242" t="s">
        <v>125</v>
      </c>
      <c r="Y242" t="s">
        <v>2677</v>
      </c>
      <c r="Z242" t="s">
        <v>2678</v>
      </c>
      <c r="AA242" t="s">
        <v>2679</v>
      </c>
      <c r="AB242" t="s">
        <v>193</v>
      </c>
      <c r="AC242" t="s">
        <v>2674</v>
      </c>
      <c r="AD242" t="s">
        <v>2675</v>
      </c>
      <c r="AE242" t="s">
        <v>121</v>
      </c>
      <c r="AF242" t="s">
        <v>122</v>
      </c>
      <c r="AG242" s="8">
        <v>96950</v>
      </c>
      <c r="AH242" t="s">
        <v>123</v>
      </c>
      <c r="AJ242" s="10">
        <v>16702880373</v>
      </c>
      <c r="AL242" t="s">
        <v>2680</v>
      </c>
      <c r="BE242" t="str">
        <f>"51-6052.00"</f>
        <v>51-6052.00</v>
      </c>
      <c r="BF242" t="s">
        <v>607</v>
      </c>
      <c r="BG242" t="s">
        <v>2681</v>
      </c>
      <c r="BH242" t="s">
        <v>2682</v>
      </c>
      <c r="BI242">
        <v>2</v>
      </c>
      <c r="BJ242">
        <v>2</v>
      </c>
      <c r="BK242" s="1">
        <v>46023</v>
      </c>
      <c r="BL242" s="1">
        <v>46387</v>
      </c>
      <c r="BM242" s="1">
        <v>46023</v>
      </c>
      <c r="BN242" s="1">
        <v>46387</v>
      </c>
      <c r="BO242">
        <v>35</v>
      </c>
      <c r="BP242">
        <v>0</v>
      </c>
      <c r="BQ242">
        <v>7</v>
      </c>
      <c r="BR242">
        <v>7</v>
      </c>
      <c r="BS242">
        <v>7</v>
      </c>
      <c r="BT242">
        <v>7</v>
      </c>
      <c r="BU242">
        <v>7</v>
      </c>
      <c r="BV242">
        <v>0</v>
      </c>
      <c r="BW242" t="str">
        <f>"9:00 AM"</f>
        <v>9:00 AM</v>
      </c>
      <c r="BX242" t="str">
        <f>"5:00 PM"</f>
        <v>5:00 PM</v>
      </c>
      <c r="BY242" t="s">
        <v>165</v>
      </c>
      <c r="BZ242">
        <v>0</v>
      </c>
      <c r="CA242">
        <v>12</v>
      </c>
      <c r="CB242" t="s">
        <v>117</v>
      </c>
      <c r="CD242" s="2" t="s">
        <v>2683</v>
      </c>
      <c r="CE242" t="s">
        <v>2684</v>
      </c>
      <c r="CF242" t="s">
        <v>2675</v>
      </c>
      <c r="CG242" t="s">
        <v>121</v>
      </c>
      <c r="CH242" t="s">
        <v>122</v>
      </c>
      <c r="CI242" s="8">
        <v>96950</v>
      </c>
      <c r="CJ242" s="3">
        <v>10.5</v>
      </c>
      <c r="CK242" s="3">
        <v>10.5</v>
      </c>
      <c r="CL242" s="3">
        <v>15.75</v>
      </c>
      <c r="CM242" s="3">
        <v>15.75</v>
      </c>
      <c r="CN242" t="s">
        <v>137</v>
      </c>
      <c r="CP242" t="s">
        <v>138</v>
      </c>
      <c r="CR242" t="s">
        <v>117</v>
      </c>
      <c r="CS242" t="s">
        <v>139</v>
      </c>
      <c r="CT242" t="s">
        <v>140</v>
      </c>
      <c r="CU242" t="s">
        <v>139</v>
      </c>
      <c r="CV242" t="s">
        <v>140</v>
      </c>
      <c r="CW242" t="s">
        <v>139</v>
      </c>
      <c r="CX242" t="s">
        <v>140</v>
      </c>
      <c r="CY242" t="s">
        <v>2685</v>
      </c>
      <c r="CZ242" s="10">
        <v>16702880373</v>
      </c>
      <c r="DA242" t="s">
        <v>2680</v>
      </c>
      <c r="DB242" t="s">
        <v>140</v>
      </c>
      <c r="DC242" t="s">
        <v>139</v>
      </c>
      <c r="DD242" t="s">
        <v>117</v>
      </c>
    </row>
    <row r="243" spans="1:108" ht="14.45" customHeight="1" x14ac:dyDescent="0.25">
      <c r="A243" t="s">
        <v>2708</v>
      </c>
      <c r="B243" t="s">
        <v>115</v>
      </c>
      <c r="C243" s="1">
        <v>45966</v>
      </c>
      <c r="D243" s="1">
        <v>45999</v>
      </c>
      <c r="E243" t="s">
        <v>168</v>
      </c>
      <c r="F243" s="1">
        <v>46014</v>
      </c>
      <c r="G243" t="s">
        <v>117</v>
      </c>
      <c r="H243" t="s">
        <v>117</v>
      </c>
      <c r="I243" t="s">
        <v>117</v>
      </c>
      <c r="J243" t="s">
        <v>2709</v>
      </c>
      <c r="L243" t="s">
        <v>2710</v>
      </c>
      <c r="N243" t="s">
        <v>156</v>
      </c>
      <c r="O243" t="s">
        <v>122</v>
      </c>
      <c r="P243" s="8">
        <v>96950</v>
      </c>
      <c r="Q243" t="s">
        <v>123</v>
      </c>
      <c r="S243" s="10">
        <v>16702330744</v>
      </c>
      <c r="U243" t="s">
        <v>2711</v>
      </c>
      <c r="V243">
        <v>488320</v>
      </c>
      <c r="W243" t="s">
        <v>125</v>
      </c>
      <c r="Y243" t="s">
        <v>2712</v>
      </c>
      <c r="Z243" t="s">
        <v>2713</v>
      </c>
      <c r="AA243" t="s">
        <v>2714</v>
      </c>
      <c r="AB243" t="s">
        <v>209</v>
      </c>
      <c r="AC243" t="s">
        <v>2710</v>
      </c>
      <c r="AE243" t="s">
        <v>121</v>
      </c>
      <c r="AF243" t="s">
        <v>122</v>
      </c>
      <c r="AG243" s="8">
        <v>96950</v>
      </c>
      <c r="AH243" t="s">
        <v>123</v>
      </c>
      <c r="AJ243" s="10">
        <v>16702330744</v>
      </c>
      <c r="AL243" t="s">
        <v>2715</v>
      </c>
      <c r="BE243" t="str">
        <f>"49-9071.00"</f>
        <v>49-9071.00</v>
      </c>
      <c r="BF243" t="s">
        <v>132</v>
      </c>
      <c r="BG243" t="s">
        <v>2716</v>
      </c>
      <c r="BH243" t="s">
        <v>961</v>
      </c>
      <c r="BI243">
        <v>2</v>
      </c>
      <c r="BJ243">
        <v>2</v>
      </c>
      <c r="BK243" s="1">
        <v>46016</v>
      </c>
      <c r="BL243" s="1">
        <v>46380</v>
      </c>
      <c r="BM243" s="1">
        <v>46016</v>
      </c>
      <c r="BN243" s="1">
        <v>46380</v>
      </c>
      <c r="BO243">
        <v>40</v>
      </c>
      <c r="BP243">
        <v>0</v>
      </c>
      <c r="BQ243">
        <v>8</v>
      </c>
      <c r="BR243">
        <v>8</v>
      </c>
      <c r="BS243">
        <v>8</v>
      </c>
      <c r="BT243">
        <v>8</v>
      </c>
      <c r="BU243">
        <v>8</v>
      </c>
      <c r="BV243">
        <v>0</v>
      </c>
      <c r="BW243" t="str">
        <f>"8:00 AM"</f>
        <v>8:00 AM</v>
      </c>
      <c r="BX243" t="str">
        <f>"5:00 PM"</f>
        <v>5:00 PM</v>
      </c>
      <c r="BY243" t="s">
        <v>135</v>
      </c>
      <c r="BZ243">
        <v>0</v>
      </c>
      <c r="CA243">
        <v>24</v>
      </c>
      <c r="CB243" t="s">
        <v>117</v>
      </c>
      <c r="CD243" t="s">
        <v>325</v>
      </c>
      <c r="CE243" t="s">
        <v>2717</v>
      </c>
      <c r="CF243" t="s">
        <v>2718</v>
      </c>
      <c r="CG243" t="s">
        <v>121</v>
      </c>
      <c r="CH243" t="s">
        <v>122</v>
      </c>
      <c r="CI243" s="8">
        <v>96950</v>
      </c>
      <c r="CJ243" s="3">
        <v>9.98</v>
      </c>
      <c r="CK243" s="3">
        <v>9.98</v>
      </c>
      <c r="CL243" s="3">
        <v>14.97</v>
      </c>
      <c r="CM243" s="3">
        <v>14.97</v>
      </c>
      <c r="CN243" t="s">
        <v>137</v>
      </c>
      <c r="CO243" t="s">
        <v>142</v>
      </c>
      <c r="CP243" t="s">
        <v>138</v>
      </c>
      <c r="CR243" t="s">
        <v>117</v>
      </c>
      <c r="CS243" t="s">
        <v>139</v>
      </c>
      <c r="CT243" t="s">
        <v>140</v>
      </c>
      <c r="CU243" t="s">
        <v>139</v>
      </c>
      <c r="CV243" t="s">
        <v>140</v>
      </c>
      <c r="CW243" t="s">
        <v>139</v>
      </c>
      <c r="CX243" t="s">
        <v>140</v>
      </c>
      <c r="CY243" t="s">
        <v>142</v>
      </c>
      <c r="CZ243" s="10">
        <v>16702330744</v>
      </c>
      <c r="DA243" t="s">
        <v>2719</v>
      </c>
      <c r="DB243" t="s">
        <v>142</v>
      </c>
      <c r="DC243" t="s">
        <v>139</v>
      </c>
      <c r="DD243" t="s">
        <v>117</v>
      </c>
    </row>
    <row r="244" spans="1:108" ht="14.45" customHeight="1" x14ac:dyDescent="0.25">
      <c r="A244" t="s">
        <v>2727</v>
      </c>
      <c r="B244" t="s">
        <v>217</v>
      </c>
      <c r="C244" s="1">
        <v>45888</v>
      </c>
      <c r="D244" s="1">
        <v>45999</v>
      </c>
      <c r="E244" t="s">
        <v>168</v>
      </c>
      <c r="F244" s="1">
        <v>45929</v>
      </c>
      <c r="G244" t="s">
        <v>117</v>
      </c>
      <c r="H244" t="s">
        <v>117</v>
      </c>
      <c r="I244" t="s">
        <v>117</v>
      </c>
      <c r="J244" t="s">
        <v>2347</v>
      </c>
      <c r="K244" t="s">
        <v>2278</v>
      </c>
      <c r="L244" t="s">
        <v>2348</v>
      </c>
      <c r="N244" t="s">
        <v>121</v>
      </c>
      <c r="O244" t="s">
        <v>122</v>
      </c>
      <c r="P244" s="8">
        <v>96950</v>
      </c>
      <c r="Q244" t="s">
        <v>123</v>
      </c>
      <c r="S244" s="10">
        <v>16703221558</v>
      </c>
      <c r="U244" t="s">
        <v>2282</v>
      </c>
      <c r="V244">
        <v>53249</v>
      </c>
      <c r="W244" t="s">
        <v>125</v>
      </c>
      <c r="Y244" t="s">
        <v>2349</v>
      </c>
      <c r="Z244" t="s">
        <v>2350</v>
      </c>
      <c r="AB244" t="s">
        <v>193</v>
      </c>
      <c r="AC244" t="s">
        <v>2348</v>
      </c>
      <c r="AE244" t="s">
        <v>121</v>
      </c>
      <c r="AF244" t="s">
        <v>122</v>
      </c>
      <c r="AG244" s="8">
        <v>96950</v>
      </c>
      <c r="AH244" t="s">
        <v>123</v>
      </c>
      <c r="AJ244" s="10">
        <v>16703221558</v>
      </c>
      <c r="AL244" t="s">
        <v>2285</v>
      </c>
      <c r="BE244" t="str">
        <f>"53-3032.00"</f>
        <v>53-3032.00</v>
      </c>
      <c r="BF244" t="s">
        <v>2351</v>
      </c>
      <c r="BG244" t="s">
        <v>2352</v>
      </c>
      <c r="BH244" t="s">
        <v>2353</v>
      </c>
      <c r="BI244">
        <v>10</v>
      </c>
      <c r="BK244" s="1">
        <v>45931</v>
      </c>
      <c r="BL244" s="1">
        <v>46295</v>
      </c>
      <c r="BO244">
        <v>35</v>
      </c>
      <c r="BP244">
        <v>0</v>
      </c>
      <c r="BQ244">
        <v>7</v>
      </c>
      <c r="BR244">
        <v>7</v>
      </c>
      <c r="BS244">
        <v>7</v>
      </c>
      <c r="BT244">
        <v>7</v>
      </c>
      <c r="BU244">
        <v>7</v>
      </c>
      <c r="BV244">
        <v>0</v>
      </c>
      <c r="BW244" t="str">
        <f>"8:00 AM"</f>
        <v>8:00 AM</v>
      </c>
      <c r="BX244" t="str">
        <f>"3:00 PM"</f>
        <v>3:00 PM</v>
      </c>
      <c r="BY244" t="s">
        <v>135</v>
      </c>
      <c r="BZ244">
        <v>0</v>
      </c>
      <c r="CA244">
        <v>12</v>
      </c>
      <c r="CB244" t="s">
        <v>117</v>
      </c>
      <c r="CD244" t="s">
        <v>2728</v>
      </c>
      <c r="CE244" t="s">
        <v>2355</v>
      </c>
      <c r="CF244" t="s">
        <v>2356</v>
      </c>
      <c r="CG244" t="s">
        <v>156</v>
      </c>
      <c r="CH244" t="s">
        <v>122</v>
      </c>
      <c r="CI244" s="8">
        <v>96950</v>
      </c>
      <c r="CJ244" s="3">
        <v>11.94</v>
      </c>
      <c r="CK244" s="3">
        <v>11.94</v>
      </c>
      <c r="CL244" s="3">
        <v>17.91</v>
      </c>
      <c r="CM244" s="3">
        <v>17.91</v>
      </c>
      <c r="CN244" t="s">
        <v>137</v>
      </c>
      <c r="CO244" t="s">
        <v>325</v>
      </c>
      <c r="CP244" t="s">
        <v>138</v>
      </c>
      <c r="CR244" t="s">
        <v>117</v>
      </c>
      <c r="CS244" t="s">
        <v>139</v>
      </c>
      <c r="CT244" t="s">
        <v>140</v>
      </c>
      <c r="CU244" t="s">
        <v>139</v>
      </c>
      <c r="CV244" t="s">
        <v>140</v>
      </c>
      <c r="CW244" t="s">
        <v>139</v>
      </c>
      <c r="CX244" t="s">
        <v>140</v>
      </c>
      <c r="CY244" s="2" t="s">
        <v>2729</v>
      </c>
      <c r="CZ244" s="10">
        <v>16703221558</v>
      </c>
      <c r="DA244" t="s">
        <v>2285</v>
      </c>
      <c r="DB244" t="s">
        <v>140</v>
      </c>
      <c r="DC244" t="s">
        <v>139</v>
      </c>
      <c r="DD244" t="s">
        <v>117</v>
      </c>
    </row>
    <row r="245" spans="1:108" ht="14.45" customHeight="1" x14ac:dyDescent="0.25">
      <c r="A245" t="s">
        <v>2825</v>
      </c>
      <c r="B245" t="s">
        <v>217</v>
      </c>
      <c r="C245" s="1">
        <v>45965</v>
      </c>
      <c r="D245" s="1">
        <v>45999</v>
      </c>
      <c r="E245" t="s">
        <v>168</v>
      </c>
      <c r="F245" s="1">
        <v>46066</v>
      </c>
      <c r="G245" t="s">
        <v>117</v>
      </c>
      <c r="H245" t="s">
        <v>117</v>
      </c>
      <c r="I245" t="s">
        <v>117</v>
      </c>
      <c r="J245" t="s">
        <v>2672</v>
      </c>
      <c r="K245" t="s">
        <v>2673</v>
      </c>
      <c r="L245" t="s">
        <v>2674</v>
      </c>
      <c r="M245" t="s">
        <v>2675</v>
      </c>
      <c r="N245" t="s">
        <v>121</v>
      </c>
      <c r="O245" t="s">
        <v>122</v>
      </c>
      <c r="P245" s="8">
        <v>96950</v>
      </c>
      <c r="Q245" t="s">
        <v>123</v>
      </c>
      <c r="R245" t="s">
        <v>122</v>
      </c>
      <c r="S245" s="10">
        <v>16702880373</v>
      </c>
      <c r="U245" t="s">
        <v>2676</v>
      </c>
      <c r="V245">
        <v>811490</v>
      </c>
      <c r="W245" t="s">
        <v>125</v>
      </c>
      <c r="Y245" t="s">
        <v>2677</v>
      </c>
      <c r="Z245" t="s">
        <v>2678</v>
      </c>
      <c r="AA245" t="s">
        <v>2679</v>
      </c>
      <c r="AB245" t="s">
        <v>193</v>
      </c>
      <c r="AC245" t="s">
        <v>2674</v>
      </c>
      <c r="AD245" t="s">
        <v>2675</v>
      </c>
      <c r="AE245" t="s">
        <v>121</v>
      </c>
      <c r="AF245" t="s">
        <v>122</v>
      </c>
      <c r="AG245" s="8">
        <v>96950</v>
      </c>
      <c r="AH245" t="s">
        <v>123</v>
      </c>
      <c r="AJ245" s="10">
        <v>16702880373</v>
      </c>
      <c r="AL245" t="s">
        <v>2680</v>
      </c>
      <c r="BE245" t="str">
        <f>"51-6052.00"</f>
        <v>51-6052.00</v>
      </c>
      <c r="BF245" t="s">
        <v>607</v>
      </c>
      <c r="BG245" t="s">
        <v>2826</v>
      </c>
      <c r="BH245" t="s">
        <v>2682</v>
      </c>
      <c r="BI245">
        <v>3</v>
      </c>
      <c r="BK245" s="1">
        <v>46068</v>
      </c>
      <c r="BL245" s="1">
        <v>46432</v>
      </c>
      <c r="BO245">
        <v>35</v>
      </c>
      <c r="BP245">
        <v>0</v>
      </c>
      <c r="BQ245">
        <v>7</v>
      </c>
      <c r="BR245">
        <v>7</v>
      </c>
      <c r="BS245">
        <v>7</v>
      </c>
      <c r="BT245">
        <v>7</v>
      </c>
      <c r="BU245">
        <v>7</v>
      </c>
      <c r="BV245">
        <v>0</v>
      </c>
      <c r="BW245" t="str">
        <f>"9:00 AM"</f>
        <v>9:00 AM</v>
      </c>
      <c r="BX245" t="str">
        <f>"5:00 PM"</f>
        <v>5:00 PM</v>
      </c>
      <c r="BY245" t="s">
        <v>165</v>
      </c>
      <c r="BZ245">
        <v>0</v>
      </c>
      <c r="CA245">
        <v>12</v>
      </c>
      <c r="CB245" t="s">
        <v>117</v>
      </c>
      <c r="CD245" s="2" t="s">
        <v>2827</v>
      </c>
      <c r="CE245" t="s">
        <v>2684</v>
      </c>
      <c r="CF245" t="s">
        <v>2675</v>
      </c>
      <c r="CG245" t="s">
        <v>121</v>
      </c>
      <c r="CH245" t="s">
        <v>122</v>
      </c>
      <c r="CI245" s="8">
        <v>96950</v>
      </c>
      <c r="CJ245" s="3">
        <v>10.5</v>
      </c>
      <c r="CK245" s="3">
        <v>10.5</v>
      </c>
      <c r="CL245" s="3">
        <v>15.75</v>
      </c>
      <c r="CM245" s="3">
        <v>15.75</v>
      </c>
      <c r="CN245" t="s">
        <v>137</v>
      </c>
      <c r="CP245" t="s">
        <v>138</v>
      </c>
      <c r="CR245" t="s">
        <v>117</v>
      </c>
      <c r="CS245" t="s">
        <v>139</v>
      </c>
      <c r="CT245" t="s">
        <v>140</v>
      </c>
      <c r="CU245" t="s">
        <v>139</v>
      </c>
      <c r="CV245" t="s">
        <v>140</v>
      </c>
      <c r="CW245" t="s">
        <v>139</v>
      </c>
      <c r="CX245" t="s">
        <v>139</v>
      </c>
      <c r="CY245" t="s">
        <v>2685</v>
      </c>
      <c r="CZ245" s="10">
        <v>16702880373</v>
      </c>
      <c r="DA245" t="s">
        <v>2680</v>
      </c>
      <c r="DB245" t="s">
        <v>140</v>
      </c>
      <c r="DC245" t="s">
        <v>139</v>
      </c>
      <c r="DD245" t="s">
        <v>117</v>
      </c>
    </row>
    <row r="246" spans="1:108" ht="14.45" customHeight="1" x14ac:dyDescent="0.25">
      <c r="A246" t="s">
        <v>2875</v>
      </c>
      <c r="B246" t="s">
        <v>115</v>
      </c>
      <c r="C246" s="1">
        <v>45966</v>
      </c>
      <c r="D246" s="1">
        <v>45999</v>
      </c>
      <c r="E246" t="s">
        <v>116</v>
      </c>
      <c r="G246" t="s">
        <v>117</v>
      </c>
      <c r="H246" t="s">
        <v>117</v>
      </c>
      <c r="I246" t="s">
        <v>117</v>
      </c>
      <c r="J246" t="s">
        <v>2876</v>
      </c>
      <c r="K246" t="s">
        <v>2877</v>
      </c>
      <c r="L246" t="s">
        <v>2878</v>
      </c>
      <c r="N246" t="s">
        <v>156</v>
      </c>
      <c r="O246" t="s">
        <v>122</v>
      </c>
      <c r="P246" s="8">
        <v>96950</v>
      </c>
      <c r="Q246" t="s">
        <v>123</v>
      </c>
      <c r="R246" t="s">
        <v>140</v>
      </c>
      <c r="S246" s="10">
        <v>16702876046</v>
      </c>
      <c r="U246" t="s">
        <v>2879</v>
      </c>
      <c r="V246">
        <v>812112</v>
      </c>
      <c r="W246" t="s">
        <v>125</v>
      </c>
      <c r="Y246" t="s">
        <v>2880</v>
      </c>
      <c r="Z246" t="s">
        <v>2881</v>
      </c>
      <c r="AB246" t="s">
        <v>2882</v>
      </c>
      <c r="AC246" t="s">
        <v>2878</v>
      </c>
      <c r="AE246" t="s">
        <v>156</v>
      </c>
      <c r="AF246" t="s">
        <v>122</v>
      </c>
      <c r="AG246" s="8">
        <v>96950</v>
      </c>
      <c r="AH246" t="s">
        <v>123</v>
      </c>
      <c r="AJ246" s="10">
        <v>16702876046</v>
      </c>
      <c r="AL246" t="s">
        <v>2883</v>
      </c>
      <c r="BE246" t="str">
        <f>"39-5011.00"</f>
        <v>39-5011.00</v>
      </c>
      <c r="BF246" t="s">
        <v>2694</v>
      </c>
      <c r="BG246" t="s">
        <v>2884</v>
      </c>
      <c r="BH246" t="s">
        <v>2885</v>
      </c>
      <c r="BI246">
        <v>5</v>
      </c>
      <c r="BJ246">
        <v>5</v>
      </c>
      <c r="BK246" s="1">
        <v>46054</v>
      </c>
      <c r="BL246" s="1">
        <v>46418</v>
      </c>
      <c r="BM246" s="1">
        <v>46054</v>
      </c>
      <c r="BN246" s="1">
        <v>46418</v>
      </c>
      <c r="BO246">
        <v>35</v>
      </c>
      <c r="BP246">
        <v>5</v>
      </c>
      <c r="BQ246">
        <v>5</v>
      </c>
      <c r="BR246">
        <v>5</v>
      </c>
      <c r="BS246">
        <v>5</v>
      </c>
      <c r="BT246">
        <v>5</v>
      </c>
      <c r="BU246">
        <v>5</v>
      </c>
      <c r="BV246">
        <v>5</v>
      </c>
      <c r="BW246" t="str">
        <f>"1:00 PM"</f>
        <v>1:00 PM</v>
      </c>
      <c r="BX246" t="str">
        <f>"6:00 PM"</f>
        <v>6:00 PM</v>
      </c>
      <c r="BY246" t="s">
        <v>165</v>
      </c>
      <c r="BZ246">
        <v>0</v>
      </c>
      <c r="CA246">
        <v>12</v>
      </c>
      <c r="CB246" t="s">
        <v>117</v>
      </c>
      <c r="CD246" t="s">
        <v>2886</v>
      </c>
      <c r="CE246" t="s">
        <v>2887</v>
      </c>
      <c r="CF246" t="s">
        <v>2888</v>
      </c>
      <c r="CG246" t="s">
        <v>156</v>
      </c>
      <c r="CH246" t="s">
        <v>122</v>
      </c>
      <c r="CI246" s="8">
        <v>96950</v>
      </c>
      <c r="CJ246" s="3">
        <v>8.8800000000000008</v>
      </c>
      <c r="CK246" s="3">
        <v>8.8800000000000008</v>
      </c>
      <c r="CL246" s="3">
        <v>13.32</v>
      </c>
      <c r="CM246" s="3">
        <v>13.32</v>
      </c>
      <c r="CN246" t="s">
        <v>137</v>
      </c>
      <c r="CO246" t="s">
        <v>142</v>
      </c>
      <c r="CP246" t="s">
        <v>138</v>
      </c>
      <c r="CR246" t="s">
        <v>117</v>
      </c>
      <c r="CS246" t="s">
        <v>139</v>
      </c>
      <c r="CT246" t="s">
        <v>140</v>
      </c>
      <c r="CU246" t="s">
        <v>139</v>
      </c>
      <c r="CV246" t="s">
        <v>140</v>
      </c>
      <c r="CW246" t="s">
        <v>139</v>
      </c>
      <c r="CX246" t="s">
        <v>140</v>
      </c>
      <c r="CY246" t="s">
        <v>142</v>
      </c>
      <c r="CZ246" s="10">
        <v>16702876046</v>
      </c>
      <c r="DA246" t="s">
        <v>2883</v>
      </c>
      <c r="DB246" t="s">
        <v>142</v>
      </c>
      <c r="DC246" t="s">
        <v>139</v>
      </c>
      <c r="DD246" t="s">
        <v>117</v>
      </c>
    </row>
    <row r="247" spans="1:108" ht="14.45" customHeight="1" x14ac:dyDescent="0.25">
      <c r="A247" t="s">
        <v>3607</v>
      </c>
      <c r="B247" t="s">
        <v>115</v>
      </c>
      <c r="C247" s="1">
        <v>45923</v>
      </c>
      <c r="D247" s="1">
        <v>45999</v>
      </c>
      <c r="E247" t="s">
        <v>168</v>
      </c>
      <c r="F247" s="1">
        <v>46026</v>
      </c>
      <c r="G247" t="s">
        <v>117</v>
      </c>
      <c r="H247" t="s">
        <v>117</v>
      </c>
      <c r="I247" t="s">
        <v>117</v>
      </c>
      <c r="J247" t="s">
        <v>1912</v>
      </c>
      <c r="K247" t="s">
        <v>1913</v>
      </c>
      <c r="L247" t="s">
        <v>1914</v>
      </c>
      <c r="M247" t="s">
        <v>1915</v>
      </c>
      <c r="N247" t="s">
        <v>156</v>
      </c>
      <c r="O247" t="s">
        <v>122</v>
      </c>
      <c r="P247" s="8">
        <v>96950</v>
      </c>
      <c r="Q247" t="s">
        <v>123</v>
      </c>
      <c r="S247" s="10">
        <v>16702339531</v>
      </c>
      <c r="U247" t="s">
        <v>1916</v>
      </c>
      <c r="V247">
        <v>4413</v>
      </c>
      <c r="W247" t="s">
        <v>125</v>
      </c>
      <c r="Y247" t="s">
        <v>1148</v>
      </c>
      <c r="Z247" t="s">
        <v>1917</v>
      </c>
      <c r="AA247" t="s">
        <v>1918</v>
      </c>
      <c r="AB247" t="s">
        <v>277</v>
      </c>
      <c r="AC247" t="s">
        <v>1914</v>
      </c>
      <c r="AD247" t="s">
        <v>1915</v>
      </c>
      <c r="AE247" t="s">
        <v>156</v>
      </c>
      <c r="AF247" t="s">
        <v>122</v>
      </c>
      <c r="AG247" s="8">
        <v>96950</v>
      </c>
      <c r="AH247" t="s">
        <v>123</v>
      </c>
      <c r="AJ247" s="10">
        <v>16702339531</v>
      </c>
      <c r="AL247" t="s">
        <v>1919</v>
      </c>
      <c r="BE247" t="str">
        <f>"43-3031.00"</f>
        <v>43-3031.00</v>
      </c>
      <c r="BF247" t="s">
        <v>1205</v>
      </c>
      <c r="BG247" t="s">
        <v>1920</v>
      </c>
      <c r="BH247" t="s">
        <v>1264</v>
      </c>
      <c r="BI247">
        <v>2</v>
      </c>
      <c r="BJ247">
        <v>2</v>
      </c>
      <c r="BK247" s="1">
        <v>46028</v>
      </c>
      <c r="BL247" s="1">
        <v>46392</v>
      </c>
      <c r="BM247" s="1">
        <v>46028</v>
      </c>
      <c r="BN247" s="1">
        <v>46392</v>
      </c>
      <c r="BO247">
        <v>35</v>
      </c>
      <c r="BP247">
        <v>0</v>
      </c>
      <c r="BQ247">
        <v>6</v>
      </c>
      <c r="BR247">
        <v>6</v>
      </c>
      <c r="BS247">
        <v>6</v>
      </c>
      <c r="BT247">
        <v>6</v>
      </c>
      <c r="BU247">
        <v>6</v>
      </c>
      <c r="BV247">
        <v>5</v>
      </c>
      <c r="BW247" t="str">
        <f>"8:00 AM"</f>
        <v>8:00 AM</v>
      </c>
      <c r="BX247" t="str">
        <f>"3:00 PM"</f>
        <v>3:00 PM</v>
      </c>
      <c r="BY247" t="s">
        <v>135</v>
      </c>
      <c r="BZ247">
        <v>0</v>
      </c>
      <c r="CA247">
        <v>24</v>
      </c>
      <c r="CB247" t="s">
        <v>117</v>
      </c>
      <c r="CD247" t="s">
        <v>3608</v>
      </c>
      <c r="CE247" t="s">
        <v>1915</v>
      </c>
      <c r="CG247" t="s">
        <v>156</v>
      </c>
      <c r="CH247" t="s">
        <v>122</v>
      </c>
      <c r="CI247" s="8">
        <v>96950</v>
      </c>
      <c r="CJ247" s="3">
        <v>12.33</v>
      </c>
      <c r="CK247" s="3">
        <v>12.33</v>
      </c>
      <c r="CL247" s="3">
        <v>18.5</v>
      </c>
      <c r="CM247" s="3">
        <v>18.5</v>
      </c>
      <c r="CN247" t="s">
        <v>137</v>
      </c>
      <c r="CO247" t="s">
        <v>1922</v>
      </c>
      <c r="CP247" t="s">
        <v>138</v>
      </c>
      <c r="CR247" t="s">
        <v>117</v>
      </c>
      <c r="CS247" t="s">
        <v>139</v>
      </c>
      <c r="CT247" t="s">
        <v>140</v>
      </c>
      <c r="CU247" t="s">
        <v>139</v>
      </c>
      <c r="CV247" t="s">
        <v>140</v>
      </c>
      <c r="CW247" t="s">
        <v>139</v>
      </c>
      <c r="CX247" t="s">
        <v>140</v>
      </c>
      <c r="CY247" t="s">
        <v>1923</v>
      </c>
      <c r="CZ247" s="10">
        <v>16702339531</v>
      </c>
      <c r="DA247" t="s">
        <v>1924</v>
      </c>
      <c r="DB247" t="s">
        <v>824</v>
      </c>
      <c r="DC247" t="s">
        <v>139</v>
      </c>
      <c r="DD247" t="s">
        <v>117</v>
      </c>
    </row>
    <row r="248" spans="1:108" ht="14.45" customHeight="1" x14ac:dyDescent="0.25">
      <c r="A248" t="s">
        <v>3959</v>
      </c>
      <c r="B248" t="s">
        <v>115</v>
      </c>
      <c r="C248" s="1">
        <v>45966</v>
      </c>
      <c r="D248" s="1">
        <v>45999</v>
      </c>
      <c r="E248" t="s">
        <v>168</v>
      </c>
      <c r="F248" s="1">
        <v>46021</v>
      </c>
      <c r="G248" t="s">
        <v>117</v>
      </c>
      <c r="H248" t="s">
        <v>117</v>
      </c>
      <c r="I248" t="s">
        <v>117</v>
      </c>
      <c r="J248" t="s">
        <v>3960</v>
      </c>
      <c r="K248" t="s">
        <v>3961</v>
      </c>
      <c r="L248" t="s">
        <v>3962</v>
      </c>
      <c r="M248" t="s">
        <v>3963</v>
      </c>
      <c r="N248" t="s">
        <v>121</v>
      </c>
      <c r="O248" t="s">
        <v>122</v>
      </c>
      <c r="P248" s="8">
        <v>96950</v>
      </c>
      <c r="Q248" t="s">
        <v>123</v>
      </c>
      <c r="S248" s="10">
        <v>16702349226</v>
      </c>
      <c r="U248" t="s">
        <v>3964</v>
      </c>
      <c r="V248">
        <v>722511</v>
      </c>
      <c r="W248" t="s">
        <v>125</v>
      </c>
      <c r="Y248" t="s">
        <v>3351</v>
      </c>
      <c r="Z248" t="s">
        <v>3965</v>
      </c>
      <c r="AA248" t="s">
        <v>2714</v>
      </c>
      <c r="AB248" t="s">
        <v>260</v>
      </c>
      <c r="AC248" t="s">
        <v>3962</v>
      </c>
      <c r="AD248" t="s">
        <v>3963</v>
      </c>
      <c r="AE248" t="s">
        <v>121</v>
      </c>
      <c r="AF248" t="s">
        <v>122</v>
      </c>
      <c r="AG248" s="8">
        <v>96950</v>
      </c>
      <c r="AH248" t="s">
        <v>123</v>
      </c>
      <c r="AJ248" s="10">
        <v>16702349226</v>
      </c>
      <c r="AL248" t="s">
        <v>3966</v>
      </c>
      <c r="BE248" t="str">
        <f>"35-2014.00"</f>
        <v>35-2014.00</v>
      </c>
      <c r="BF248" t="s">
        <v>195</v>
      </c>
      <c r="BG248" t="s">
        <v>3967</v>
      </c>
      <c r="BH248" t="s">
        <v>197</v>
      </c>
      <c r="BI248">
        <v>3</v>
      </c>
      <c r="BJ248">
        <v>3</v>
      </c>
      <c r="BK248" s="1">
        <v>46023</v>
      </c>
      <c r="BL248" s="1">
        <v>46387</v>
      </c>
      <c r="BM248" s="1">
        <v>46023</v>
      </c>
      <c r="BN248" s="1">
        <v>46387</v>
      </c>
      <c r="BO248">
        <v>35</v>
      </c>
      <c r="BP248">
        <v>0</v>
      </c>
      <c r="BQ248">
        <v>7</v>
      </c>
      <c r="BR248">
        <v>7</v>
      </c>
      <c r="BS248">
        <v>7</v>
      </c>
      <c r="BT248">
        <v>7</v>
      </c>
      <c r="BU248">
        <v>7</v>
      </c>
      <c r="BV248">
        <v>0</v>
      </c>
      <c r="BW248" t="str">
        <f>"8:00 AM"</f>
        <v>8:00 AM</v>
      </c>
      <c r="BX248" t="str">
        <f>"4:00 PM"</f>
        <v>4:00 PM</v>
      </c>
      <c r="BY248" t="s">
        <v>165</v>
      </c>
      <c r="BZ248">
        <v>0</v>
      </c>
      <c r="CA248">
        <v>12</v>
      </c>
      <c r="CB248" t="s">
        <v>117</v>
      </c>
      <c r="CD248" t="s">
        <v>3968</v>
      </c>
      <c r="CE248" t="s">
        <v>3962</v>
      </c>
      <c r="CF248" t="s">
        <v>3963</v>
      </c>
      <c r="CG248" t="s">
        <v>121</v>
      </c>
      <c r="CH248" t="s">
        <v>122</v>
      </c>
      <c r="CI248" s="8">
        <v>96950</v>
      </c>
      <c r="CJ248" s="3">
        <v>8.93</v>
      </c>
      <c r="CK248" s="3">
        <v>8.93</v>
      </c>
      <c r="CL248" s="3">
        <v>13.4</v>
      </c>
      <c r="CM248" s="3">
        <v>13.4</v>
      </c>
      <c r="CN248" t="s">
        <v>137</v>
      </c>
      <c r="CO248" t="s">
        <v>140</v>
      </c>
      <c r="CP248" t="s">
        <v>138</v>
      </c>
      <c r="CR248" t="s">
        <v>117</v>
      </c>
      <c r="CS248" t="s">
        <v>139</v>
      </c>
      <c r="CT248" t="s">
        <v>140</v>
      </c>
      <c r="CU248" t="s">
        <v>139</v>
      </c>
      <c r="CV248" t="s">
        <v>140</v>
      </c>
      <c r="CW248" t="s">
        <v>139</v>
      </c>
      <c r="CX248" t="s">
        <v>140</v>
      </c>
      <c r="CY248" t="s">
        <v>3969</v>
      </c>
      <c r="CZ248" s="10">
        <v>16702349226</v>
      </c>
      <c r="DA248" t="s">
        <v>3970</v>
      </c>
      <c r="DB248" t="s">
        <v>140</v>
      </c>
      <c r="DC248" t="s">
        <v>139</v>
      </c>
      <c r="DD248" t="s">
        <v>117</v>
      </c>
    </row>
    <row r="249" spans="1:108" ht="14.45" customHeight="1" x14ac:dyDescent="0.25">
      <c r="A249" t="s">
        <v>3983</v>
      </c>
      <c r="B249" t="s">
        <v>115</v>
      </c>
      <c r="C249" s="1">
        <v>45908</v>
      </c>
      <c r="D249" s="1">
        <v>45999</v>
      </c>
      <c r="E249" t="s">
        <v>168</v>
      </c>
      <c r="F249" s="1">
        <v>46051</v>
      </c>
      <c r="G249" t="s">
        <v>117</v>
      </c>
      <c r="H249" t="s">
        <v>117</v>
      </c>
      <c r="I249" t="s">
        <v>117</v>
      </c>
      <c r="J249" t="s">
        <v>1030</v>
      </c>
      <c r="K249" t="s">
        <v>3984</v>
      </c>
      <c r="L249" t="s">
        <v>3882</v>
      </c>
      <c r="N249" t="s">
        <v>156</v>
      </c>
      <c r="O249" t="s">
        <v>122</v>
      </c>
      <c r="P249" s="8">
        <v>96950</v>
      </c>
      <c r="Q249" t="s">
        <v>123</v>
      </c>
      <c r="R249" t="s">
        <v>142</v>
      </c>
      <c r="S249" s="10">
        <v>16702358778</v>
      </c>
      <c r="U249" t="s">
        <v>1034</v>
      </c>
      <c r="V249">
        <v>522390</v>
      </c>
      <c r="W249" t="s">
        <v>125</v>
      </c>
      <c r="Y249" t="s">
        <v>1035</v>
      </c>
      <c r="Z249" t="s">
        <v>1036</v>
      </c>
      <c r="AA249" t="s">
        <v>1037</v>
      </c>
      <c r="AB249" t="s">
        <v>209</v>
      </c>
      <c r="AC249" t="s">
        <v>3882</v>
      </c>
      <c r="AE249" t="s">
        <v>156</v>
      </c>
      <c r="AF249" t="s">
        <v>122</v>
      </c>
      <c r="AG249" s="8">
        <v>96950</v>
      </c>
      <c r="AH249" t="s">
        <v>123</v>
      </c>
      <c r="AJ249" s="10">
        <v>16702358778</v>
      </c>
      <c r="AL249" t="s">
        <v>3883</v>
      </c>
      <c r="BE249" t="str">
        <f>"41-2011.00"</f>
        <v>41-2011.00</v>
      </c>
      <c r="BF249" t="s">
        <v>649</v>
      </c>
      <c r="BG249" t="s">
        <v>3985</v>
      </c>
      <c r="BH249" t="s">
        <v>3986</v>
      </c>
      <c r="BI249">
        <v>1</v>
      </c>
      <c r="BJ249">
        <v>1</v>
      </c>
      <c r="BK249" s="1">
        <v>46053</v>
      </c>
      <c r="BL249" s="1">
        <v>46417</v>
      </c>
      <c r="BM249" s="1">
        <v>46053</v>
      </c>
      <c r="BN249" s="1">
        <v>46417</v>
      </c>
      <c r="BO249">
        <v>40</v>
      </c>
      <c r="BP249">
        <v>0</v>
      </c>
      <c r="BQ249">
        <v>8</v>
      </c>
      <c r="BR249">
        <v>8</v>
      </c>
      <c r="BS249">
        <v>8</v>
      </c>
      <c r="BT249">
        <v>8</v>
      </c>
      <c r="BU249">
        <v>8</v>
      </c>
      <c r="BV249">
        <v>0</v>
      </c>
      <c r="BW249" t="str">
        <f>"8:00 AM"</f>
        <v>8:00 AM</v>
      </c>
      <c r="BX249" t="str">
        <f>"5:00 PM"</f>
        <v>5:00 PM</v>
      </c>
      <c r="BY249" t="s">
        <v>165</v>
      </c>
      <c r="BZ249">
        <v>0</v>
      </c>
      <c r="CA249">
        <v>12</v>
      </c>
      <c r="CB249" t="s">
        <v>117</v>
      </c>
      <c r="CD249" t="s">
        <v>3987</v>
      </c>
      <c r="CE249" t="s">
        <v>3988</v>
      </c>
      <c r="CG249" t="s">
        <v>156</v>
      </c>
      <c r="CH249" t="s">
        <v>122</v>
      </c>
      <c r="CI249" s="8">
        <v>96950</v>
      </c>
      <c r="CJ249" s="3">
        <v>8.0500000000000007</v>
      </c>
      <c r="CK249" s="3">
        <v>10</v>
      </c>
      <c r="CL249" s="3">
        <v>12.08</v>
      </c>
      <c r="CM249" s="3">
        <v>15</v>
      </c>
      <c r="CN249" t="s">
        <v>137</v>
      </c>
      <c r="CO249" t="s">
        <v>142</v>
      </c>
      <c r="CP249" t="s">
        <v>138</v>
      </c>
      <c r="CR249" t="s">
        <v>117</v>
      </c>
      <c r="CS249" t="s">
        <v>139</v>
      </c>
      <c r="CT249" t="s">
        <v>139</v>
      </c>
      <c r="CU249" t="s">
        <v>139</v>
      </c>
      <c r="CV249" t="s">
        <v>140</v>
      </c>
      <c r="CW249" t="s">
        <v>139</v>
      </c>
      <c r="CX249" t="s">
        <v>139</v>
      </c>
      <c r="CY249" t="s">
        <v>3886</v>
      </c>
      <c r="CZ249" s="10">
        <v>16702358778</v>
      </c>
      <c r="DA249" t="s">
        <v>3883</v>
      </c>
      <c r="DB249" t="s">
        <v>140</v>
      </c>
      <c r="DC249" t="s">
        <v>139</v>
      </c>
      <c r="DD249" t="s">
        <v>117</v>
      </c>
    </row>
    <row r="250" spans="1:108" ht="14.45" customHeight="1" x14ac:dyDescent="0.25">
      <c r="A250" t="s">
        <v>4005</v>
      </c>
      <c r="B250" t="s">
        <v>115</v>
      </c>
      <c r="C250" s="1">
        <v>45908</v>
      </c>
      <c r="D250" s="1">
        <v>45999</v>
      </c>
      <c r="E250" t="s">
        <v>116</v>
      </c>
      <c r="G250" t="s">
        <v>117</v>
      </c>
      <c r="H250" t="s">
        <v>117</v>
      </c>
      <c r="I250" t="s">
        <v>117</v>
      </c>
      <c r="J250" t="s">
        <v>1030</v>
      </c>
      <c r="K250" t="s">
        <v>3984</v>
      </c>
      <c r="L250" t="s">
        <v>4006</v>
      </c>
      <c r="N250" t="s">
        <v>156</v>
      </c>
      <c r="O250" t="s">
        <v>122</v>
      </c>
      <c r="P250" s="8">
        <v>96950</v>
      </c>
      <c r="Q250" t="s">
        <v>123</v>
      </c>
      <c r="S250" s="10">
        <v>16702358778</v>
      </c>
      <c r="U250" t="s">
        <v>1034</v>
      </c>
      <c r="V250">
        <v>522320</v>
      </c>
      <c r="W250" t="s">
        <v>125</v>
      </c>
      <c r="Y250" t="s">
        <v>1035</v>
      </c>
      <c r="Z250" t="s">
        <v>1036</v>
      </c>
      <c r="AA250" t="s">
        <v>1037</v>
      </c>
      <c r="AB250" t="s">
        <v>209</v>
      </c>
      <c r="AC250" t="s">
        <v>3882</v>
      </c>
      <c r="AE250" t="s">
        <v>156</v>
      </c>
      <c r="AF250" t="s">
        <v>122</v>
      </c>
      <c r="AG250" s="8">
        <v>96950</v>
      </c>
      <c r="AH250" t="s">
        <v>123</v>
      </c>
      <c r="AJ250" s="10">
        <v>16702358778</v>
      </c>
      <c r="AL250" t="s">
        <v>3883</v>
      </c>
      <c r="BE250" t="str">
        <f>"41-2011.00"</f>
        <v>41-2011.00</v>
      </c>
      <c r="BF250" t="s">
        <v>649</v>
      </c>
      <c r="BG250" t="s">
        <v>4007</v>
      </c>
      <c r="BH250" t="s">
        <v>4008</v>
      </c>
      <c r="BI250">
        <v>3</v>
      </c>
      <c r="BJ250">
        <v>3</v>
      </c>
      <c r="BK250" s="1">
        <v>45962</v>
      </c>
      <c r="BL250" s="1">
        <v>46326</v>
      </c>
      <c r="BM250" s="1">
        <v>45999</v>
      </c>
      <c r="BN250" s="1">
        <v>46326</v>
      </c>
      <c r="BO250">
        <v>40</v>
      </c>
      <c r="BP250">
        <v>0</v>
      </c>
      <c r="BQ250">
        <v>8</v>
      </c>
      <c r="BR250">
        <v>8</v>
      </c>
      <c r="BS250">
        <v>8</v>
      </c>
      <c r="BT250">
        <v>8</v>
      </c>
      <c r="BU250">
        <v>8</v>
      </c>
      <c r="BV250">
        <v>0</v>
      </c>
      <c r="BW250" t="str">
        <f>"8:00 AM"</f>
        <v>8:00 AM</v>
      </c>
      <c r="BX250" t="str">
        <f>"5:00 PM"</f>
        <v>5:00 PM</v>
      </c>
      <c r="BY250" t="s">
        <v>165</v>
      </c>
      <c r="BZ250">
        <v>0</v>
      </c>
      <c r="CA250">
        <v>12</v>
      </c>
      <c r="CB250" t="s">
        <v>117</v>
      </c>
      <c r="CD250" t="s">
        <v>4009</v>
      </c>
      <c r="CE250" t="s">
        <v>3988</v>
      </c>
      <c r="CG250" t="s">
        <v>156</v>
      </c>
      <c r="CH250" t="s">
        <v>122</v>
      </c>
      <c r="CI250" s="8">
        <v>96950</v>
      </c>
      <c r="CJ250" s="3">
        <v>8.0500000000000007</v>
      </c>
      <c r="CK250" s="3">
        <v>10</v>
      </c>
      <c r="CL250" s="3">
        <v>12.08</v>
      </c>
      <c r="CM250" s="3">
        <v>15</v>
      </c>
      <c r="CN250" t="s">
        <v>137</v>
      </c>
      <c r="CO250" t="s">
        <v>142</v>
      </c>
      <c r="CP250" t="s">
        <v>138</v>
      </c>
      <c r="CR250" t="s">
        <v>117</v>
      </c>
      <c r="CS250" t="s">
        <v>139</v>
      </c>
      <c r="CT250" t="s">
        <v>139</v>
      </c>
      <c r="CU250" t="s">
        <v>139</v>
      </c>
      <c r="CV250" t="s">
        <v>140</v>
      </c>
      <c r="CW250" t="s">
        <v>139</v>
      </c>
      <c r="CX250" t="s">
        <v>139</v>
      </c>
      <c r="CY250" t="s">
        <v>3886</v>
      </c>
      <c r="CZ250" s="10">
        <v>16702358778</v>
      </c>
      <c r="DA250" t="s">
        <v>3883</v>
      </c>
      <c r="DB250" t="s">
        <v>140</v>
      </c>
      <c r="DC250" t="s">
        <v>139</v>
      </c>
      <c r="DD250" t="s">
        <v>117</v>
      </c>
    </row>
    <row r="251" spans="1:108" ht="14.45" customHeight="1" x14ac:dyDescent="0.25">
      <c r="A251" t="s">
        <v>4487</v>
      </c>
      <c r="B251" t="s">
        <v>217</v>
      </c>
      <c r="C251" s="1">
        <v>45909</v>
      </c>
      <c r="D251" s="1">
        <v>45999</v>
      </c>
      <c r="E251" t="s">
        <v>168</v>
      </c>
      <c r="F251" s="1">
        <v>46052</v>
      </c>
      <c r="G251" t="s">
        <v>117</v>
      </c>
      <c r="H251" t="s">
        <v>117</v>
      </c>
      <c r="I251" t="s">
        <v>117</v>
      </c>
      <c r="J251" t="s">
        <v>2535</v>
      </c>
      <c r="K251" t="s">
        <v>2536</v>
      </c>
      <c r="L251" t="s">
        <v>2537</v>
      </c>
      <c r="M251" t="s">
        <v>2538</v>
      </c>
      <c r="N251" t="s">
        <v>156</v>
      </c>
      <c r="O251" t="s">
        <v>122</v>
      </c>
      <c r="P251" s="8">
        <v>96950</v>
      </c>
      <c r="Q251" t="s">
        <v>123</v>
      </c>
      <c r="S251" s="10">
        <v>16702872348</v>
      </c>
      <c r="U251" t="s">
        <v>2539</v>
      </c>
      <c r="V251">
        <v>561720</v>
      </c>
      <c r="W251" t="s">
        <v>125</v>
      </c>
      <c r="Y251" t="s">
        <v>1632</v>
      </c>
      <c r="Z251" t="s">
        <v>2540</v>
      </c>
      <c r="AA251" t="s">
        <v>2541</v>
      </c>
      <c r="AB251" t="s">
        <v>2542</v>
      </c>
      <c r="AC251" t="s">
        <v>2537</v>
      </c>
      <c r="AD251" t="s">
        <v>2538</v>
      </c>
      <c r="AE251" t="s">
        <v>156</v>
      </c>
      <c r="AF251" t="s">
        <v>122</v>
      </c>
      <c r="AG251" s="8">
        <v>96950</v>
      </c>
      <c r="AH251" t="s">
        <v>123</v>
      </c>
      <c r="AJ251" s="10">
        <v>16702872348</v>
      </c>
      <c r="AL251" t="s">
        <v>2543</v>
      </c>
      <c r="BE251" t="str">
        <f>"33-9032.00"</f>
        <v>33-9032.00</v>
      </c>
      <c r="BF251" t="s">
        <v>2544</v>
      </c>
      <c r="BG251" t="s">
        <v>2545</v>
      </c>
      <c r="BH251" t="s">
        <v>2546</v>
      </c>
      <c r="BI251">
        <v>3</v>
      </c>
      <c r="BK251" s="1">
        <v>46054</v>
      </c>
      <c r="BL251" s="1">
        <v>46418</v>
      </c>
      <c r="BO251">
        <v>40</v>
      </c>
      <c r="BP251">
        <v>0</v>
      </c>
      <c r="BQ251">
        <v>8</v>
      </c>
      <c r="BR251">
        <v>8</v>
      </c>
      <c r="BS251">
        <v>8</v>
      </c>
      <c r="BT251">
        <v>8</v>
      </c>
      <c r="BU251">
        <v>8</v>
      </c>
      <c r="BV251">
        <v>0</v>
      </c>
      <c r="BW251" t="str">
        <f>"8:00 AM"</f>
        <v>8:00 AM</v>
      </c>
      <c r="BX251" t="str">
        <f>"5:00 PM"</f>
        <v>5:00 PM</v>
      </c>
      <c r="BY251" t="s">
        <v>135</v>
      </c>
      <c r="BZ251">
        <v>0</v>
      </c>
      <c r="CA251">
        <v>6</v>
      </c>
      <c r="CB251" t="s">
        <v>117</v>
      </c>
      <c r="CD251" t="s">
        <v>2547</v>
      </c>
      <c r="CE251" t="s">
        <v>2538</v>
      </c>
      <c r="CF251" t="s">
        <v>2537</v>
      </c>
      <c r="CG251" t="s">
        <v>156</v>
      </c>
      <c r="CH251" t="s">
        <v>122</v>
      </c>
      <c r="CI251" s="8">
        <v>96950</v>
      </c>
      <c r="CJ251" s="3">
        <v>8.66</v>
      </c>
      <c r="CK251" s="3">
        <v>8.66</v>
      </c>
      <c r="CL251" s="3">
        <v>12.99</v>
      </c>
      <c r="CM251" s="3">
        <v>12.99</v>
      </c>
      <c r="CN251" t="s">
        <v>137</v>
      </c>
      <c r="CO251" t="s">
        <v>854</v>
      </c>
      <c r="CP251" t="s">
        <v>138</v>
      </c>
      <c r="CR251" t="s">
        <v>117</v>
      </c>
      <c r="CS251" t="s">
        <v>139</v>
      </c>
      <c r="CT251" t="s">
        <v>140</v>
      </c>
      <c r="CU251" t="s">
        <v>139</v>
      </c>
      <c r="CV251" t="s">
        <v>140</v>
      </c>
      <c r="CW251" t="s">
        <v>139</v>
      </c>
      <c r="CX251" t="s">
        <v>140</v>
      </c>
      <c r="CY251" t="s">
        <v>4488</v>
      </c>
      <c r="CZ251" s="10">
        <v>16702872348</v>
      </c>
      <c r="DA251" t="s">
        <v>2543</v>
      </c>
      <c r="DB251" t="s">
        <v>802</v>
      </c>
      <c r="DC251" t="s">
        <v>139</v>
      </c>
      <c r="DD251" t="s">
        <v>117</v>
      </c>
    </row>
    <row r="252" spans="1:108" ht="14.45" customHeight="1" x14ac:dyDescent="0.25">
      <c r="A252" t="s">
        <v>4578</v>
      </c>
      <c r="B252" t="s">
        <v>115</v>
      </c>
      <c r="C252" s="1">
        <v>45966</v>
      </c>
      <c r="D252" s="1">
        <v>45999</v>
      </c>
      <c r="E252" t="s">
        <v>116</v>
      </c>
      <c r="G252" t="s">
        <v>117</v>
      </c>
      <c r="H252" t="s">
        <v>117</v>
      </c>
      <c r="I252" t="s">
        <v>117</v>
      </c>
      <c r="J252" t="s">
        <v>2934</v>
      </c>
      <c r="K252" t="s">
        <v>4142</v>
      </c>
      <c r="L252" t="s">
        <v>2936</v>
      </c>
      <c r="N252" t="s">
        <v>156</v>
      </c>
      <c r="O252" t="s">
        <v>122</v>
      </c>
      <c r="P252" s="8">
        <v>96950</v>
      </c>
      <c r="Q252" t="s">
        <v>123</v>
      </c>
      <c r="R252" t="s">
        <v>140</v>
      </c>
      <c r="S252" s="10">
        <v>16702876046</v>
      </c>
      <c r="U252" t="s">
        <v>2937</v>
      </c>
      <c r="V252">
        <v>812112</v>
      </c>
      <c r="W252" t="s">
        <v>125</v>
      </c>
      <c r="Y252" t="s">
        <v>2938</v>
      </c>
      <c r="Z252" t="s">
        <v>2939</v>
      </c>
      <c r="AA252" t="s">
        <v>2940</v>
      </c>
      <c r="AB252" t="s">
        <v>2120</v>
      </c>
      <c r="AC252" t="s">
        <v>2936</v>
      </c>
      <c r="AE252" t="s">
        <v>156</v>
      </c>
      <c r="AF252" t="s">
        <v>122</v>
      </c>
      <c r="AG252" s="8">
        <v>96950</v>
      </c>
      <c r="AH252" t="s">
        <v>123</v>
      </c>
      <c r="AJ252" s="10">
        <v>16702876046</v>
      </c>
      <c r="AL252" t="s">
        <v>2883</v>
      </c>
      <c r="BE252" t="str">
        <f>"39-5012.00"</f>
        <v>39-5012.00</v>
      </c>
      <c r="BF252" t="s">
        <v>742</v>
      </c>
      <c r="BG252" t="s">
        <v>4143</v>
      </c>
      <c r="BH252" t="s">
        <v>4144</v>
      </c>
      <c r="BI252">
        <v>7</v>
      </c>
      <c r="BJ252">
        <v>7</v>
      </c>
      <c r="BK252" s="1">
        <v>46054</v>
      </c>
      <c r="BL252" s="1">
        <v>46418</v>
      </c>
      <c r="BM252" s="1">
        <v>46054</v>
      </c>
      <c r="BN252" s="1">
        <v>46418</v>
      </c>
      <c r="BO252">
        <v>35</v>
      </c>
      <c r="BP252">
        <v>5</v>
      </c>
      <c r="BQ252">
        <v>5</v>
      </c>
      <c r="BR252">
        <v>5</v>
      </c>
      <c r="BS252">
        <v>5</v>
      </c>
      <c r="BT252">
        <v>5</v>
      </c>
      <c r="BU252">
        <v>5</v>
      </c>
      <c r="BV252">
        <v>5</v>
      </c>
      <c r="BW252" t="str">
        <f>"1:00 PM"</f>
        <v>1:00 PM</v>
      </c>
      <c r="BX252" t="str">
        <f>"6:00 PM"</f>
        <v>6:00 PM</v>
      </c>
      <c r="BY252" t="s">
        <v>165</v>
      </c>
      <c r="BZ252">
        <v>0</v>
      </c>
      <c r="CA252">
        <v>12</v>
      </c>
      <c r="CB252" t="s">
        <v>117</v>
      </c>
      <c r="CD252" t="s">
        <v>4145</v>
      </c>
      <c r="CE252" t="s">
        <v>4146</v>
      </c>
      <c r="CF252" t="s">
        <v>2944</v>
      </c>
      <c r="CG252" t="s">
        <v>156</v>
      </c>
      <c r="CH252" t="s">
        <v>122</v>
      </c>
      <c r="CI252" s="8">
        <v>96950</v>
      </c>
      <c r="CJ252" s="3">
        <v>8.8800000000000008</v>
      </c>
      <c r="CK252" s="3">
        <v>8.8800000000000008</v>
      </c>
      <c r="CL252" s="3">
        <v>13.32</v>
      </c>
      <c r="CM252" s="3">
        <v>13.32</v>
      </c>
      <c r="CN252" t="s">
        <v>137</v>
      </c>
      <c r="CO252" t="s">
        <v>142</v>
      </c>
      <c r="CP252" t="s">
        <v>138</v>
      </c>
      <c r="CR252" t="s">
        <v>117</v>
      </c>
      <c r="CS252" t="s">
        <v>139</v>
      </c>
      <c r="CT252" t="s">
        <v>140</v>
      </c>
      <c r="CU252" t="s">
        <v>139</v>
      </c>
      <c r="CV252" t="s">
        <v>140</v>
      </c>
      <c r="CW252" t="s">
        <v>139</v>
      </c>
      <c r="CX252" t="s">
        <v>140</v>
      </c>
      <c r="CY252" t="s">
        <v>142</v>
      </c>
      <c r="CZ252" s="10">
        <v>16702876046</v>
      </c>
      <c r="DA252" t="s">
        <v>2945</v>
      </c>
      <c r="DB252" t="s">
        <v>142</v>
      </c>
      <c r="DC252" t="s">
        <v>139</v>
      </c>
      <c r="DD252" t="s">
        <v>117</v>
      </c>
    </row>
    <row r="253" spans="1:108" ht="14.45" customHeight="1" x14ac:dyDescent="0.25">
      <c r="A253" t="s">
        <v>4605</v>
      </c>
      <c r="B253" t="s">
        <v>115</v>
      </c>
      <c r="C253" s="1">
        <v>45966</v>
      </c>
      <c r="D253" s="1">
        <v>45999</v>
      </c>
      <c r="E253" t="s">
        <v>116</v>
      </c>
      <c r="G253" t="s">
        <v>117</v>
      </c>
      <c r="H253" t="s">
        <v>117</v>
      </c>
      <c r="I253" t="s">
        <v>117</v>
      </c>
      <c r="J253" t="s">
        <v>2876</v>
      </c>
      <c r="K253" t="s">
        <v>2877</v>
      </c>
      <c r="L253" t="s">
        <v>2878</v>
      </c>
      <c r="N253" t="s">
        <v>156</v>
      </c>
      <c r="O253" t="s">
        <v>122</v>
      </c>
      <c r="P253" s="8">
        <v>96950</v>
      </c>
      <c r="Q253" t="s">
        <v>123</v>
      </c>
      <c r="R253" t="s">
        <v>140</v>
      </c>
      <c r="S253" s="10">
        <v>16702876046</v>
      </c>
      <c r="U253" t="s">
        <v>2879</v>
      </c>
      <c r="V253">
        <v>812112</v>
      </c>
      <c r="W253" t="s">
        <v>125</v>
      </c>
      <c r="Y253" t="s">
        <v>2880</v>
      </c>
      <c r="Z253" t="s">
        <v>4606</v>
      </c>
      <c r="AA253" t="s">
        <v>140</v>
      </c>
      <c r="AB253" t="s">
        <v>4607</v>
      </c>
      <c r="AC253" t="s">
        <v>2878</v>
      </c>
      <c r="AE253" t="s">
        <v>156</v>
      </c>
      <c r="AF253" t="s">
        <v>122</v>
      </c>
      <c r="AG253" s="8">
        <v>96950</v>
      </c>
      <c r="AH253" t="s">
        <v>123</v>
      </c>
      <c r="AJ253" s="10">
        <v>16702876046</v>
      </c>
      <c r="AL253" t="s">
        <v>2883</v>
      </c>
      <c r="BE253" t="str">
        <f>"39-5012.00"</f>
        <v>39-5012.00</v>
      </c>
      <c r="BF253" t="s">
        <v>742</v>
      </c>
      <c r="BG253" t="s">
        <v>4608</v>
      </c>
      <c r="BH253" t="s">
        <v>4144</v>
      </c>
      <c r="BI253">
        <v>5</v>
      </c>
      <c r="BJ253">
        <v>5</v>
      </c>
      <c r="BK253" s="1">
        <v>46054</v>
      </c>
      <c r="BL253" s="1">
        <v>46418</v>
      </c>
      <c r="BM253" s="1">
        <v>46054</v>
      </c>
      <c r="BN253" s="1">
        <v>46418</v>
      </c>
      <c r="BO253">
        <v>35</v>
      </c>
      <c r="BP253">
        <v>5</v>
      </c>
      <c r="BQ253">
        <v>5</v>
      </c>
      <c r="BR253">
        <v>5</v>
      </c>
      <c r="BS253">
        <v>5</v>
      </c>
      <c r="BT253">
        <v>5</v>
      </c>
      <c r="BU253">
        <v>5</v>
      </c>
      <c r="BV253">
        <v>5</v>
      </c>
      <c r="BW253" t="str">
        <f>"1:00 PM"</f>
        <v>1:00 PM</v>
      </c>
      <c r="BX253" t="str">
        <f>"6:00 PM"</f>
        <v>6:00 PM</v>
      </c>
      <c r="BY253" t="s">
        <v>165</v>
      </c>
      <c r="BZ253">
        <v>0</v>
      </c>
      <c r="CA253">
        <v>12</v>
      </c>
      <c r="CB253" t="s">
        <v>117</v>
      </c>
      <c r="CD253" t="s">
        <v>4609</v>
      </c>
      <c r="CE253" t="s">
        <v>4610</v>
      </c>
      <c r="CF253" t="s">
        <v>435</v>
      </c>
      <c r="CG253" t="s">
        <v>156</v>
      </c>
      <c r="CH253" t="s">
        <v>122</v>
      </c>
      <c r="CI253" s="8">
        <v>96950</v>
      </c>
      <c r="CJ253" s="3">
        <v>8.8800000000000008</v>
      </c>
      <c r="CK253" s="3">
        <v>8.8800000000000008</v>
      </c>
      <c r="CL253" s="3">
        <v>13.32</v>
      </c>
      <c r="CM253" s="3">
        <v>13.32</v>
      </c>
      <c r="CN253" t="s">
        <v>137</v>
      </c>
      <c r="CO253" t="s">
        <v>142</v>
      </c>
      <c r="CP253" t="s">
        <v>138</v>
      </c>
      <c r="CR253" t="s">
        <v>117</v>
      </c>
      <c r="CS253" t="s">
        <v>139</v>
      </c>
      <c r="CT253" t="s">
        <v>140</v>
      </c>
      <c r="CU253" t="s">
        <v>139</v>
      </c>
      <c r="CV253" t="s">
        <v>140</v>
      </c>
      <c r="CW253" t="s">
        <v>139</v>
      </c>
      <c r="CX253" t="s">
        <v>140</v>
      </c>
      <c r="CY253" t="s">
        <v>142</v>
      </c>
      <c r="CZ253" s="10">
        <v>16702876046</v>
      </c>
      <c r="DA253" t="s">
        <v>2883</v>
      </c>
      <c r="DB253" t="s">
        <v>142</v>
      </c>
      <c r="DC253" t="s">
        <v>139</v>
      </c>
      <c r="DD253" t="s">
        <v>117</v>
      </c>
    </row>
    <row r="254" spans="1:108" ht="14.45" customHeight="1" x14ac:dyDescent="0.25">
      <c r="A254" t="s">
        <v>4962</v>
      </c>
      <c r="B254" t="s">
        <v>115</v>
      </c>
      <c r="C254" s="1">
        <v>45964</v>
      </c>
      <c r="D254" s="1">
        <v>45999</v>
      </c>
      <c r="E254" t="s">
        <v>116</v>
      </c>
      <c r="G254" t="s">
        <v>117</v>
      </c>
      <c r="H254" t="s">
        <v>117</v>
      </c>
      <c r="I254" t="s">
        <v>117</v>
      </c>
      <c r="J254" t="s">
        <v>1912</v>
      </c>
      <c r="K254" t="s">
        <v>1913</v>
      </c>
      <c r="L254" t="s">
        <v>1914</v>
      </c>
      <c r="M254" t="s">
        <v>1915</v>
      </c>
      <c r="N254" t="s">
        <v>156</v>
      </c>
      <c r="O254" t="s">
        <v>122</v>
      </c>
      <c r="P254" s="8">
        <v>96950</v>
      </c>
      <c r="Q254" t="s">
        <v>123</v>
      </c>
      <c r="S254" s="10">
        <v>16702339531</v>
      </c>
      <c r="U254" t="s">
        <v>1916</v>
      </c>
      <c r="V254">
        <v>4413</v>
      </c>
      <c r="W254" t="s">
        <v>125</v>
      </c>
      <c r="Y254" t="s">
        <v>1148</v>
      </c>
      <c r="Z254" t="s">
        <v>1917</v>
      </c>
      <c r="AA254" t="s">
        <v>1918</v>
      </c>
      <c r="AB254" t="s">
        <v>277</v>
      </c>
      <c r="AC254" t="s">
        <v>1914</v>
      </c>
      <c r="AD254" t="s">
        <v>1915</v>
      </c>
      <c r="AE254" t="s">
        <v>156</v>
      </c>
      <c r="AF254" t="s">
        <v>122</v>
      </c>
      <c r="AG254" s="8">
        <v>96950</v>
      </c>
      <c r="AH254" t="s">
        <v>123</v>
      </c>
      <c r="AJ254" s="10">
        <v>16702339531</v>
      </c>
      <c r="AL254" t="s">
        <v>1919</v>
      </c>
      <c r="BE254" t="str">
        <f>"43-3031.00"</f>
        <v>43-3031.00</v>
      </c>
      <c r="BF254" t="s">
        <v>1205</v>
      </c>
      <c r="BG254" t="s">
        <v>1920</v>
      </c>
      <c r="BH254" t="s">
        <v>1264</v>
      </c>
      <c r="BI254">
        <v>2</v>
      </c>
      <c r="BJ254">
        <v>2</v>
      </c>
      <c r="BK254" s="1">
        <v>46020</v>
      </c>
      <c r="BL254" s="1">
        <v>46384</v>
      </c>
      <c r="BM254" s="1">
        <v>46020</v>
      </c>
      <c r="BN254" s="1">
        <v>46384</v>
      </c>
      <c r="BO254">
        <v>35</v>
      </c>
      <c r="BP254">
        <v>5</v>
      </c>
      <c r="BQ254">
        <v>0</v>
      </c>
      <c r="BR254">
        <v>6</v>
      </c>
      <c r="BS254">
        <v>6</v>
      </c>
      <c r="BT254">
        <v>6</v>
      </c>
      <c r="BU254">
        <v>6</v>
      </c>
      <c r="BV254">
        <v>6</v>
      </c>
      <c r="BW254" t="str">
        <f>"8:00 AM"</f>
        <v>8:00 AM</v>
      </c>
      <c r="BX254" t="str">
        <f>"3:00 PM"</f>
        <v>3:00 PM</v>
      </c>
      <c r="BY254" t="s">
        <v>135</v>
      </c>
      <c r="BZ254">
        <v>0</v>
      </c>
      <c r="CA254">
        <v>24</v>
      </c>
      <c r="CB254" t="s">
        <v>117</v>
      </c>
      <c r="CD254" s="2" t="s">
        <v>2369</v>
      </c>
      <c r="CE254" t="s">
        <v>1915</v>
      </c>
      <c r="CG254" t="s">
        <v>156</v>
      </c>
      <c r="CH254" t="s">
        <v>122</v>
      </c>
      <c r="CI254" s="8">
        <v>96950</v>
      </c>
      <c r="CJ254" s="3">
        <v>12.33</v>
      </c>
      <c r="CK254" s="3">
        <v>12.33</v>
      </c>
      <c r="CL254" s="3">
        <v>18.5</v>
      </c>
      <c r="CM254" s="3">
        <v>18.5</v>
      </c>
      <c r="CN254" t="s">
        <v>137</v>
      </c>
      <c r="CO254" t="s">
        <v>1922</v>
      </c>
      <c r="CP254" t="s">
        <v>138</v>
      </c>
      <c r="CR254" t="s">
        <v>117</v>
      </c>
      <c r="CS254" t="s">
        <v>139</v>
      </c>
      <c r="CT254" t="s">
        <v>140</v>
      </c>
      <c r="CU254" t="s">
        <v>139</v>
      </c>
      <c r="CV254" t="s">
        <v>140</v>
      </c>
      <c r="CW254" t="s">
        <v>139</v>
      </c>
      <c r="CX254" t="s">
        <v>140</v>
      </c>
      <c r="CY254" t="s">
        <v>4963</v>
      </c>
      <c r="CZ254" s="10">
        <v>16702339531</v>
      </c>
      <c r="DA254" t="s">
        <v>1924</v>
      </c>
      <c r="DB254" t="s">
        <v>824</v>
      </c>
      <c r="DC254" t="s">
        <v>139</v>
      </c>
      <c r="DD254" t="s">
        <v>117</v>
      </c>
    </row>
    <row r="255" spans="1:108" ht="14.45" customHeight="1" x14ac:dyDescent="0.25">
      <c r="A255" t="s">
        <v>5086</v>
      </c>
      <c r="B255" t="s">
        <v>115</v>
      </c>
      <c r="C255" s="1">
        <v>45966</v>
      </c>
      <c r="D255" s="1">
        <v>45999</v>
      </c>
      <c r="E255" t="s">
        <v>168</v>
      </c>
      <c r="F255" s="1">
        <v>46021</v>
      </c>
      <c r="G255" t="s">
        <v>117</v>
      </c>
      <c r="H255" t="s">
        <v>117</v>
      </c>
      <c r="I255" t="s">
        <v>117</v>
      </c>
      <c r="J255" t="s">
        <v>3960</v>
      </c>
      <c r="K255" t="s">
        <v>3961</v>
      </c>
      <c r="L255" t="s">
        <v>3962</v>
      </c>
      <c r="M255" t="s">
        <v>3963</v>
      </c>
      <c r="N255" t="s">
        <v>121</v>
      </c>
      <c r="O255" t="s">
        <v>122</v>
      </c>
      <c r="P255" s="8">
        <v>96950</v>
      </c>
      <c r="Q255" t="s">
        <v>123</v>
      </c>
      <c r="S255" s="10">
        <v>16702349226</v>
      </c>
      <c r="U255" t="s">
        <v>3964</v>
      </c>
      <c r="V255">
        <v>722511</v>
      </c>
      <c r="W255" t="s">
        <v>125</v>
      </c>
      <c r="Y255" t="s">
        <v>3351</v>
      </c>
      <c r="Z255" t="s">
        <v>3965</v>
      </c>
      <c r="AA255" t="s">
        <v>2714</v>
      </c>
      <c r="AB255" t="s">
        <v>260</v>
      </c>
      <c r="AC255" t="s">
        <v>3962</v>
      </c>
      <c r="AD255" t="s">
        <v>3963</v>
      </c>
      <c r="AE255" t="s">
        <v>121</v>
      </c>
      <c r="AF255" t="s">
        <v>122</v>
      </c>
      <c r="AG255" s="8">
        <v>96950</v>
      </c>
      <c r="AH255" t="s">
        <v>123</v>
      </c>
      <c r="AJ255" s="10">
        <v>16702349226</v>
      </c>
      <c r="AL255" t="s">
        <v>3966</v>
      </c>
      <c r="BE255" t="str">
        <f>"35-2014.00"</f>
        <v>35-2014.00</v>
      </c>
      <c r="BF255" t="s">
        <v>195</v>
      </c>
      <c r="BG255" t="s">
        <v>3967</v>
      </c>
      <c r="BH255" t="s">
        <v>197</v>
      </c>
      <c r="BI255">
        <v>3</v>
      </c>
      <c r="BJ255">
        <v>3</v>
      </c>
      <c r="BK255" s="1">
        <v>46023</v>
      </c>
      <c r="BL255" s="1">
        <v>46387</v>
      </c>
      <c r="BM255" s="1">
        <v>46023</v>
      </c>
      <c r="BN255" s="1">
        <v>46387</v>
      </c>
      <c r="BO255">
        <v>35</v>
      </c>
      <c r="BP255">
        <v>0</v>
      </c>
      <c r="BQ255">
        <v>7</v>
      </c>
      <c r="BR255">
        <v>7</v>
      </c>
      <c r="BS255">
        <v>7</v>
      </c>
      <c r="BT255">
        <v>7</v>
      </c>
      <c r="BU255">
        <v>7</v>
      </c>
      <c r="BV255">
        <v>0</v>
      </c>
      <c r="BW255" t="str">
        <f>"8:00 AM"</f>
        <v>8:00 AM</v>
      </c>
      <c r="BX255" t="str">
        <f>"4:00 PM"</f>
        <v>4:00 PM</v>
      </c>
      <c r="BY255" t="s">
        <v>165</v>
      </c>
      <c r="BZ255">
        <v>0</v>
      </c>
      <c r="CA255">
        <v>12</v>
      </c>
      <c r="CB255" t="s">
        <v>117</v>
      </c>
      <c r="CD255" t="s">
        <v>3968</v>
      </c>
      <c r="CE255" t="s">
        <v>3962</v>
      </c>
      <c r="CF255" t="s">
        <v>3963</v>
      </c>
      <c r="CG255" t="s">
        <v>121</v>
      </c>
      <c r="CH255" t="s">
        <v>122</v>
      </c>
      <c r="CI255" s="8">
        <v>96950</v>
      </c>
      <c r="CJ255" s="3">
        <v>8.93</v>
      </c>
      <c r="CK255" s="3">
        <v>8.93</v>
      </c>
      <c r="CL255" s="3">
        <v>13.4</v>
      </c>
      <c r="CM255" s="3">
        <v>13.4</v>
      </c>
      <c r="CN255" t="s">
        <v>137</v>
      </c>
      <c r="CO255" t="s">
        <v>140</v>
      </c>
      <c r="CP255" t="s">
        <v>138</v>
      </c>
      <c r="CR255" t="s">
        <v>117</v>
      </c>
      <c r="CS255" t="s">
        <v>139</v>
      </c>
      <c r="CT255" t="s">
        <v>140</v>
      </c>
      <c r="CU255" t="s">
        <v>139</v>
      </c>
      <c r="CV255" t="s">
        <v>140</v>
      </c>
      <c r="CW255" t="s">
        <v>139</v>
      </c>
      <c r="CX255" t="s">
        <v>140</v>
      </c>
      <c r="CY255" t="s">
        <v>3969</v>
      </c>
      <c r="CZ255" s="10">
        <v>16702349226</v>
      </c>
      <c r="DA255" t="s">
        <v>3966</v>
      </c>
      <c r="DB255" t="s">
        <v>140</v>
      </c>
      <c r="DC255" t="s">
        <v>139</v>
      </c>
      <c r="DD255" t="s">
        <v>117</v>
      </c>
    </row>
    <row r="256" spans="1:108" ht="14.45" customHeight="1" x14ac:dyDescent="0.25">
      <c r="A256" t="s">
        <v>545</v>
      </c>
      <c r="B256" t="s">
        <v>115</v>
      </c>
      <c r="C256" s="1">
        <v>45963</v>
      </c>
      <c r="D256" s="1">
        <v>46000</v>
      </c>
      <c r="E256" t="s">
        <v>168</v>
      </c>
      <c r="F256" s="1">
        <v>46080</v>
      </c>
      <c r="G256" t="s">
        <v>117</v>
      </c>
      <c r="H256" t="s">
        <v>117</v>
      </c>
      <c r="I256" t="s">
        <v>117</v>
      </c>
      <c r="J256" t="s">
        <v>546</v>
      </c>
      <c r="L256" t="s">
        <v>547</v>
      </c>
      <c r="M256" t="s">
        <v>548</v>
      </c>
      <c r="N256" t="s">
        <v>121</v>
      </c>
      <c r="O256" t="s">
        <v>122</v>
      </c>
      <c r="P256" s="8">
        <v>96950</v>
      </c>
      <c r="Q256" t="s">
        <v>123</v>
      </c>
      <c r="S256" s="10">
        <v>16707885235</v>
      </c>
      <c r="U256" t="s">
        <v>549</v>
      </c>
      <c r="V256">
        <v>236116</v>
      </c>
      <c r="W256" t="s">
        <v>125</v>
      </c>
      <c r="Y256" t="s">
        <v>550</v>
      </c>
      <c r="Z256" t="s">
        <v>551</v>
      </c>
      <c r="AA256" t="s">
        <v>552</v>
      </c>
      <c r="AB256" t="s">
        <v>260</v>
      </c>
      <c r="AC256" t="s">
        <v>547</v>
      </c>
      <c r="AD256" t="s">
        <v>548</v>
      </c>
      <c r="AE256" t="s">
        <v>121</v>
      </c>
      <c r="AF256" t="s">
        <v>122</v>
      </c>
      <c r="AG256" s="8">
        <v>96950</v>
      </c>
      <c r="AH256" t="s">
        <v>123</v>
      </c>
      <c r="AJ256" s="10">
        <v>16707885235</v>
      </c>
      <c r="AL256" t="s">
        <v>553</v>
      </c>
      <c r="BE256" t="str">
        <f>"49-9071.00"</f>
        <v>49-9071.00</v>
      </c>
      <c r="BF256" t="s">
        <v>132</v>
      </c>
      <c r="BG256" t="s">
        <v>554</v>
      </c>
      <c r="BH256" t="s">
        <v>555</v>
      </c>
      <c r="BI256">
        <v>6</v>
      </c>
      <c r="BJ256">
        <v>6</v>
      </c>
      <c r="BK256" s="1">
        <v>46082</v>
      </c>
      <c r="BL256" s="1">
        <v>46446</v>
      </c>
      <c r="BM256" s="1">
        <v>46082</v>
      </c>
      <c r="BN256" s="1">
        <v>46446</v>
      </c>
      <c r="BO256">
        <v>35</v>
      </c>
      <c r="BP256">
        <v>0</v>
      </c>
      <c r="BQ256">
        <v>7</v>
      </c>
      <c r="BR256">
        <v>7</v>
      </c>
      <c r="BS256">
        <v>7</v>
      </c>
      <c r="BT256">
        <v>7</v>
      </c>
      <c r="BU256">
        <v>7</v>
      </c>
      <c r="BV256">
        <v>0</v>
      </c>
      <c r="BW256" t="str">
        <f>"8:00 AM"</f>
        <v>8:00 AM</v>
      </c>
      <c r="BX256" t="str">
        <f>"4:00 PM"</f>
        <v>4:00 PM</v>
      </c>
      <c r="BY256" t="s">
        <v>135</v>
      </c>
      <c r="BZ256">
        <v>0</v>
      </c>
      <c r="CA256">
        <v>24</v>
      </c>
      <c r="CB256" t="s">
        <v>117</v>
      </c>
      <c r="CD256" t="s">
        <v>556</v>
      </c>
      <c r="CE256" t="s">
        <v>557</v>
      </c>
      <c r="CF256" t="s">
        <v>558</v>
      </c>
      <c r="CG256" t="s">
        <v>121</v>
      </c>
      <c r="CH256" t="s">
        <v>122</v>
      </c>
      <c r="CI256" s="8">
        <v>96950</v>
      </c>
      <c r="CJ256" s="3">
        <v>9.98</v>
      </c>
      <c r="CK256" s="3">
        <v>9.98</v>
      </c>
      <c r="CL256" s="3">
        <v>14.97</v>
      </c>
      <c r="CM256" s="3">
        <v>14.97</v>
      </c>
      <c r="CN256" t="s">
        <v>137</v>
      </c>
      <c r="CP256" t="s">
        <v>138</v>
      </c>
      <c r="CR256" t="s">
        <v>117</v>
      </c>
      <c r="CS256" t="s">
        <v>139</v>
      </c>
      <c r="CT256" t="s">
        <v>139</v>
      </c>
      <c r="CU256" t="s">
        <v>139</v>
      </c>
      <c r="CV256" t="s">
        <v>140</v>
      </c>
      <c r="CW256" t="s">
        <v>139</v>
      </c>
      <c r="CX256" t="s">
        <v>139</v>
      </c>
      <c r="CY256" t="s">
        <v>559</v>
      </c>
      <c r="CZ256" s="10">
        <v>16707885235</v>
      </c>
      <c r="DA256" t="s">
        <v>553</v>
      </c>
      <c r="DB256" t="s">
        <v>560</v>
      </c>
      <c r="DC256" t="s">
        <v>139</v>
      </c>
      <c r="DD256" t="s">
        <v>117</v>
      </c>
    </row>
    <row r="257" spans="1:114" ht="14.45" customHeight="1" x14ac:dyDescent="0.25">
      <c r="A257" t="s">
        <v>561</v>
      </c>
      <c r="B257" t="s">
        <v>115</v>
      </c>
      <c r="C257" s="1">
        <v>45963</v>
      </c>
      <c r="D257" s="1">
        <v>46000</v>
      </c>
      <c r="E257" t="s">
        <v>116</v>
      </c>
      <c r="G257" t="s">
        <v>117</v>
      </c>
      <c r="H257" t="s">
        <v>117</v>
      </c>
      <c r="I257" t="s">
        <v>117</v>
      </c>
      <c r="J257" t="s">
        <v>562</v>
      </c>
      <c r="L257" t="s">
        <v>563</v>
      </c>
      <c r="N257" t="s">
        <v>564</v>
      </c>
      <c r="O257" t="s">
        <v>122</v>
      </c>
      <c r="P257" s="8">
        <v>96952</v>
      </c>
      <c r="Q257" t="s">
        <v>123</v>
      </c>
      <c r="S257" s="10">
        <v>16704330422</v>
      </c>
      <c r="U257" t="s">
        <v>565</v>
      </c>
      <c r="V257">
        <v>7225</v>
      </c>
      <c r="W257" t="s">
        <v>125</v>
      </c>
      <c r="Y257" t="s">
        <v>566</v>
      </c>
      <c r="Z257" t="s">
        <v>567</v>
      </c>
      <c r="AA257" t="s">
        <v>568</v>
      </c>
      <c r="AB257" t="s">
        <v>277</v>
      </c>
      <c r="AC257" t="s">
        <v>563</v>
      </c>
      <c r="AE257" t="s">
        <v>564</v>
      </c>
      <c r="AF257" t="s">
        <v>122</v>
      </c>
      <c r="AG257" s="8">
        <v>96952</v>
      </c>
      <c r="AH257" t="s">
        <v>123</v>
      </c>
      <c r="AJ257" s="10">
        <v>16704330422</v>
      </c>
      <c r="AL257" t="s">
        <v>569</v>
      </c>
      <c r="BE257" t="str">
        <f>"35-2015.00"</f>
        <v>35-2015.00</v>
      </c>
      <c r="BF257" t="s">
        <v>570</v>
      </c>
      <c r="BG257" t="s">
        <v>571</v>
      </c>
      <c r="BH257" t="s">
        <v>495</v>
      </c>
      <c r="BI257">
        <v>2</v>
      </c>
      <c r="BJ257">
        <v>2</v>
      </c>
      <c r="BK257" s="1">
        <v>46023</v>
      </c>
      <c r="BL257" s="1">
        <v>46387</v>
      </c>
      <c r="BM257" s="1">
        <v>46023</v>
      </c>
      <c r="BN257" s="1">
        <v>46387</v>
      </c>
      <c r="BO257">
        <v>40</v>
      </c>
      <c r="BP257">
        <v>0</v>
      </c>
      <c r="BQ257">
        <v>8</v>
      </c>
      <c r="BR257">
        <v>8</v>
      </c>
      <c r="BS257">
        <v>8</v>
      </c>
      <c r="BT257">
        <v>8</v>
      </c>
      <c r="BU257">
        <v>8</v>
      </c>
      <c r="BV257">
        <v>0</v>
      </c>
      <c r="BW257" t="str">
        <f>"8:00 AM"</f>
        <v>8:00 AM</v>
      </c>
      <c r="BX257" t="str">
        <f>"4:30 PM"</f>
        <v>4:30 PM</v>
      </c>
      <c r="BY257" t="s">
        <v>165</v>
      </c>
      <c r="BZ257">
        <v>0</v>
      </c>
      <c r="CA257">
        <v>3</v>
      </c>
      <c r="CB257" t="s">
        <v>117</v>
      </c>
      <c r="CD257" t="s">
        <v>572</v>
      </c>
      <c r="CE257" t="s">
        <v>573</v>
      </c>
      <c r="CF257" t="s">
        <v>574</v>
      </c>
      <c r="CG257" t="s">
        <v>564</v>
      </c>
      <c r="CH257" t="s">
        <v>122</v>
      </c>
      <c r="CI257" s="8">
        <v>96952</v>
      </c>
      <c r="CJ257" s="3">
        <v>9.0299999999999994</v>
      </c>
      <c r="CK257" s="3">
        <v>9.0299999999999994</v>
      </c>
      <c r="CL257" s="3">
        <v>13.55</v>
      </c>
      <c r="CM257" s="3">
        <v>13.55</v>
      </c>
      <c r="CN257" t="s">
        <v>137</v>
      </c>
      <c r="CO257" t="s">
        <v>575</v>
      </c>
      <c r="CP257" t="s">
        <v>138</v>
      </c>
      <c r="CR257" t="s">
        <v>117</v>
      </c>
      <c r="CS257" t="s">
        <v>139</v>
      </c>
      <c r="CT257" t="s">
        <v>139</v>
      </c>
      <c r="CU257" t="s">
        <v>139</v>
      </c>
      <c r="CV257" t="s">
        <v>140</v>
      </c>
      <c r="CW257" t="s">
        <v>139</v>
      </c>
      <c r="CX257" t="s">
        <v>139</v>
      </c>
      <c r="CY257" t="s">
        <v>576</v>
      </c>
      <c r="CZ257" s="10">
        <v>16704330422</v>
      </c>
      <c r="DA257" t="s">
        <v>569</v>
      </c>
      <c r="DB257" t="s">
        <v>140</v>
      </c>
      <c r="DC257" t="s">
        <v>139</v>
      </c>
      <c r="DD257" t="s">
        <v>117</v>
      </c>
    </row>
    <row r="258" spans="1:114" ht="14.45" customHeight="1" x14ac:dyDescent="0.25">
      <c r="A258" t="s">
        <v>599</v>
      </c>
      <c r="B258" t="s">
        <v>115</v>
      </c>
      <c r="C258" s="1">
        <v>45909</v>
      </c>
      <c r="D258" s="1">
        <v>46000</v>
      </c>
      <c r="E258" t="s">
        <v>168</v>
      </c>
      <c r="F258" s="1">
        <v>45961</v>
      </c>
      <c r="G258" t="s">
        <v>139</v>
      </c>
      <c r="H258" t="s">
        <v>117</v>
      </c>
      <c r="I258" t="s">
        <v>117</v>
      </c>
      <c r="J258" t="s">
        <v>600</v>
      </c>
      <c r="K258" t="s">
        <v>601</v>
      </c>
      <c r="L258" t="s">
        <v>602</v>
      </c>
      <c r="N258" t="s">
        <v>156</v>
      </c>
      <c r="O258" t="s">
        <v>122</v>
      </c>
      <c r="P258" s="8">
        <v>96950</v>
      </c>
      <c r="Q258" t="s">
        <v>123</v>
      </c>
      <c r="S258" s="10">
        <v>16702352222</v>
      </c>
      <c r="U258" t="s">
        <v>603</v>
      </c>
      <c r="V258">
        <v>458110</v>
      </c>
      <c r="W258" t="s">
        <v>125</v>
      </c>
      <c r="Y258" t="s">
        <v>604</v>
      </c>
      <c r="Z258" t="s">
        <v>605</v>
      </c>
      <c r="AB258" t="s">
        <v>277</v>
      </c>
      <c r="AC258" t="s">
        <v>602</v>
      </c>
      <c r="AE258" t="s">
        <v>156</v>
      </c>
      <c r="AF258" t="s">
        <v>122</v>
      </c>
      <c r="AG258" s="8">
        <v>96950</v>
      </c>
      <c r="AH258" t="s">
        <v>123</v>
      </c>
      <c r="AJ258" s="10">
        <v>16702352222</v>
      </c>
      <c r="AL258" t="s">
        <v>606</v>
      </c>
      <c r="BE258" t="str">
        <f>"51-6052.00"</f>
        <v>51-6052.00</v>
      </c>
      <c r="BF258" t="s">
        <v>607</v>
      </c>
      <c r="BG258" t="s">
        <v>608</v>
      </c>
      <c r="BH258" t="s">
        <v>609</v>
      </c>
      <c r="BI258">
        <v>3</v>
      </c>
      <c r="BJ258">
        <v>3</v>
      </c>
      <c r="BK258" s="1">
        <v>45962</v>
      </c>
      <c r="BL258" s="1">
        <v>46295</v>
      </c>
      <c r="BM258" s="1">
        <v>46000</v>
      </c>
      <c r="BN258" s="1">
        <v>46295</v>
      </c>
      <c r="BO258">
        <v>35</v>
      </c>
      <c r="BP258">
        <v>0</v>
      </c>
      <c r="BQ258">
        <v>7</v>
      </c>
      <c r="BR258">
        <v>7</v>
      </c>
      <c r="BS258">
        <v>7</v>
      </c>
      <c r="BT258">
        <v>7</v>
      </c>
      <c r="BU258">
        <v>7</v>
      </c>
      <c r="BV258">
        <v>0</v>
      </c>
      <c r="BW258" t="str">
        <f>"9:00 AM"</f>
        <v>9:00 AM</v>
      </c>
      <c r="BX258" t="str">
        <f>"5:00 PM"</f>
        <v>5:00 PM</v>
      </c>
      <c r="BY258" t="s">
        <v>165</v>
      </c>
      <c r="BZ258">
        <v>0</v>
      </c>
      <c r="CA258">
        <v>12</v>
      </c>
      <c r="CB258" t="s">
        <v>117</v>
      </c>
      <c r="CD258" t="s">
        <v>610</v>
      </c>
      <c r="CE258" t="s">
        <v>611</v>
      </c>
      <c r="CG258" t="s">
        <v>156</v>
      </c>
      <c r="CH258" t="s">
        <v>122</v>
      </c>
      <c r="CI258" s="8">
        <v>96950</v>
      </c>
      <c r="CJ258" s="3">
        <v>10.5</v>
      </c>
      <c r="CK258" s="3">
        <v>10.5</v>
      </c>
      <c r="CL258" s="3">
        <v>15.75</v>
      </c>
      <c r="CM258" s="3">
        <v>15.75</v>
      </c>
      <c r="CN258" t="s">
        <v>137</v>
      </c>
      <c r="CO258" t="s">
        <v>140</v>
      </c>
      <c r="CP258" t="s">
        <v>138</v>
      </c>
      <c r="CR258" t="s">
        <v>117</v>
      </c>
      <c r="CS258" t="s">
        <v>139</v>
      </c>
      <c r="CT258" t="s">
        <v>139</v>
      </c>
      <c r="CU258" t="s">
        <v>139</v>
      </c>
      <c r="CV258" t="s">
        <v>140</v>
      </c>
      <c r="CW258" t="s">
        <v>139</v>
      </c>
      <c r="CX258" t="s">
        <v>139</v>
      </c>
      <c r="CY258" t="s">
        <v>612</v>
      </c>
      <c r="CZ258" s="10">
        <v>16702352222</v>
      </c>
      <c r="DA258" t="s">
        <v>606</v>
      </c>
      <c r="DB258" t="s">
        <v>142</v>
      </c>
      <c r="DC258" t="s">
        <v>139</v>
      </c>
      <c r="DD258" t="s">
        <v>117</v>
      </c>
    </row>
    <row r="259" spans="1:114" ht="14.45" customHeight="1" x14ac:dyDescent="0.25">
      <c r="A259" t="s">
        <v>1874</v>
      </c>
      <c r="B259" t="s">
        <v>115</v>
      </c>
      <c r="C259" s="1">
        <v>45964</v>
      </c>
      <c r="D259" s="1">
        <v>46000</v>
      </c>
      <c r="E259" t="s">
        <v>116</v>
      </c>
      <c r="G259" t="s">
        <v>117</v>
      </c>
      <c r="H259" t="s">
        <v>117</v>
      </c>
      <c r="I259" t="s">
        <v>117</v>
      </c>
      <c r="J259" t="s">
        <v>986</v>
      </c>
      <c r="L259" t="s">
        <v>987</v>
      </c>
      <c r="N259" t="s">
        <v>156</v>
      </c>
      <c r="O259" t="s">
        <v>122</v>
      </c>
      <c r="P259" s="8">
        <v>96950</v>
      </c>
      <c r="Q259" t="s">
        <v>123</v>
      </c>
      <c r="R259" t="s">
        <v>142</v>
      </c>
      <c r="S259" s="10">
        <v>16702358748</v>
      </c>
      <c r="U259" t="s">
        <v>988</v>
      </c>
      <c r="V259">
        <v>2362</v>
      </c>
      <c r="W259" t="s">
        <v>125</v>
      </c>
      <c r="Y259" t="s">
        <v>989</v>
      </c>
      <c r="Z259" t="s">
        <v>862</v>
      </c>
      <c r="AA259" t="s">
        <v>990</v>
      </c>
      <c r="AB259" t="s">
        <v>193</v>
      </c>
      <c r="AC259" t="s">
        <v>987</v>
      </c>
      <c r="AE259" t="s">
        <v>156</v>
      </c>
      <c r="AF259" t="s">
        <v>122</v>
      </c>
      <c r="AG259" s="8">
        <v>96950</v>
      </c>
      <c r="AH259" t="s">
        <v>123</v>
      </c>
      <c r="AJ259" s="10">
        <v>16702358748</v>
      </c>
      <c r="AL259" t="s">
        <v>991</v>
      </c>
      <c r="BE259" t="str">
        <f>"49-9071.00"</f>
        <v>49-9071.00</v>
      </c>
      <c r="BF259" t="s">
        <v>132</v>
      </c>
      <c r="BG259" t="s">
        <v>992</v>
      </c>
      <c r="BH259" t="s">
        <v>134</v>
      </c>
      <c r="BI259">
        <v>15</v>
      </c>
      <c r="BJ259">
        <v>15</v>
      </c>
      <c r="BK259" s="1">
        <v>45992</v>
      </c>
      <c r="BL259" s="1">
        <v>46356</v>
      </c>
      <c r="BM259" s="1">
        <v>46000</v>
      </c>
      <c r="BN259" s="1">
        <v>46356</v>
      </c>
      <c r="BO259">
        <v>35</v>
      </c>
      <c r="BP259">
        <v>0</v>
      </c>
      <c r="BQ259">
        <v>7</v>
      </c>
      <c r="BR259">
        <v>7</v>
      </c>
      <c r="BS259">
        <v>7</v>
      </c>
      <c r="BT259">
        <v>7</v>
      </c>
      <c r="BU259">
        <v>7</v>
      </c>
      <c r="BV259">
        <v>0</v>
      </c>
      <c r="BW259" t="str">
        <f>"8:00 AM"</f>
        <v>8:00 AM</v>
      </c>
      <c r="BX259" t="str">
        <f>"4:00 PM"</f>
        <v>4:00 PM</v>
      </c>
      <c r="BY259" t="s">
        <v>135</v>
      </c>
      <c r="BZ259">
        <v>0</v>
      </c>
      <c r="CA259">
        <v>12</v>
      </c>
      <c r="CB259" t="s">
        <v>117</v>
      </c>
      <c r="CD259" t="s">
        <v>165</v>
      </c>
      <c r="CE259" t="s">
        <v>987</v>
      </c>
      <c r="CG259" t="s">
        <v>993</v>
      </c>
      <c r="CH259" t="s">
        <v>122</v>
      </c>
      <c r="CI259" s="8">
        <v>96950</v>
      </c>
      <c r="CJ259" s="3">
        <v>9.98</v>
      </c>
      <c r="CK259" s="3">
        <v>9.98</v>
      </c>
      <c r="CL259" s="3">
        <v>14.97</v>
      </c>
      <c r="CM259" s="3">
        <v>14.97</v>
      </c>
      <c r="CN259" t="s">
        <v>137</v>
      </c>
      <c r="CO259" t="s">
        <v>165</v>
      </c>
      <c r="CP259" t="s">
        <v>266</v>
      </c>
      <c r="CR259" t="s">
        <v>117</v>
      </c>
      <c r="CS259" t="s">
        <v>139</v>
      </c>
      <c r="CT259" t="s">
        <v>140</v>
      </c>
      <c r="CU259" t="s">
        <v>139</v>
      </c>
      <c r="CV259" t="s">
        <v>140</v>
      </c>
      <c r="CW259" t="s">
        <v>139</v>
      </c>
      <c r="CX259" t="s">
        <v>140</v>
      </c>
      <c r="CY259" t="s">
        <v>994</v>
      </c>
      <c r="CZ259" s="10">
        <v>16702358748</v>
      </c>
      <c r="DA259" t="s">
        <v>991</v>
      </c>
      <c r="DB259" t="s">
        <v>142</v>
      </c>
      <c r="DC259" t="s">
        <v>139</v>
      </c>
      <c r="DD259" t="s">
        <v>117</v>
      </c>
    </row>
    <row r="260" spans="1:114" ht="14.45" customHeight="1" x14ac:dyDescent="0.25">
      <c r="A260" t="s">
        <v>2078</v>
      </c>
      <c r="B260" t="s">
        <v>115</v>
      </c>
      <c r="C260" s="1">
        <v>45966</v>
      </c>
      <c r="D260" s="1">
        <v>46000</v>
      </c>
      <c r="E260" t="s">
        <v>168</v>
      </c>
      <c r="F260" s="1">
        <v>46021</v>
      </c>
      <c r="G260" t="s">
        <v>117</v>
      </c>
      <c r="H260" t="s">
        <v>117</v>
      </c>
      <c r="I260" t="s">
        <v>117</v>
      </c>
      <c r="J260" t="s">
        <v>2079</v>
      </c>
      <c r="L260" t="s">
        <v>2080</v>
      </c>
      <c r="M260" t="s">
        <v>2081</v>
      </c>
      <c r="N260" t="s">
        <v>231</v>
      </c>
      <c r="O260" t="s">
        <v>122</v>
      </c>
      <c r="P260" s="8">
        <v>96952</v>
      </c>
      <c r="Q260" t="s">
        <v>123</v>
      </c>
      <c r="S260" s="10">
        <v>16707832999</v>
      </c>
      <c r="U260" t="s">
        <v>2082</v>
      </c>
      <c r="V260">
        <v>72251</v>
      </c>
      <c r="W260" t="s">
        <v>125</v>
      </c>
      <c r="Y260" t="s">
        <v>2083</v>
      </c>
      <c r="Z260" t="s">
        <v>2084</v>
      </c>
      <c r="AA260" t="s">
        <v>2085</v>
      </c>
      <c r="AB260" t="s">
        <v>193</v>
      </c>
      <c r="AC260" t="s">
        <v>2081</v>
      </c>
      <c r="AE260" t="s">
        <v>231</v>
      </c>
      <c r="AF260" t="s">
        <v>122</v>
      </c>
      <c r="AG260" s="8">
        <v>96952</v>
      </c>
      <c r="AH260" t="s">
        <v>123</v>
      </c>
      <c r="AJ260" s="10">
        <v>16707832999</v>
      </c>
      <c r="AL260" t="s">
        <v>2086</v>
      </c>
      <c r="BE260" t="str">
        <f>"35-3031.00"</f>
        <v>35-3031.00</v>
      </c>
      <c r="BF260" t="s">
        <v>1623</v>
      </c>
      <c r="BG260" t="s">
        <v>2087</v>
      </c>
      <c r="BH260" t="s">
        <v>2088</v>
      </c>
      <c r="BI260">
        <v>4</v>
      </c>
      <c r="BJ260">
        <v>4</v>
      </c>
      <c r="BK260" s="1">
        <v>46023</v>
      </c>
      <c r="BL260" s="1">
        <v>46387</v>
      </c>
      <c r="BM260" s="1">
        <v>46023</v>
      </c>
      <c r="BN260" s="1">
        <v>46387</v>
      </c>
      <c r="BO260">
        <v>35</v>
      </c>
      <c r="BP260">
        <v>0</v>
      </c>
      <c r="BQ260">
        <v>7</v>
      </c>
      <c r="BR260">
        <v>7</v>
      </c>
      <c r="BS260">
        <v>7</v>
      </c>
      <c r="BT260">
        <v>7</v>
      </c>
      <c r="BU260">
        <v>7</v>
      </c>
      <c r="BV260">
        <v>0</v>
      </c>
      <c r="BW260" t="str">
        <f>"8:00 AM"</f>
        <v>8:00 AM</v>
      </c>
      <c r="BX260" t="str">
        <f>"4:00 PM"</f>
        <v>4:00 PM</v>
      </c>
      <c r="BY260" t="s">
        <v>165</v>
      </c>
      <c r="BZ260">
        <v>0</v>
      </c>
      <c r="CA260">
        <v>12</v>
      </c>
      <c r="CB260" t="s">
        <v>117</v>
      </c>
      <c r="CD260" t="s">
        <v>2089</v>
      </c>
      <c r="CE260" t="s">
        <v>2080</v>
      </c>
      <c r="CF260" t="s">
        <v>2081</v>
      </c>
      <c r="CG260" t="s">
        <v>231</v>
      </c>
      <c r="CH260" t="s">
        <v>122</v>
      </c>
      <c r="CI260" s="8">
        <v>96952</v>
      </c>
      <c r="CJ260" s="3">
        <v>8</v>
      </c>
      <c r="CK260" s="3">
        <v>8</v>
      </c>
      <c r="CL260" s="3">
        <v>12</v>
      </c>
      <c r="CM260" s="3">
        <v>12</v>
      </c>
      <c r="CN260" t="s">
        <v>137</v>
      </c>
      <c r="CO260" t="s">
        <v>140</v>
      </c>
      <c r="CP260" t="s">
        <v>138</v>
      </c>
      <c r="CR260" t="s">
        <v>117</v>
      </c>
      <c r="CS260" t="s">
        <v>139</v>
      </c>
      <c r="CT260" t="s">
        <v>140</v>
      </c>
      <c r="CU260" t="s">
        <v>139</v>
      </c>
      <c r="CV260" t="s">
        <v>140</v>
      </c>
      <c r="CW260" t="s">
        <v>139</v>
      </c>
      <c r="CX260" t="s">
        <v>140</v>
      </c>
      <c r="CY260" t="s">
        <v>2090</v>
      </c>
      <c r="CZ260" s="10">
        <v>16707832999</v>
      </c>
      <c r="DA260" t="s">
        <v>2086</v>
      </c>
      <c r="DB260" t="s">
        <v>140</v>
      </c>
      <c r="DC260" t="s">
        <v>139</v>
      </c>
      <c r="DD260" t="s">
        <v>117</v>
      </c>
    </row>
    <row r="261" spans="1:114" ht="14.45" customHeight="1" x14ac:dyDescent="0.25">
      <c r="A261" t="s">
        <v>2899</v>
      </c>
      <c r="B261" t="s">
        <v>115</v>
      </c>
      <c r="C261" s="1">
        <v>45930</v>
      </c>
      <c r="D261" s="1">
        <v>46000</v>
      </c>
      <c r="E261" t="s">
        <v>116</v>
      </c>
      <c r="G261" t="s">
        <v>117</v>
      </c>
      <c r="H261" t="s">
        <v>117</v>
      </c>
      <c r="I261" t="s">
        <v>117</v>
      </c>
      <c r="J261" t="s">
        <v>968</v>
      </c>
      <c r="K261" t="s">
        <v>969</v>
      </c>
      <c r="L261" t="s">
        <v>970</v>
      </c>
      <c r="N261" t="s">
        <v>121</v>
      </c>
      <c r="O261" t="s">
        <v>122</v>
      </c>
      <c r="P261" s="8">
        <v>96950</v>
      </c>
      <c r="Q261" t="s">
        <v>123</v>
      </c>
      <c r="R261" t="s">
        <v>976</v>
      </c>
      <c r="S261" s="10">
        <v>16709899218</v>
      </c>
      <c r="U261" t="s">
        <v>971</v>
      </c>
      <c r="V261">
        <v>561320</v>
      </c>
      <c r="W261" t="s">
        <v>222</v>
      </c>
      <c r="X261" t="s">
        <v>139</v>
      </c>
      <c r="Y261" t="s">
        <v>972</v>
      </c>
      <c r="Z261" t="s">
        <v>973</v>
      </c>
      <c r="AA261" t="s">
        <v>974</v>
      </c>
      <c r="AB261" t="s">
        <v>975</v>
      </c>
      <c r="AC261" t="s">
        <v>970</v>
      </c>
      <c r="AE261" t="s">
        <v>121</v>
      </c>
      <c r="AF261" t="s">
        <v>122</v>
      </c>
      <c r="AG261" s="8">
        <v>96950</v>
      </c>
      <c r="AH261" t="s">
        <v>123</v>
      </c>
      <c r="AI261" t="s">
        <v>976</v>
      </c>
      <c r="AJ261" s="10">
        <v>16709899218</v>
      </c>
      <c r="AL261" t="s">
        <v>977</v>
      </c>
      <c r="BE261" t="str">
        <f>"49-9071.00"</f>
        <v>49-9071.00</v>
      </c>
      <c r="BF261" t="s">
        <v>132</v>
      </c>
      <c r="BG261" t="s">
        <v>2518</v>
      </c>
      <c r="BH261" t="s">
        <v>961</v>
      </c>
      <c r="BI261">
        <v>5</v>
      </c>
      <c r="BJ261">
        <v>5</v>
      </c>
      <c r="BK261" s="1">
        <v>46023</v>
      </c>
      <c r="BL261" s="1">
        <v>46387</v>
      </c>
      <c r="BM261" s="1">
        <v>46023</v>
      </c>
      <c r="BN261" s="1">
        <v>46387</v>
      </c>
      <c r="BO261">
        <v>35</v>
      </c>
      <c r="BP261">
        <v>0</v>
      </c>
      <c r="BQ261">
        <v>7</v>
      </c>
      <c r="BR261">
        <v>7</v>
      </c>
      <c r="BS261">
        <v>7</v>
      </c>
      <c r="BT261">
        <v>7</v>
      </c>
      <c r="BU261">
        <v>7</v>
      </c>
      <c r="BV261">
        <v>0</v>
      </c>
      <c r="BW261" t="str">
        <f>"8:00 AM"</f>
        <v>8:00 AM</v>
      </c>
      <c r="BX261" t="str">
        <f>"4:00 PM"</f>
        <v>4:00 PM</v>
      </c>
      <c r="BY261" t="s">
        <v>165</v>
      </c>
      <c r="BZ261">
        <v>0</v>
      </c>
      <c r="CA261">
        <v>12</v>
      </c>
      <c r="CB261" t="s">
        <v>117</v>
      </c>
      <c r="CD261" t="s">
        <v>2519</v>
      </c>
      <c r="CE261" t="s">
        <v>982</v>
      </c>
      <c r="CG261" t="s">
        <v>121</v>
      </c>
      <c r="CH261" t="s">
        <v>122</v>
      </c>
      <c r="CI261" s="8">
        <v>96950</v>
      </c>
      <c r="CJ261" s="3">
        <v>9.98</v>
      </c>
      <c r="CK261" s="3">
        <v>9.98</v>
      </c>
      <c r="CL261" s="3">
        <v>14.97</v>
      </c>
      <c r="CM261" s="3">
        <v>14.97</v>
      </c>
      <c r="CN261" t="s">
        <v>137</v>
      </c>
      <c r="CO261" t="s">
        <v>140</v>
      </c>
      <c r="CP261" t="s">
        <v>138</v>
      </c>
      <c r="CR261" t="s">
        <v>117</v>
      </c>
      <c r="CS261" t="s">
        <v>139</v>
      </c>
      <c r="CT261" t="s">
        <v>139</v>
      </c>
      <c r="CU261" t="s">
        <v>139</v>
      </c>
      <c r="CV261" t="s">
        <v>140</v>
      </c>
      <c r="CW261" t="s">
        <v>139</v>
      </c>
      <c r="CX261" t="s">
        <v>139</v>
      </c>
      <c r="CY261" t="s">
        <v>1638</v>
      </c>
      <c r="CZ261" s="10">
        <f>1670-989-9218</f>
        <v>-8537</v>
      </c>
      <c r="DA261" t="s">
        <v>977</v>
      </c>
      <c r="DB261" t="s">
        <v>140</v>
      </c>
      <c r="DC261" t="s">
        <v>139</v>
      </c>
      <c r="DD261" t="s">
        <v>139</v>
      </c>
      <c r="DE261" t="s">
        <v>972</v>
      </c>
      <c r="DF261" t="s">
        <v>973</v>
      </c>
      <c r="DG261" t="s">
        <v>249</v>
      </c>
      <c r="DH261" t="s">
        <v>971</v>
      </c>
      <c r="DI261" t="s">
        <v>2900</v>
      </c>
      <c r="DJ261" t="s">
        <v>977</v>
      </c>
    </row>
    <row r="262" spans="1:114" ht="14.45" customHeight="1" x14ac:dyDescent="0.25">
      <c r="A262" t="s">
        <v>3437</v>
      </c>
      <c r="B262" t="s">
        <v>217</v>
      </c>
      <c r="C262" s="1">
        <v>45910</v>
      </c>
      <c r="D262" s="1">
        <v>46000</v>
      </c>
      <c r="E262" t="s">
        <v>168</v>
      </c>
      <c r="F262" s="1">
        <v>46021</v>
      </c>
      <c r="G262" t="s">
        <v>117</v>
      </c>
      <c r="H262" t="s">
        <v>117</v>
      </c>
      <c r="I262" t="s">
        <v>117</v>
      </c>
      <c r="J262" t="s">
        <v>2012</v>
      </c>
      <c r="L262" t="s">
        <v>563</v>
      </c>
      <c r="N262" t="s">
        <v>564</v>
      </c>
      <c r="O262" t="s">
        <v>122</v>
      </c>
      <c r="P262" s="8">
        <v>96952</v>
      </c>
      <c r="Q262" t="s">
        <v>123</v>
      </c>
      <c r="S262" s="10">
        <v>16704330422</v>
      </c>
      <c r="U262" t="s">
        <v>2013</v>
      </c>
      <c r="V262">
        <v>212312</v>
      </c>
      <c r="W262" t="s">
        <v>125</v>
      </c>
      <c r="Y262" t="s">
        <v>566</v>
      </c>
      <c r="Z262" t="s">
        <v>567</v>
      </c>
      <c r="AA262" t="s">
        <v>568</v>
      </c>
      <c r="AB262" t="s">
        <v>2014</v>
      </c>
      <c r="AC262" t="s">
        <v>563</v>
      </c>
      <c r="AE262" t="s">
        <v>564</v>
      </c>
      <c r="AF262" t="s">
        <v>122</v>
      </c>
      <c r="AG262" s="8">
        <v>96952</v>
      </c>
      <c r="AH262" t="s">
        <v>123</v>
      </c>
      <c r="AJ262" s="10">
        <v>16704330422</v>
      </c>
      <c r="AL262" t="s">
        <v>569</v>
      </c>
      <c r="BE262" t="str">
        <f>"17-3022.00"</f>
        <v>17-3022.00</v>
      </c>
      <c r="BF262" t="s">
        <v>1399</v>
      </c>
      <c r="BG262" t="s">
        <v>3438</v>
      </c>
      <c r="BH262" t="s">
        <v>1401</v>
      </c>
      <c r="BI262">
        <v>2</v>
      </c>
      <c r="BK262" s="1">
        <v>46023</v>
      </c>
      <c r="BL262" s="1">
        <v>46387</v>
      </c>
      <c r="BO262">
        <v>40</v>
      </c>
      <c r="BP262">
        <v>0</v>
      </c>
      <c r="BQ262">
        <v>8</v>
      </c>
      <c r="BR262">
        <v>8</v>
      </c>
      <c r="BS262">
        <v>8</v>
      </c>
      <c r="BT262">
        <v>8</v>
      </c>
      <c r="BU262">
        <v>8</v>
      </c>
      <c r="BV262">
        <v>0</v>
      </c>
      <c r="BW262" t="str">
        <f>"7:30 AM"</f>
        <v>7:30 AM</v>
      </c>
      <c r="BX262" t="str">
        <f>"4:30 PM"</f>
        <v>4:30 PM</v>
      </c>
      <c r="BY262" t="s">
        <v>384</v>
      </c>
      <c r="BZ262">
        <v>0</v>
      </c>
      <c r="CA262">
        <v>12</v>
      </c>
      <c r="CB262" t="s">
        <v>117</v>
      </c>
      <c r="CD262" t="s">
        <v>3439</v>
      </c>
      <c r="CE262" t="s">
        <v>2017</v>
      </c>
      <c r="CG262" t="s">
        <v>564</v>
      </c>
      <c r="CH262" t="s">
        <v>122</v>
      </c>
      <c r="CI262" s="8">
        <v>96952</v>
      </c>
      <c r="CJ262" s="3">
        <v>17.57</v>
      </c>
      <c r="CK262" s="3">
        <v>17.57</v>
      </c>
      <c r="CL262" s="3">
        <v>26.36</v>
      </c>
      <c r="CM262" s="3">
        <v>26.36</v>
      </c>
      <c r="CN262" t="s">
        <v>137</v>
      </c>
      <c r="CO262" t="s">
        <v>575</v>
      </c>
      <c r="CP262" t="s">
        <v>266</v>
      </c>
      <c r="CR262" t="s">
        <v>117</v>
      </c>
      <c r="CS262" t="s">
        <v>139</v>
      </c>
      <c r="CT262" t="s">
        <v>139</v>
      </c>
      <c r="CU262" t="s">
        <v>139</v>
      </c>
      <c r="CV262" t="s">
        <v>140</v>
      </c>
      <c r="CW262" t="s">
        <v>139</v>
      </c>
      <c r="CX262" t="s">
        <v>139</v>
      </c>
      <c r="CY262" t="s">
        <v>576</v>
      </c>
      <c r="CZ262" s="10">
        <v>16704330422</v>
      </c>
      <c r="DA262" t="s">
        <v>569</v>
      </c>
      <c r="DB262" t="s">
        <v>140</v>
      </c>
      <c r="DC262" t="s">
        <v>139</v>
      </c>
      <c r="DD262" t="s">
        <v>117</v>
      </c>
    </row>
    <row r="263" spans="1:114" ht="14.45" customHeight="1" x14ac:dyDescent="0.25">
      <c r="A263" t="s">
        <v>3620</v>
      </c>
      <c r="B263" t="s">
        <v>115</v>
      </c>
      <c r="C263" s="1">
        <v>45887</v>
      </c>
      <c r="D263" s="1">
        <v>46000</v>
      </c>
      <c r="E263" t="s">
        <v>116</v>
      </c>
      <c r="G263" t="s">
        <v>117</v>
      </c>
      <c r="H263" t="s">
        <v>117</v>
      </c>
      <c r="I263" t="s">
        <v>117</v>
      </c>
      <c r="J263" t="s">
        <v>351</v>
      </c>
      <c r="K263" t="s">
        <v>352</v>
      </c>
      <c r="L263" t="s">
        <v>353</v>
      </c>
      <c r="M263" t="s">
        <v>354</v>
      </c>
      <c r="N263" t="s">
        <v>121</v>
      </c>
      <c r="O263" t="s">
        <v>122</v>
      </c>
      <c r="P263" s="8">
        <v>96950</v>
      </c>
      <c r="Q263" t="s">
        <v>123</v>
      </c>
      <c r="S263" s="10">
        <v>16702353285</v>
      </c>
      <c r="U263" t="s">
        <v>355</v>
      </c>
      <c r="V263">
        <v>23833</v>
      </c>
      <c r="W263" t="s">
        <v>125</v>
      </c>
      <c r="Y263" t="s">
        <v>356</v>
      </c>
      <c r="Z263" t="s">
        <v>357</v>
      </c>
      <c r="AA263" t="s">
        <v>358</v>
      </c>
      <c r="AB263" t="s">
        <v>359</v>
      </c>
      <c r="AC263" t="s">
        <v>353</v>
      </c>
      <c r="AD263" t="s">
        <v>354</v>
      </c>
      <c r="AE263" t="s">
        <v>121</v>
      </c>
      <c r="AF263" t="s">
        <v>122</v>
      </c>
      <c r="AG263" s="8">
        <v>96950</v>
      </c>
      <c r="AH263" t="s">
        <v>123</v>
      </c>
      <c r="AJ263" s="10">
        <v>16702353285</v>
      </c>
      <c r="AL263" t="s">
        <v>360</v>
      </c>
      <c r="BE263" t="str">
        <f>"37-2011.00"</f>
        <v>37-2011.00</v>
      </c>
      <c r="BF263" t="s">
        <v>640</v>
      </c>
      <c r="BG263" t="s">
        <v>3621</v>
      </c>
      <c r="BH263" t="s">
        <v>1224</v>
      </c>
      <c r="BI263">
        <v>3</v>
      </c>
      <c r="BJ263">
        <v>3</v>
      </c>
      <c r="BK263" s="1">
        <v>45992</v>
      </c>
      <c r="BL263" s="1">
        <v>46356</v>
      </c>
      <c r="BM263" s="1">
        <v>46000</v>
      </c>
      <c r="BN263" s="1">
        <v>46356</v>
      </c>
      <c r="BO263">
        <v>40</v>
      </c>
      <c r="BP263">
        <v>0</v>
      </c>
      <c r="BQ263">
        <v>8</v>
      </c>
      <c r="BR263">
        <v>8</v>
      </c>
      <c r="BS263">
        <v>8</v>
      </c>
      <c r="BT263">
        <v>8</v>
      </c>
      <c r="BU263">
        <v>8</v>
      </c>
      <c r="BV263">
        <v>0</v>
      </c>
      <c r="BW263" t="str">
        <f>"8:00 AM"</f>
        <v>8:00 AM</v>
      </c>
      <c r="BX263" t="str">
        <f>"5:00 PM"</f>
        <v>5:00 PM</v>
      </c>
      <c r="BY263" t="s">
        <v>165</v>
      </c>
      <c r="BZ263">
        <v>0</v>
      </c>
      <c r="CA263">
        <v>12</v>
      </c>
      <c r="CB263" t="s">
        <v>117</v>
      </c>
      <c r="CD263" t="s">
        <v>165</v>
      </c>
      <c r="CE263" t="s">
        <v>353</v>
      </c>
      <c r="CF263" t="s">
        <v>354</v>
      </c>
      <c r="CG263" t="s">
        <v>121</v>
      </c>
      <c r="CH263" t="s">
        <v>122</v>
      </c>
      <c r="CI263" s="8">
        <v>96950</v>
      </c>
      <c r="CJ263" s="3">
        <v>8.4499999999999993</v>
      </c>
      <c r="CK263" s="3">
        <v>8.4499999999999993</v>
      </c>
      <c r="CL263" s="3">
        <v>12.68</v>
      </c>
      <c r="CM263" s="3">
        <v>12.68</v>
      </c>
      <c r="CN263" t="s">
        <v>137</v>
      </c>
      <c r="CO263" t="s">
        <v>325</v>
      </c>
      <c r="CP263" t="s">
        <v>138</v>
      </c>
      <c r="CR263" t="s">
        <v>117</v>
      </c>
      <c r="CS263" t="s">
        <v>139</v>
      </c>
      <c r="CT263" t="s">
        <v>140</v>
      </c>
      <c r="CU263" t="s">
        <v>139</v>
      </c>
      <c r="CV263" t="s">
        <v>140</v>
      </c>
      <c r="CW263" t="s">
        <v>139</v>
      </c>
      <c r="CX263" t="s">
        <v>140</v>
      </c>
      <c r="CY263" t="s">
        <v>1225</v>
      </c>
      <c r="CZ263" s="10">
        <v>16702353285</v>
      </c>
      <c r="DA263" t="s">
        <v>360</v>
      </c>
      <c r="DB263" t="s">
        <v>140</v>
      </c>
      <c r="DC263" t="s">
        <v>139</v>
      </c>
      <c r="DD263" t="s">
        <v>117</v>
      </c>
      <c r="DE263" t="s">
        <v>356</v>
      </c>
      <c r="DF263" t="s">
        <v>357</v>
      </c>
      <c r="DG263" t="s">
        <v>364</v>
      </c>
      <c r="DH263" t="s">
        <v>355</v>
      </c>
      <c r="DI263" t="s">
        <v>351</v>
      </c>
      <c r="DJ263" t="s">
        <v>360</v>
      </c>
    </row>
    <row r="264" spans="1:114" ht="14.45" customHeight="1" x14ac:dyDescent="0.25">
      <c r="A264" t="s">
        <v>3937</v>
      </c>
      <c r="B264" t="s">
        <v>217</v>
      </c>
      <c r="C264" s="1">
        <v>45911</v>
      </c>
      <c r="D264" s="1">
        <v>46000</v>
      </c>
      <c r="E264" t="s">
        <v>168</v>
      </c>
      <c r="F264" s="1">
        <v>45930</v>
      </c>
      <c r="G264" t="s">
        <v>139</v>
      </c>
      <c r="H264" t="s">
        <v>117</v>
      </c>
      <c r="I264" t="s">
        <v>117</v>
      </c>
      <c r="J264" t="s">
        <v>3938</v>
      </c>
      <c r="K264" t="s">
        <v>3939</v>
      </c>
      <c r="L264" t="s">
        <v>3940</v>
      </c>
      <c r="N264" t="s">
        <v>121</v>
      </c>
      <c r="O264" t="s">
        <v>122</v>
      </c>
      <c r="P264" s="8">
        <v>96950</v>
      </c>
      <c r="Q264" t="s">
        <v>123</v>
      </c>
      <c r="R264" t="s">
        <v>140</v>
      </c>
      <c r="S264" s="10">
        <v>16702351337</v>
      </c>
      <c r="U264" t="s">
        <v>3941</v>
      </c>
      <c r="V264">
        <v>42449</v>
      </c>
      <c r="W264" t="s">
        <v>125</v>
      </c>
      <c r="Y264" t="s">
        <v>2053</v>
      </c>
      <c r="Z264" t="s">
        <v>3942</v>
      </c>
      <c r="AA264" t="s">
        <v>140</v>
      </c>
      <c r="AB264" t="s">
        <v>777</v>
      </c>
      <c r="AC264" t="s">
        <v>3940</v>
      </c>
      <c r="AE264" t="s">
        <v>121</v>
      </c>
      <c r="AF264" t="s">
        <v>122</v>
      </c>
      <c r="AG264" s="8">
        <v>96950</v>
      </c>
      <c r="AH264" t="s">
        <v>123</v>
      </c>
      <c r="AJ264" s="10">
        <v>16702351337</v>
      </c>
      <c r="AL264" t="s">
        <v>3943</v>
      </c>
      <c r="AM264" t="s">
        <v>891</v>
      </c>
      <c r="AN264" t="s">
        <v>3944</v>
      </c>
      <c r="AO264" t="s">
        <v>3945</v>
      </c>
      <c r="AP264" t="s">
        <v>2168</v>
      </c>
      <c r="AQ264" t="s">
        <v>3946</v>
      </c>
      <c r="AS264" t="s">
        <v>121</v>
      </c>
      <c r="AT264" t="s">
        <v>122</v>
      </c>
      <c r="AU264" s="8">
        <v>96950</v>
      </c>
      <c r="AV264" t="s">
        <v>123</v>
      </c>
      <c r="AX264" s="10">
        <v>16702331209</v>
      </c>
      <c r="AZ264" t="s">
        <v>3947</v>
      </c>
      <c r="BA264" t="s">
        <v>3948</v>
      </c>
      <c r="BB264" t="s">
        <v>3949</v>
      </c>
      <c r="BC264" t="s">
        <v>122</v>
      </c>
      <c r="BD264" t="s">
        <v>899</v>
      </c>
      <c r="BE264" t="str">
        <f>"53-3031.00"</f>
        <v>53-3031.00</v>
      </c>
      <c r="BF264" t="s">
        <v>405</v>
      </c>
      <c r="BG264" t="s">
        <v>3950</v>
      </c>
      <c r="BH264" t="s">
        <v>2048</v>
      </c>
      <c r="BI264">
        <v>1</v>
      </c>
      <c r="BK264" s="1">
        <v>45932</v>
      </c>
      <c r="BL264" s="1">
        <v>47027</v>
      </c>
      <c r="BO264">
        <v>40</v>
      </c>
      <c r="BP264">
        <v>0</v>
      </c>
      <c r="BQ264">
        <v>8</v>
      </c>
      <c r="BR264">
        <v>8</v>
      </c>
      <c r="BS264">
        <v>8</v>
      </c>
      <c r="BT264">
        <v>8</v>
      </c>
      <c r="BU264">
        <v>8</v>
      </c>
      <c r="BV264">
        <v>0</v>
      </c>
      <c r="BW264" t="str">
        <f>"8:00 AM"</f>
        <v>8:00 AM</v>
      </c>
      <c r="BX264" t="str">
        <f>"5:00 PM"</f>
        <v>5:00 PM</v>
      </c>
      <c r="BY264" t="s">
        <v>135</v>
      </c>
      <c r="BZ264">
        <v>0</v>
      </c>
      <c r="CA264">
        <v>12</v>
      </c>
      <c r="CB264" t="s">
        <v>117</v>
      </c>
      <c r="CD264" t="s">
        <v>3951</v>
      </c>
      <c r="CE264" t="s">
        <v>3952</v>
      </c>
      <c r="CF264" t="s">
        <v>3953</v>
      </c>
      <c r="CG264" t="s">
        <v>121</v>
      </c>
      <c r="CH264" t="s">
        <v>122</v>
      </c>
      <c r="CI264" s="8">
        <v>96950</v>
      </c>
      <c r="CJ264" s="3">
        <v>8.35</v>
      </c>
      <c r="CK264" s="3">
        <v>8.35</v>
      </c>
      <c r="CL264" s="3">
        <v>12.53</v>
      </c>
      <c r="CM264" s="3">
        <v>12.53</v>
      </c>
      <c r="CN264" t="s">
        <v>137</v>
      </c>
      <c r="CO264" t="s">
        <v>140</v>
      </c>
      <c r="CP264" t="s">
        <v>138</v>
      </c>
      <c r="CR264" t="s">
        <v>139</v>
      </c>
      <c r="CS264" t="s">
        <v>139</v>
      </c>
      <c r="CT264" t="s">
        <v>139</v>
      </c>
      <c r="CU264" t="s">
        <v>139</v>
      </c>
      <c r="CV264" t="s">
        <v>140</v>
      </c>
      <c r="CW264" t="s">
        <v>139</v>
      </c>
      <c r="CX264" t="s">
        <v>140</v>
      </c>
      <c r="CY264" t="s">
        <v>140</v>
      </c>
      <c r="CZ264" s="10">
        <v>16702351337</v>
      </c>
      <c r="DA264" t="s">
        <v>3943</v>
      </c>
      <c r="DB264" t="s">
        <v>140</v>
      </c>
      <c r="DC264" t="s">
        <v>139</v>
      </c>
      <c r="DD264" t="s">
        <v>117</v>
      </c>
      <c r="DE264" t="s">
        <v>3944</v>
      </c>
      <c r="DF264" t="s">
        <v>3945</v>
      </c>
      <c r="DG264" t="s">
        <v>3954</v>
      </c>
      <c r="DH264" t="s">
        <v>3949</v>
      </c>
      <c r="DI264" t="s">
        <v>3948</v>
      </c>
      <c r="DJ264" t="s">
        <v>3955</v>
      </c>
    </row>
    <row r="265" spans="1:114" ht="14.45" customHeight="1" x14ac:dyDescent="0.25">
      <c r="A265" t="s">
        <v>4031</v>
      </c>
      <c r="B265" t="s">
        <v>115</v>
      </c>
      <c r="C265" s="1">
        <v>45964</v>
      </c>
      <c r="D265" s="1">
        <v>46000</v>
      </c>
      <c r="E265" t="s">
        <v>116</v>
      </c>
      <c r="G265" t="s">
        <v>117</v>
      </c>
      <c r="H265" t="s">
        <v>117</v>
      </c>
      <c r="I265" t="s">
        <v>117</v>
      </c>
      <c r="J265" t="s">
        <v>986</v>
      </c>
      <c r="L265" t="s">
        <v>987</v>
      </c>
      <c r="N265" t="s">
        <v>156</v>
      </c>
      <c r="O265" t="s">
        <v>122</v>
      </c>
      <c r="P265" s="8">
        <v>96950</v>
      </c>
      <c r="Q265" t="s">
        <v>123</v>
      </c>
      <c r="R265" t="s">
        <v>142</v>
      </c>
      <c r="S265" s="10">
        <v>16702358748</v>
      </c>
      <c r="U265" t="s">
        <v>988</v>
      </c>
      <c r="V265">
        <v>23622</v>
      </c>
      <c r="W265" t="s">
        <v>125</v>
      </c>
      <c r="Y265" t="s">
        <v>2438</v>
      </c>
      <c r="Z265" t="s">
        <v>1167</v>
      </c>
      <c r="AA265" t="s">
        <v>2439</v>
      </c>
      <c r="AB265" t="s">
        <v>277</v>
      </c>
      <c r="AC265" t="s">
        <v>987</v>
      </c>
      <c r="AE265" t="s">
        <v>156</v>
      </c>
      <c r="AF265" t="s">
        <v>122</v>
      </c>
      <c r="AG265" s="8">
        <v>96950</v>
      </c>
      <c r="AH265" t="s">
        <v>123</v>
      </c>
      <c r="AJ265" s="10">
        <v>16702358748</v>
      </c>
      <c r="AL265" t="s">
        <v>991</v>
      </c>
      <c r="BE265" t="str">
        <f>"17-3022.00"</f>
        <v>17-3022.00</v>
      </c>
      <c r="BF265" t="s">
        <v>1399</v>
      </c>
      <c r="BG265" t="s">
        <v>2440</v>
      </c>
      <c r="BH265" t="s">
        <v>1401</v>
      </c>
      <c r="BI265">
        <v>7</v>
      </c>
      <c r="BJ265">
        <v>7</v>
      </c>
      <c r="BK265" s="1">
        <v>45992</v>
      </c>
      <c r="BL265" s="1">
        <v>46356</v>
      </c>
      <c r="BM265" s="1">
        <v>46000</v>
      </c>
      <c r="BN265" s="1">
        <v>46356</v>
      </c>
      <c r="BO265">
        <v>35</v>
      </c>
      <c r="BP265">
        <v>0</v>
      </c>
      <c r="BQ265">
        <v>7</v>
      </c>
      <c r="BR265">
        <v>7</v>
      </c>
      <c r="BS265">
        <v>7</v>
      </c>
      <c r="BT265">
        <v>7</v>
      </c>
      <c r="BU265">
        <v>7</v>
      </c>
      <c r="BV265">
        <v>0</v>
      </c>
      <c r="BW265" t="str">
        <f>"8:00 AM"</f>
        <v>8:00 AM</v>
      </c>
      <c r="BX265" t="str">
        <f>"4:00 PM"</f>
        <v>4:00 PM</v>
      </c>
      <c r="BY265" t="s">
        <v>384</v>
      </c>
      <c r="BZ265">
        <v>0</v>
      </c>
      <c r="CA265">
        <v>24</v>
      </c>
      <c r="CB265" t="s">
        <v>139</v>
      </c>
      <c r="CC265">
        <v>10</v>
      </c>
      <c r="CD265" t="s">
        <v>4032</v>
      </c>
      <c r="CE265" t="s">
        <v>987</v>
      </c>
      <c r="CG265" t="s">
        <v>993</v>
      </c>
      <c r="CH265" t="s">
        <v>122</v>
      </c>
      <c r="CI265" s="8">
        <v>96950</v>
      </c>
      <c r="CJ265" s="3">
        <v>17.57</v>
      </c>
      <c r="CK265" s="3">
        <v>17.57</v>
      </c>
      <c r="CL265" s="3">
        <v>26.35</v>
      </c>
      <c r="CM265" s="3">
        <v>26.35</v>
      </c>
      <c r="CN265" t="s">
        <v>137</v>
      </c>
      <c r="CO265" t="s">
        <v>142</v>
      </c>
      <c r="CP265" t="s">
        <v>266</v>
      </c>
      <c r="CR265" t="s">
        <v>117</v>
      </c>
      <c r="CS265" t="s">
        <v>139</v>
      </c>
      <c r="CT265" t="s">
        <v>140</v>
      </c>
      <c r="CU265" t="s">
        <v>139</v>
      </c>
      <c r="CV265" t="s">
        <v>140</v>
      </c>
      <c r="CW265" t="s">
        <v>139</v>
      </c>
      <c r="CX265" t="s">
        <v>140</v>
      </c>
      <c r="CY265" t="s">
        <v>994</v>
      </c>
      <c r="CZ265" s="10">
        <v>16702358748</v>
      </c>
      <c r="DA265" t="s">
        <v>991</v>
      </c>
      <c r="DB265" t="s">
        <v>142</v>
      </c>
      <c r="DC265" t="s">
        <v>139</v>
      </c>
      <c r="DD265" t="s">
        <v>117</v>
      </c>
    </row>
    <row r="266" spans="1:114" ht="14.45" customHeight="1" x14ac:dyDescent="0.25">
      <c r="A266" t="s">
        <v>4040</v>
      </c>
      <c r="B266" t="s">
        <v>217</v>
      </c>
      <c r="C266" s="1">
        <v>45912</v>
      </c>
      <c r="D266" s="1">
        <v>46000</v>
      </c>
      <c r="E266" t="s">
        <v>168</v>
      </c>
      <c r="F266" s="1">
        <v>45960</v>
      </c>
      <c r="G266" t="s">
        <v>117</v>
      </c>
      <c r="H266" t="s">
        <v>117</v>
      </c>
      <c r="I266" t="s">
        <v>117</v>
      </c>
      <c r="J266" t="s">
        <v>968</v>
      </c>
      <c r="K266" t="s">
        <v>969</v>
      </c>
      <c r="L266" t="s">
        <v>970</v>
      </c>
      <c r="N266" t="s">
        <v>121</v>
      </c>
      <c r="O266" t="s">
        <v>122</v>
      </c>
      <c r="P266" s="8">
        <v>96950</v>
      </c>
      <c r="Q266" t="s">
        <v>123</v>
      </c>
      <c r="R266" t="s">
        <v>976</v>
      </c>
      <c r="S266" s="10">
        <v>16709899218</v>
      </c>
      <c r="U266" t="s">
        <v>4041</v>
      </c>
      <c r="V266">
        <v>722511</v>
      </c>
      <c r="W266" t="s">
        <v>222</v>
      </c>
      <c r="X266" t="s">
        <v>139</v>
      </c>
      <c r="Y266" t="s">
        <v>972</v>
      </c>
      <c r="Z266" t="s">
        <v>973</v>
      </c>
      <c r="AA266" t="s">
        <v>974</v>
      </c>
      <c r="AB266" t="s">
        <v>975</v>
      </c>
      <c r="AC266" t="s">
        <v>970</v>
      </c>
      <c r="AE266" t="s">
        <v>121</v>
      </c>
      <c r="AF266" t="s">
        <v>122</v>
      </c>
      <c r="AG266" s="8">
        <v>96950</v>
      </c>
      <c r="AH266" t="s">
        <v>123</v>
      </c>
      <c r="AI266" t="s">
        <v>976</v>
      </c>
      <c r="AJ266" s="10">
        <v>16709899218</v>
      </c>
      <c r="AL266" t="s">
        <v>977</v>
      </c>
      <c r="BE266" t="str">
        <f>"35-3031.00"</f>
        <v>35-3031.00</v>
      </c>
      <c r="BF266" t="s">
        <v>1623</v>
      </c>
      <c r="BG266" t="s">
        <v>4042</v>
      </c>
      <c r="BH266" t="s">
        <v>4043</v>
      </c>
      <c r="BI266">
        <v>3</v>
      </c>
      <c r="BK266" s="1">
        <v>45962</v>
      </c>
      <c r="BL266" s="1">
        <v>46326</v>
      </c>
      <c r="BO266">
        <v>35</v>
      </c>
      <c r="BP266">
        <v>0</v>
      </c>
      <c r="BQ266">
        <v>7</v>
      </c>
      <c r="BR266">
        <v>7</v>
      </c>
      <c r="BS266">
        <v>7</v>
      </c>
      <c r="BT266">
        <v>7</v>
      </c>
      <c r="BU266">
        <v>7</v>
      </c>
      <c r="BV266">
        <v>0</v>
      </c>
      <c r="BW266" t="str">
        <f>"8:00 AM"</f>
        <v>8:00 AM</v>
      </c>
      <c r="BX266" t="str">
        <f>"4:00 PM"</f>
        <v>4:00 PM</v>
      </c>
      <c r="BY266" t="s">
        <v>165</v>
      </c>
      <c r="BZ266">
        <v>0</v>
      </c>
      <c r="CA266">
        <v>12</v>
      </c>
      <c r="CB266" t="s">
        <v>117</v>
      </c>
      <c r="CD266" t="s">
        <v>4044</v>
      </c>
      <c r="CE266" t="s">
        <v>4045</v>
      </c>
      <c r="CG266" t="s">
        <v>121</v>
      </c>
      <c r="CH266" t="s">
        <v>122</v>
      </c>
      <c r="CI266" s="8">
        <v>96950</v>
      </c>
      <c r="CJ266" s="3">
        <v>8</v>
      </c>
      <c r="CK266" s="3">
        <v>8</v>
      </c>
      <c r="CL266" s="3">
        <v>12</v>
      </c>
      <c r="CM266" s="3">
        <v>12</v>
      </c>
      <c r="CN266" t="s">
        <v>137</v>
      </c>
      <c r="CO266" t="s">
        <v>140</v>
      </c>
      <c r="CP266" t="s">
        <v>138</v>
      </c>
      <c r="CR266" t="s">
        <v>117</v>
      </c>
      <c r="CS266" t="s">
        <v>139</v>
      </c>
      <c r="CT266" t="s">
        <v>139</v>
      </c>
      <c r="CU266" t="s">
        <v>139</v>
      </c>
      <c r="CV266" t="s">
        <v>140</v>
      </c>
      <c r="CW266" t="s">
        <v>139</v>
      </c>
      <c r="CX266" t="s">
        <v>139</v>
      </c>
      <c r="CY266" t="s">
        <v>1638</v>
      </c>
      <c r="CZ266" s="10">
        <v>16709899218</v>
      </c>
      <c r="DA266" t="s">
        <v>977</v>
      </c>
      <c r="DB266" t="s">
        <v>140</v>
      </c>
      <c r="DC266" t="s">
        <v>139</v>
      </c>
      <c r="DD266" t="s">
        <v>139</v>
      </c>
    </row>
    <row r="267" spans="1:114" ht="14.45" customHeight="1" x14ac:dyDescent="0.25">
      <c r="A267" t="s">
        <v>4046</v>
      </c>
      <c r="B267" t="s">
        <v>115</v>
      </c>
      <c r="C267" s="1">
        <v>45968</v>
      </c>
      <c r="D267" s="1">
        <v>46000</v>
      </c>
      <c r="E267" t="s">
        <v>168</v>
      </c>
      <c r="F267" s="1">
        <v>46080</v>
      </c>
      <c r="G267" t="s">
        <v>139</v>
      </c>
      <c r="H267" t="s">
        <v>117</v>
      </c>
      <c r="I267" t="s">
        <v>117</v>
      </c>
      <c r="J267" t="s">
        <v>4047</v>
      </c>
      <c r="K267" t="s">
        <v>4048</v>
      </c>
      <c r="L267" t="s">
        <v>4049</v>
      </c>
      <c r="N267" t="s">
        <v>146</v>
      </c>
      <c r="O267" t="s">
        <v>122</v>
      </c>
      <c r="P267" s="8">
        <v>96951</v>
      </c>
      <c r="Q267" t="s">
        <v>123</v>
      </c>
      <c r="S267" s="10">
        <v>16707838350</v>
      </c>
      <c r="U267" t="s">
        <v>4050</v>
      </c>
      <c r="V267">
        <v>11199</v>
      </c>
      <c r="W267" t="s">
        <v>125</v>
      </c>
      <c r="Y267" t="s">
        <v>4051</v>
      </c>
      <c r="Z267" t="s">
        <v>4052</v>
      </c>
      <c r="AA267" t="s">
        <v>4053</v>
      </c>
      <c r="AB267" t="s">
        <v>1299</v>
      </c>
      <c r="AC267" t="s">
        <v>4054</v>
      </c>
      <c r="AE267" t="s">
        <v>146</v>
      </c>
      <c r="AF267" t="s">
        <v>122</v>
      </c>
      <c r="AG267" s="8">
        <v>96951</v>
      </c>
      <c r="AH267" t="s">
        <v>123</v>
      </c>
      <c r="AJ267" s="10">
        <v>16707838350</v>
      </c>
      <c r="AL267" t="s">
        <v>4055</v>
      </c>
      <c r="BE267" t="str">
        <f>"45-2092.00"</f>
        <v>45-2092.00</v>
      </c>
      <c r="BF267" t="s">
        <v>1301</v>
      </c>
      <c r="BG267" t="s">
        <v>4056</v>
      </c>
      <c r="BH267" t="s">
        <v>1301</v>
      </c>
      <c r="BI267">
        <v>2</v>
      </c>
      <c r="BJ267">
        <v>2</v>
      </c>
      <c r="BK267" s="1">
        <v>46082</v>
      </c>
      <c r="BL267" s="1">
        <v>47177</v>
      </c>
      <c r="BM267" s="1">
        <v>46082</v>
      </c>
      <c r="BN267" s="1">
        <v>47177</v>
      </c>
      <c r="BO267">
        <v>35</v>
      </c>
      <c r="BP267">
        <v>0</v>
      </c>
      <c r="BQ267">
        <v>7</v>
      </c>
      <c r="BR267">
        <v>7</v>
      </c>
      <c r="BS267">
        <v>7</v>
      </c>
      <c r="BT267">
        <v>7</v>
      </c>
      <c r="BU267">
        <v>7</v>
      </c>
      <c r="BV267">
        <v>0</v>
      </c>
      <c r="BW267" t="str">
        <f>"8:00 AM"</f>
        <v>8:00 AM</v>
      </c>
      <c r="BX267" t="str">
        <f>"5:00 PM"</f>
        <v>5:00 PM</v>
      </c>
      <c r="BY267" t="s">
        <v>165</v>
      </c>
      <c r="BZ267">
        <v>0</v>
      </c>
      <c r="CA267">
        <v>0</v>
      </c>
      <c r="CB267" t="s">
        <v>117</v>
      </c>
      <c r="CD267" t="s">
        <v>4057</v>
      </c>
      <c r="CE267" t="s">
        <v>4058</v>
      </c>
      <c r="CF267" t="s">
        <v>4049</v>
      </c>
      <c r="CG267" t="s">
        <v>146</v>
      </c>
      <c r="CH267" t="s">
        <v>122</v>
      </c>
      <c r="CI267" s="8">
        <v>96951</v>
      </c>
      <c r="CJ267" s="3">
        <v>11.83</v>
      </c>
      <c r="CK267" s="3">
        <v>11.83</v>
      </c>
      <c r="CL267" s="3">
        <v>17.75</v>
      </c>
      <c r="CM267" s="3">
        <v>17.75</v>
      </c>
      <c r="CN267" t="s">
        <v>137</v>
      </c>
      <c r="CO267" t="s">
        <v>854</v>
      </c>
      <c r="CP267" t="s">
        <v>138</v>
      </c>
      <c r="CR267" t="s">
        <v>117</v>
      </c>
      <c r="CS267" t="s">
        <v>139</v>
      </c>
      <c r="CT267" t="s">
        <v>140</v>
      </c>
      <c r="CU267" t="s">
        <v>139</v>
      </c>
      <c r="CV267" t="s">
        <v>140</v>
      </c>
      <c r="CW267" t="s">
        <v>139</v>
      </c>
      <c r="CX267" t="s">
        <v>140</v>
      </c>
      <c r="CY267" t="s">
        <v>1302</v>
      </c>
      <c r="CZ267" s="10">
        <v>16707838350</v>
      </c>
      <c r="DA267" t="s">
        <v>4055</v>
      </c>
      <c r="DB267" t="s">
        <v>140</v>
      </c>
      <c r="DC267" t="s">
        <v>139</v>
      </c>
      <c r="DD267" t="s">
        <v>117</v>
      </c>
      <c r="DE267" t="s">
        <v>4051</v>
      </c>
      <c r="DF267" t="s">
        <v>4052</v>
      </c>
      <c r="DG267" t="s">
        <v>249</v>
      </c>
      <c r="DH267" t="s">
        <v>4050</v>
      </c>
      <c r="DI267" t="s">
        <v>4048</v>
      </c>
      <c r="DJ267" t="s">
        <v>4055</v>
      </c>
    </row>
    <row r="268" spans="1:114" ht="14.45" customHeight="1" x14ac:dyDescent="0.25">
      <c r="A268" t="s">
        <v>4551</v>
      </c>
      <c r="B268" t="s">
        <v>115</v>
      </c>
      <c r="C268" s="1">
        <v>45910</v>
      </c>
      <c r="D268" s="1">
        <v>46000</v>
      </c>
      <c r="E268" t="s">
        <v>116</v>
      </c>
      <c r="G268" t="s">
        <v>139</v>
      </c>
      <c r="H268" t="s">
        <v>117</v>
      </c>
      <c r="I268" t="s">
        <v>117</v>
      </c>
      <c r="J268" t="s">
        <v>4552</v>
      </c>
      <c r="K268" t="s">
        <v>4553</v>
      </c>
      <c r="L268" t="s">
        <v>4554</v>
      </c>
      <c r="N268" t="s">
        <v>156</v>
      </c>
      <c r="O268" t="s">
        <v>122</v>
      </c>
      <c r="P268" s="8">
        <v>96950</v>
      </c>
      <c r="Q268" t="s">
        <v>123</v>
      </c>
      <c r="S268" s="10">
        <v>16704832207</v>
      </c>
      <c r="U268" t="s">
        <v>4555</v>
      </c>
      <c r="V268">
        <v>72251</v>
      </c>
      <c r="W268" t="s">
        <v>125</v>
      </c>
      <c r="Y268" t="s">
        <v>4556</v>
      </c>
      <c r="Z268" t="s">
        <v>4557</v>
      </c>
      <c r="AB268" t="s">
        <v>277</v>
      </c>
      <c r="AC268" t="s">
        <v>4554</v>
      </c>
      <c r="AE268" t="s">
        <v>156</v>
      </c>
      <c r="AF268" t="s">
        <v>122</v>
      </c>
      <c r="AG268" s="8">
        <v>96950</v>
      </c>
      <c r="AH268" t="s">
        <v>123</v>
      </c>
      <c r="AJ268" s="10">
        <v>16704832207</v>
      </c>
      <c r="AL268" t="s">
        <v>151</v>
      </c>
      <c r="AM268" t="s">
        <v>152</v>
      </c>
      <c r="AN268" t="s">
        <v>153</v>
      </c>
      <c r="AO268" t="s">
        <v>154</v>
      </c>
      <c r="AQ268" t="s">
        <v>155</v>
      </c>
      <c r="AS268" t="s">
        <v>156</v>
      </c>
      <c r="AT268" t="s">
        <v>122</v>
      </c>
      <c r="AU268" s="8">
        <v>96950</v>
      </c>
      <c r="AV268" t="s">
        <v>123</v>
      </c>
      <c r="AX268" s="10">
        <v>16702353403</v>
      </c>
      <c r="AZ268" t="s">
        <v>157</v>
      </c>
      <c r="BA268" t="s">
        <v>158</v>
      </c>
      <c r="BB268" t="s">
        <v>159</v>
      </c>
      <c r="BE268" t="str">
        <f>"35-2014.00"</f>
        <v>35-2014.00</v>
      </c>
      <c r="BF268" t="s">
        <v>195</v>
      </c>
      <c r="BG268" t="s">
        <v>4558</v>
      </c>
      <c r="BH268" t="s">
        <v>495</v>
      </c>
      <c r="BI268">
        <v>2</v>
      </c>
      <c r="BJ268">
        <v>2</v>
      </c>
      <c r="BK268" s="1">
        <v>45963</v>
      </c>
      <c r="BL268" s="1">
        <v>47058</v>
      </c>
      <c r="BM268" s="1">
        <v>46000</v>
      </c>
      <c r="BN268" s="1">
        <v>47058</v>
      </c>
      <c r="BO268">
        <v>35</v>
      </c>
      <c r="BP268">
        <v>0</v>
      </c>
      <c r="BQ268">
        <v>7</v>
      </c>
      <c r="BR268">
        <v>7</v>
      </c>
      <c r="BS268">
        <v>7</v>
      </c>
      <c r="BT268">
        <v>7</v>
      </c>
      <c r="BU268">
        <v>7</v>
      </c>
      <c r="BV268">
        <v>0</v>
      </c>
      <c r="BW268" t="str">
        <f>"9:00 AM"</f>
        <v>9:00 AM</v>
      </c>
      <c r="BX268" t="str">
        <f>"5:00 PM"</f>
        <v>5:00 PM</v>
      </c>
      <c r="BY268" t="s">
        <v>165</v>
      </c>
      <c r="BZ268">
        <v>0</v>
      </c>
      <c r="CA268">
        <v>12</v>
      </c>
      <c r="CB268" t="s">
        <v>117</v>
      </c>
      <c r="CD268" t="s">
        <v>4559</v>
      </c>
      <c r="CE268" t="s">
        <v>4560</v>
      </c>
      <c r="CG268" t="s">
        <v>156</v>
      </c>
      <c r="CH268" t="s">
        <v>122</v>
      </c>
      <c r="CI268" s="8">
        <v>96950</v>
      </c>
      <c r="CJ268" s="3">
        <v>8.93</v>
      </c>
      <c r="CK268" s="3">
        <v>8.93</v>
      </c>
      <c r="CL268" s="3">
        <v>0</v>
      </c>
      <c r="CM268" s="3">
        <v>0</v>
      </c>
      <c r="CN268" t="s">
        <v>137</v>
      </c>
      <c r="CO268" t="s">
        <v>165</v>
      </c>
      <c r="CP268" t="s">
        <v>138</v>
      </c>
      <c r="CR268" t="s">
        <v>117</v>
      </c>
      <c r="CS268" t="s">
        <v>139</v>
      </c>
      <c r="CT268" t="s">
        <v>140</v>
      </c>
      <c r="CU268" t="s">
        <v>140</v>
      </c>
      <c r="CV268" t="s">
        <v>140</v>
      </c>
      <c r="CW268" t="s">
        <v>139</v>
      </c>
      <c r="CX268" t="s">
        <v>140</v>
      </c>
      <c r="CY268" t="s">
        <v>3335</v>
      </c>
      <c r="CZ268" s="10">
        <v>16704832207</v>
      </c>
      <c r="DA268" t="s">
        <v>151</v>
      </c>
      <c r="DB268" t="s">
        <v>140</v>
      </c>
      <c r="DC268" t="s">
        <v>139</v>
      </c>
      <c r="DD268" t="s">
        <v>117</v>
      </c>
    </row>
    <row r="269" spans="1:114" ht="14.45" customHeight="1" x14ac:dyDescent="0.25">
      <c r="A269" t="s">
        <v>4562</v>
      </c>
      <c r="B269" t="s">
        <v>115</v>
      </c>
      <c r="C269" s="1">
        <v>45964</v>
      </c>
      <c r="D269" s="1">
        <v>46000</v>
      </c>
      <c r="E269" t="s">
        <v>116</v>
      </c>
      <c r="G269" t="s">
        <v>117</v>
      </c>
      <c r="H269" t="s">
        <v>117</v>
      </c>
      <c r="I269" t="s">
        <v>117</v>
      </c>
      <c r="J269" t="s">
        <v>3979</v>
      </c>
      <c r="L269" t="s">
        <v>2573</v>
      </c>
      <c r="N269" t="s">
        <v>156</v>
      </c>
      <c r="O269" t="s">
        <v>122</v>
      </c>
      <c r="P269" s="8">
        <v>96950</v>
      </c>
      <c r="Q269" t="s">
        <v>123</v>
      </c>
      <c r="R269" t="s">
        <v>142</v>
      </c>
      <c r="S269" s="10">
        <v>16702358748</v>
      </c>
      <c r="U269" t="s">
        <v>988</v>
      </c>
      <c r="V269">
        <v>23622</v>
      </c>
      <c r="W269" t="s">
        <v>125</v>
      </c>
      <c r="Y269" t="s">
        <v>2438</v>
      </c>
      <c r="Z269" t="s">
        <v>1167</v>
      </c>
      <c r="AA269" t="s">
        <v>2439</v>
      </c>
      <c r="AB269" t="s">
        <v>277</v>
      </c>
      <c r="AC269" t="s">
        <v>987</v>
      </c>
      <c r="AE269" t="s">
        <v>993</v>
      </c>
      <c r="AF269" t="s">
        <v>122</v>
      </c>
      <c r="AG269" s="8">
        <v>96950</v>
      </c>
      <c r="AH269" t="s">
        <v>123</v>
      </c>
      <c r="AJ269" s="10">
        <v>16702358748</v>
      </c>
      <c r="AL269" t="s">
        <v>991</v>
      </c>
      <c r="BE269" t="str">
        <f>"13-1051.00"</f>
        <v>13-1051.00</v>
      </c>
      <c r="BF269" t="s">
        <v>2565</v>
      </c>
      <c r="BG269" t="s">
        <v>3980</v>
      </c>
      <c r="BH269" t="s">
        <v>3981</v>
      </c>
      <c r="BI269">
        <v>5</v>
      </c>
      <c r="BJ269">
        <v>5</v>
      </c>
      <c r="BK269" s="1">
        <v>45992</v>
      </c>
      <c r="BL269" s="1">
        <v>46356</v>
      </c>
      <c r="BM269" s="1">
        <v>46000</v>
      </c>
      <c r="BN269" s="1">
        <v>46356</v>
      </c>
      <c r="BO269">
        <v>35</v>
      </c>
      <c r="BP269">
        <v>0</v>
      </c>
      <c r="BQ269">
        <v>7</v>
      </c>
      <c r="BR269">
        <v>7</v>
      </c>
      <c r="BS269">
        <v>7</v>
      </c>
      <c r="BT269">
        <v>7</v>
      </c>
      <c r="BU269">
        <v>7</v>
      </c>
      <c r="BV269">
        <v>0</v>
      </c>
      <c r="BW269" t="str">
        <f>"8:00 AM"</f>
        <v>8:00 AM</v>
      </c>
      <c r="BX269" t="str">
        <f>"4:00 PM"</f>
        <v>4:00 PM</v>
      </c>
      <c r="BY269" t="s">
        <v>212</v>
      </c>
      <c r="BZ269">
        <v>0</v>
      </c>
      <c r="CA269">
        <v>24</v>
      </c>
      <c r="CB269" t="s">
        <v>117</v>
      </c>
      <c r="CD269" t="s">
        <v>3982</v>
      </c>
      <c r="CE269" t="s">
        <v>4563</v>
      </c>
      <c r="CG269" t="s">
        <v>564</v>
      </c>
      <c r="CH269" t="s">
        <v>122</v>
      </c>
      <c r="CI269" s="8">
        <v>96952</v>
      </c>
      <c r="CJ269" s="3">
        <v>17.72</v>
      </c>
      <c r="CK269" s="3">
        <v>17.72</v>
      </c>
      <c r="CL269" s="3">
        <v>26.58</v>
      </c>
      <c r="CM269" s="3">
        <v>26.58</v>
      </c>
      <c r="CN269" t="s">
        <v>137</v>
      </c>
      <c r="CO269" t="s">
        <v>142</v>
      </c>
      <c r="CP269" t="s">
        <v>266</v>
      </c>
      <c r="CR269" t="s">
        <v>117</v>
      </c>
      <c r="CS269" t="s">
        <v>139</v>
      </c>
      <c r="CT269" t="s">
        <v>140</v>
      </c>
      <c r="CU269" t="s">
        <v>139</v>
      </c>
      <c r="CV269" t="s">
        <v>140</v>
      </c>
      <c r="CW269" t="s">
        <v>139</v>
      </c>
      <c r="CX269" t="s">
        <v>140</v>
      </c>
      <c r="CY269" t="s">
        <v>994</v>
      </c>
      <c r="CZ269" s="10">
        <v>16702358748</v>
      </c>
      <c r="DA269" t="s">
        <v>991</v>
      </c>
      <c r="DB269" t="s">
        <v>142</v>
      </c>
      <c r="DC269" t="s">
        <v>139</v>
      </c>
      <c r="DD269" t="s">
        <v>117</v>
      </c>
    </row>
    <row r="270" spans="1:114" ht="14.45" customHeight="1" x14ac:dyDescent="0.25">
      <c r="A270" t="s">
        <v>4586</v>
      </c>
      <c r="B270" t="s">
        <v>115</v>
      </c>
      <c r="C270" s="1">
        <v>45965</v>
      </c>
      <c r="D270" s="1">
        <v>46000</v>
      </c>
      <c r="E270" t="s">
        <v>116</v>
      </c>
      <c r="G270" t="s">
        <v>117</v>
      </c>
      <c r="H270" t="s">
        <v>117</v>
      </c>
      <c r="I270" t="s">
        <v>117</v>
      </c>
      <c r="J270" t="s">
        <v>1056</v>
      </c>
      <c r="L270" t="s">
        <v>2560</v>
      </c>
      <c r="M270" t="s">
        <v>4034</v>
      </c>
      <c r="N270" t="s">
        <v>121</v>
      </c>
      <c r="O270" t="s">
        <v>122</v>
      </c>
      <c r="P270" s="8">
        <v>96950</v>
      </c>
      <c r="Q270" t="s">
        <v>123</v>
      </c>
      <c r="S270" s="10">
        <v>16702351980</v>
      </c>
      <c r="U270" t="s">
        <v>1059</v>
      </c>
      <c r="V270">
        <v>561320</v>
      </c>
      <c r="W270" t="s">
        <v>222</v>
      </c>
      <c r="X270" t="s">
        <v>139</v>
      </c>
      <c r="Y270" t="s">
        <v>4587</v>
      </c>
      <c r="Z270" t="s">
        <v>4588</v>
      </c>
      <c r="AA270" t="s">
        <v>4589</v>
      </c>
      <c r="AB270" t="s">
        <v>193</v>
      </c>
      <c r="AC270" t="s">
        <v>1057</v>
      </c>
      <c r="AD270" t="s">
        <v>1058</v>
      </c>
      <c r="AE270" t="s">
        <v>121</v>
      </c>
      <c r="AF270" t="s">
        <v>122</v>
      </c>
      <c r="AG270" s="8">
        <v>96950</v>
      </c>
      <c r="AH270" t="s">
        <v>123</v>
      </c>
      <c r="AJ270" s="10">
        <v>16702351980</v>
      </c>
      <c r="AL270" t="s">
        <v>1063</v>
      </c>
      <c r="BE270" t="str">
        <f>"35-2014.00"</f>
        <v>35-2014.00</v>
      </c>
      <c r="BF270" t="s">
        <v>195</v>
      </c>
      <c r="BG270" t="s">
        <v>4035</v>
      </c>
      <c r="BH270" t="s">
        <v>1717</v>
      </c>
      <c r="BI270">
        <v>10</v>
      </c>
      <c r="BJ270">
        <v>10</v>
      </c>
      <c r="BK270" s="1">
        <v>45992</v>
      </c>
      <c r="BL270" s="1">
        <v>46356</v>
      </c>
      <c r="BM270" s="1">
        <v>46000</v>
      </c>
      <c r="BN270" s="1">
        <v>46356</v>
      </c>
      <c r="BO270">
        <v>35</v>
      </c>
      <c r="BP270">
        <v>0</v>
      </c>
      <c r="BQ270">
        <v>7</v>
      </c>
      <c r="BR270">
        <v>7</v>
      </c>
      <c r="BS270">
        <v>7</v>
      </c>
      <c r="BT270">
        <v>7</v>
      </c>
      <c r="BU270">
        <v>7</v>
      </c>
      <c r="BV270">
        <v>0</v>
      </c>
      <c r="BW270" t="str">
        <f>"8:00 AM"</f>
        <v>8:00 AM</v>
      </c>
      <c r="BX270" t="str">
        <f>"4:00 PM"</f>
        <v>4:00 PM</v>
      </c>
      <c r="BY270" t="s">
        <v>165</v>
      </c>
      <c r="BZ270">
        <v>0</v>
      </c>
      <c r="CA270">
        <v>12</v>
      </c>
      <c r="CB270" t="s">
        <v>117</v>
      </c>
      <c r="CD270" s="2" t="s">
        <v>4036</v>
      </c>
      <c r="CE270" t="s">
        <v>1057</v>
      </c>
      <c r="CF270" t="s">
        <v>1058</v>
      </c>
      <c r="CG270" t="s">
        <v>121</v>
      </c>
      <c r="CH270" t="s">
        <v>122</v>
      </c>
      <c r="CI270" s="8">
        <v>96950</v>
      </c>
      <c r="CJ270" s="3">
        <v>8.93</v>
      </c>
      <c r="CK270" s="3">
        <v>8.93</v>
      </c>
      <c r="CL270" s="3">
        <v>13.4</v>
      </c>
      <c r="CM270" s="3">
        <v>13.4</v>
      </c>
      <c r="CN270" t="s">
        <v>137</v>
      </c>
      <c r="CO270" t="s">
        <v>2298</v>
      </c>
      <c r="CP270" t="s">
        <v>138</v>
      </c>
      <c r="CR270" t="s">
        <v>117</v>
      </c>
      <c r="CS270" t="s">
        <v>139</v>
      </c>
      <c r="CT270" t="s">
        <v>140</v>
      </c>
      <c r="CU270" t="s">
        <v>139</v>
      </c>
      <c r="CV270" t="s">
        <v>140</v>
      </c>
      <c r="CW270" t="s">
        <v>139</v>
      </c>
      <c r="CX270" t="s">
        <v>140</v>
      </c>
      <c r="CY270" s="2" t="s">
        <v>1068</v>
      </c>
      <c r="CZ270" s="10">
        <v>16702351980</v>
      </c>
      <c r="DA270" t="s">
        <v>1063</v>
      </c>
      <c r="DB270" t="s">
        <v>140</v>
      </c>
      <c r="DC270" t="s">
        <v>139</v>
      </c>
      <c r="DD270" t="s">
        <v>139</v>
      </c>
    </row>
    <row r="271" spans="1:114" ht="14.45" customHeight="1" x14ac:dyDescent="0.25">
      <c r="A271" t="s">
        <v>5003</v>
      </c>
      <c r="B271" t="s">
        <v>234</v>
      </c>
      <c r="C271" s="1">
        <v>45961</v>
      </c>
      <c r="D271" s="1">
        <v>46000</v>
      </c>
      <c r="E271" t="s">
        <v>116</v>
      </c>
      <c r="G271" t="s">
        <v>117</v>
      </c>
      <c r="H271" t="s">
        <v>117</v>
      </c>
      <c r="I271" t="s">
        <v>117</v>
      </c>
      <c r="J271" t="s">
        <v>5004</v>
      </c>
      <c r="L271" t="s">
        <v>5005</v>
      </c>
      <c r="M271" t="s">
        <v>2209</v>
      </c>
      <c r="N271" t="s">
        <v>156</v>
      </c>
      <c r="O271" t="s">
        <v>122</v>
      </c>
      <c r="P271" s="8">
        <v>96950</v>
      </c>
      <c r="Q271" t="s">
        <v>123</v>
      </c>
      <c r="S271" s="10">
        <v>16702352030</v>
      </c>
      <c r="U271" t="s">
        <v>5006</v>
      </c>
      <c r="V271">
        <v>621320</v>
      </c>
      <c r="W271" t="s">
        <v>125</v>
      </c>
      <c r="Y271" t="s">
        <v>5007</v>
      </c>
      <c r="Z271" t="s">
        <v>5008</v>
      </c>
      <c r="AA271" t="s">
        <v>5009</v>
      </c>
      <c r="AB271" t="s">
        <v>277</v>
      </c>
      <c r="AC271" t="s">
        <v>5005</v>
      </c>
      <c r="AD271" t="s">
        <v>2209</v>
      </c>
      <c r="AE271" t="s">
        <v>156</v>
      </c>
      <c r="AF271" t="s">
        <v>122</v>
      </c>
      <c r="AG271" s="8">
        <v>96950</v>
      </c>
      <c r="AH271" t="s">
        <v>123</v>
      </c>
      <c r="AJ271" s="10">
        <v>16702352030</v>
      </c>
      <c r="AL271" t="s">
        <v>5010</v>
      </c>
      <c r="BE271" t="str">
        <f>"13-2011.00"</f>
        <v>13-2011.00</v>
      </c>
      <c r="BF271" t="s">
        <v>160</v>
      </c>
      <c r="BG271" t="s">
        <v>5011</v>
      </c>
      <c r="BH271" t="s">
        <v>162</v>
      </c>
      <c r="BI271">
        <v>1</v>
      </c>
      <c r="BK271" s="1">
        <v>46054</v>
      </c>
      <c r="BL271" s="1">
        <v>46418</v>
      </c>
      <c r="BO271">
        <v>36</v>
      </c>
      <c r="BP271">
        <v>0</v>
      </c>
      <c r="BQ271">
        <v>6</v>
      </c>
      <c r="BR271">
        <v>6</v>
      </c>
      <c r="BS271">
        <v>6</v>
      </c>
      <c r="BT271">
        <v>6</v>
      </c>
      <c r="BU271">
        <v>6</v>
      </c>
      <c r="BV271">
        <v>6</v>
      </c>
      <c r="BW271" t="str">
        <f>"9:00 AM"</f>
        <v>9:00 AM</v>
      </c>
      <c r="BX271" t="str">
        <f>"3:00 PM"</f>
        <v>3:00 PM</v>
      </c>
      <c r="BY271" t="s">
        <v>212</v>
      </c>
      <c r="BZ271">
        <v>0</v>
      </c>
      <c r="CA271">
        <v>36</v>
      </c>
      <c r="CB271" t="s">
        <v>139</v>
      </c>
      <c r="CC271">
        <v>3</v>
      </c>
      <c r="CD271" t="s">
        <v>5012</v>
      </c>
      <c r="CE271" t="s">
        <v>5005</v>
      </c>
      <c r="CF271" t="s">
        <v>2209</v>
      </c>
      <c r="CG271" t="s">
        <v>156</v>
      </c>
      <c r="CH271" t="s">
        <v>122</v>
      </c>
      <c r="CI271" s="8">
        <v>96950</v>
      </c>
      <c r="CJ271" s="3">
        <v>17.91</v>
      </c>
      <c r="CK271" s="3">
        <v>17.91</v>
      </c>
      <c r="CL271" s="3">
        <v>26.87</v>
      </c>
      <c r="CM271" s="3">
        <v>26.87</v>
      </c>
      <c r="CN271" t="s">
        <v>137</v>
      </c>
      <c r="CO271" t="s">
        <v>854</v>
      </c>
      <c r="CP271" t="s">
        <v>138</v>
      </c>
      <c r="CR271" t="s">
        <v>117</v>
      </c>
      <c r="CS271" t="s">
        <v>139</v>
      </c>
      <c r="CT271" t="s">
        <v>140</v>
      </c>
      <c r="CU271" t="s">
        <v>139</v>
      </c>
      <c r="CV271" t="s">
        <v>140</v>
      </c>
      <c r="CW271" t="s">
        <v>139</v>
      </c>
      <c r="CX271" t="s">
        <v>140</v>
      </c>
      <c r="CY271" t="s">
        <v>854</v>
      </c>
      <c r="CZ271" s="10">
        <v>16702352030</v>
      </c>
      <c r="DA271" t="s">
        <v>5010</v>
      </c>
      <c r="DB271" t="s">
        <v>140</v>
      </c>
      <c r="DC271" t="s">
        <v>139</v>
      </c>
      <c r="DD271" t="s">
        <v>117</v>
      </c>
    </row>
    <row r="272" spans="1:114" ht="14.45" customHeight="1" x14ac:dyDescent="0.25">
      <c r="A272" t="s">
        <v>5036</v>
      </c>
      <c r="B272" t="s">
        <v>217</v>
      </c>
      <c r="C272" s="1">
        <v>45895</v>
      </c>
      <c r="D272" s="1">
        <v>46000</v>
      </c>
      <c r="E272" t="s">
        <v>116</v>
      </c>
      <c r="G272" t="s">
        <v>117</v>
      </c>
      <c r="H272" t="s">
        <v>117</v>
      </c>
      <c r="I272" t="s">
        <v>117</v>
      </c>
      <c r="J272" t="s">
        <v>1851</v>
      </c>
      <c r="K272" t="s">
        <v>1852</v>
      </c>
      <c r="L272" t="s">
        <v>695</v>
      </c>
      <c r="M272" t="s">
        <v>5037</v>
      </c>
      <c r="N272" t="s">
        <v>121</v>
      </c>
      <c r="O272" t="s">
        <v>122</v>
      </c>
      <c r="P272" s="8">
        <v>96950</v>
      </c>
      <c r="Q272" t="s">
        <v>123</v>
      </c>
      <c r="S272" s="10">
        <v>16702858730</v>
      </c>
      <c r="U272" t="s">
        <v>697</v>
      </c>
      <c r="V272">
        <v>561320</v>
      </c>
      <c r="W272" t="s">
        <v>125</v>
      </c>
      <c r="Y272" t="s">
        <v>698</v>
      </c>
      <c r="Z272" t="s">
        <v>699</v>
      </c>
      <c r="AA272" t="s">
        <v>700</v>
      </c>
      <c r="AB272" t="s">
        <v>318</v>
      </c>
      <c r="AC272" t="s">
        <v>695</v>
      </c>
      <c r="AD272" t="s">
        <v>696</v>
      </c>
      <c r="AE272" t="s">
        <v>121</v>
      </c>
      <c r="AF272" t="s">
        <v>122</v>
      </c>
      <c r="AG272" s="8">
        <v>96950</v>
      </c>
      <c r="AH272" t="s">
        <v>123</v>
      </c>
      <c r="AJ272" s="10">
        <v>16702858730</v>
      </c>
      <c r="AL272" t="s">
        <v>702</v>
      </c>
      <c r="BE272" t="str">
        <f>"35-2014.00"</f>
        <v>35-2014.00</v>
      </c>
      <c r="BF272" t="s">
        <v>195</v>
      </c>
      <c r="BG272" t="s">
        <v>1854</v>
      </c>
      <c r="BH272" t="s">
        <v>197</v>
      </c>
      <c r="BI272">
        <v>5</v>
      </c>
      <c r="BK272" s="1">
        <v>45962</v>
      </c>
      <c r="BL272" s="1">
        <v>46326</v>
      </c>
      <c r="BO272">
        <v>35</v>
      </c>
      <c r="BP272">
        <v>0</v>
      </c>
      <c r="BQ272">
        <v>7</v>
      </c>
      <c r="BR272">
        <v>7</v>
      </c>
      <c r="BS272">
        <v>7</v>
      </c>
      <c r="BT272">
        <v>7</v>
      </c>
      <c r="BU272">
        <v>7</v>
      </c>
      <c r="BV272">
        <v>0</v>
      </c>
      <c r="BW272" t="str">
        <f>"7:00 AM"</f>
        <v>7:00 AM</v>
      </c>
      <c r="BX272" t="str">
        <f>"3:00 PM"</f>
        <v>3:00 PM</v>
      </c>
      <c r="BY272" t="s">
        <v>165</v>
      </c>
      <c r="BZ272">
        <v>0</v>
      </c>
      <c r="CA272">
        <v>12</v>
      </c>
      <c r="CB272" t="s">
        <v>117</v>
      </c>
      <c r="CD272" s="2" t="s">
        <v>1855</v>
      </c>
      <c r="CE272" t="s">
        <v>1852</v>
      </c>
      <c r="CF272" t="s">
        <v>1856</v>
      </c>
      <c r="CG272" t="s">
        <v>121</v>
      </c>
      <c r="CH272" t="s">
        <v>122</v>
      </c>
      <c r="CI272" s="8">
        <v>96950</v>
      </c>
      <c r="CJ272" s="3">
        <v>8.93</v>
      </c>
      <c r="CK272" s="3">
        <v>8.93</v>
      </c>
      <c r="CL272" s="3">
        <v>13.4</v>
      </c>
      <c r="CM272" s="3">
        <v>13.4</v>
      </c>
      <c r="CN272" t="s">
        <v>137</v>
      </c>
      <c r="CO272" t="s">
        <v>325</v>
      </c>
      <c r="CP272" t="s">
        <v>138</v>
      </c>
      <c r="CR272" t="s">
        <v>117</v>
      </c>
      <c r="CS272" t="s">
        <v>139</v>
      </c>
      <c r="CT272" t="s">
        <v>140</v>
      </c>
      <c r="CU272" t="s">
        <v>139</v>
      </c>
      <c r="CV272" t="s">
        <v>140</v>
      </c>
      <c r="CW272" t="s">
        <v>139</v>
      </c>
      <c r="CX272" t="s">
        <v>140</v>
      </c>
      <c r="CY272" s="2" t="s">
        <v>1857</v>
      </c>
      <c r="CZ272" s="10">
        <v>16702858730</v>
      </c>
      <c r="DA272" t="s">
        <v>702</v>
      </c>
      <c r="DB272" t="s">
        <v>140</v>
      </c>
      <c r="DC272" t="s">
        <v>139</v>
      </c>
      <c r="DD272" t="s">
        <v>117</v>
      </c>
    </row>
    <row r="273" spans="1:114" ht="14.45" customHeight="1" x14ac:dyDescent="0.25">
      <c r="A273" t="s">
        <v>5073</v>
      </c>
      <c r="B273" t="s">
        <v>115</v>
      </c>
      <c r="C273" s="1">
        <v>45903</v>
      </c>
      <c r="D273" s="1">
        <v>46000</v>
      </c>
      <c r="E273" t="s">
        <v>168</v>
      </c>
      <c r="F273" s="1">
        <v>45929</v>
      </c>
      <c r="G273" t="s">
        <v>139</v>
      </c>
      <c r="H273" t="s">
        <v>117</v>
      </c>
      <c r="I273" t="s">
        <v>117</v>
      </c>
      <c r="J273" t="s">
        <v>5074</v>
      </c>
      <c r="K273" t="s">
        <v>5075</v>
      </c>
      <c r="L273" t="s">
        <v>5076</v>
      </c>
      <c r="M273" t="s">
        <v>5077</v>
      </c>
      <c r="N273" t="s">
        <v>121</v>
      </c>
      <c r="O273" t="s">
        <v>122</v>
      </c>
      <c r="P273" s="8">
        <v>96950</v>
      </c>
      <c r="Q273" t="s">
        <v>123</v>
      </c>
      <c r="S273" s="10">
        <v>16702356238</v>
      </c>
      <c r="U273" t="s">
        <v>5078</v>
      </c>
      <c r="V273">
        <v>56132</v>
      </c>
      <c r="W273" t="s">
        <v>222</v>
      </c>
      <c r="X273" t="s">
        <v>139</v>
      </c>
      <c r="Y273" t="s">
        <v>5079</v>
      </c>
      <c r="Z273" t="s">
        <v>5080</v>
      </c>
      <c r="AA273" t="s">
        <v>1665</v>
      </c>
      <c r="AB273" t="s">
        <v>4814</v>
      </c>
      <c r="AC273" t="s">
        <v>5076</v>
      </c>
      <c r="AD273" t="s">
        <v>5077</v>
      </c>
      <c r="AE273" t="s">
        <v>121</v>
      </c>
      <c r="AF273" t="s">
        <v>122</v>
      </c>
      <c r="AG273" s="8">
        <v>96950</v>
      </c>
      <c r="AH273" t="s">
        <v>123</v>
      </c>
      <c r="AJ273" s="10">
        <v>16702356238</v>
      </c>
      <c r="AL273" t="s">
        <v>5081</v>
      </c>
      <c r="BE273" t="str">
        <f>"11-1021.00"</f>
        <v>11-1021.00</v>
      </c>
      <c r="BF273" t="s">
        <v>1622</v>
      </c>
      <c r="BG273" t="s">
        <v>5082</v>
      </c>
      <c r="BH273" t="s">
        <v>5083</v>
      </c>
      <c r="BI273">
        <v>1</v>
      </c>
      <c r="BJ273">
        <v>1</v>
      </c>
      <c r="BK273" s="1">
        <v>45931</v>
      </c>
      <c r="BL273" s="1">
        <v>46660</v>
      </c>
      <c r="BM273" s="1">
        <v>46000</v>
      </c>
      <c r="BN273" s="1">
        <v>46660</v>
      </c>
      <c r="BO273">
        <v>35</v>
      </c>
      <c r="BP273">
        <v>0</v>
      </c>
      <c r="BQ273">
        <v>7</v>
      </c>
      <c r="BR273">
        <v>7</v>
      </c>
      <c r="BS273">
        <v>7</v>
      </c>
      <c r="BT273">
        <v>7</v>
      </c>
      <c r="BU273">
        <v>3</v>
      </c>
      <c r="BV273">
        <v>4</v>
      </c>
      <c r="BW273" t="str">
        <f>"6:00 AM"</f>
        <v>6:00 AM</v>
      </c>
      <c r="BX273" t="str">
        <f>"2:00 PM"</f>
        <v>2:00 PM</v>
      </c>
      <c r="BY273" t="s">
        <v>212</v>
      </c>
      <c r="BZ273">
        <v>0</v>
      </c>
      <c r="CA273">
        <v>36</v>
      </c>
      <c r="CB273" t="s">
        <v>139</v>
      </c>
      <c r="CC273">
        <v>12</v>
      </c>
      <c r="CD273" t="s">
        <v>5084</v>
      </c>
      <c r="CE273" t="s">
        <v>5076</v>
      </c>
      <c r="CG273" t="s">
        <v>121</v>
      </c>
      <c r="CH273" t="s">
        <v>122</v>
      </c>
      <c r="CI273" s="8">
        <v>96950</v>
      </c>
      <c r="CJ273" s="3">
        <v>23.34</v>
      </c>
      <c r="CK273" s="3">
        <v>23.34</v>
      </c>
      <c r="CL273" s="3">
        <v>35.01</v>
      </c>
      <c r="CM273" s="3">
        <v>35.01</v>
      </c>
      <c r="CN273" t="s">
        <v>137</v>
      </c>
      <c r="CO273" t="s">
        <v>2035</v>
      </c>
      <c r="CP273" t="s">
        <v>138</v>
      </c>
      <c r="CR273" t="s">
        <v>139</v>
      </c>
      <c r="CS273" t="s">
        <v>139</v>
      </c>
      <c r="CT273" t="s">
        <v>140</v>
      </c>
      <c r="CU273" t="s">
        <v>139</v>
      </c>
      <c r="CV273" t="s">
        <v>140</v>
      </c>
      <c r="CW273" t="s">
        <v>139</v>
      </c>
      <c r="CX273" t="s">
        <v>140</v>
      </c>
      <c r="CY273" t="s">
        <v>5085</v>
      </c>
      <c r="CZ273" s="10">
        <v>16702356238</v>
      </c>
      <c r="DA273" t="s">
        <v>5081</v>
      </c>
      <c r="DB273" t="s">
        <v>2968</v>
      </c>
      <c r="DC273" t="s">
        <v>139</v>
      </c>
      <c r="DD273" t="s">
        <v>139</v>
      </c>
    </row>
    <row r="274" spans="1:114" ht="14.45" customHeight="1" x14ac:dyDescent="0.25">
      <c r="A274" t="s">
        <v>5087</v>
      </c>
      <c r="B274" t="s">
        <v>217</v>
      </c>
      <c r="C274" s="1">
        <v>45910</v>
      </c>
      <c r="D274" s="1">
        <v>46000</v>
      </c>
      <c r="E274" t="s">
        <v>116</v>
      </c>
      <c r="G274" t="s">
        <v>117</v>
      </c>
      <c r="H274" t="s">
        <v>117</v>
      </c>
      <c r="I274" t="s">
        <v>117</v>
      </c>
      <c r="J274" t="s">
        <v>2012</v>
      </c>
      <c r="L274" t="s">
        <v>563</v>
      </c>
      <c r="N274" t="s">
        <v>564</v>
      </c>
      <c r="O274" t="s">
        <v>122</v>
      </c>
      <c r="P274" s="8">
        <v>96952</v>
      </c>
      <c r="Q274" t="s">
        <v>123</v>
      </c>
      <c r="S274" s="10">
        <v>16704330422</v>
      </c>
      <c r="U274" t="s">
        <v>2013</v>
      </c>
      <c r="V274">
        <v>212312</v>
      </c>
      <c r="W274" t="s">
        <v>125</v>
      </c>
      <c r="Y274" t="s">
        <v>566</v>
      </c>
      <c r="Z274" t="s">
        <v>567</v>
      </c>
      <c r="AA274" t="s">
        <v>568</v>
      </c>
      <c r="AB274" t="s">
        <v>2014</v>
      </c>
      <c r="AC274" t="s">
        <v>563</v>
      </c>
      <c r="AE274" t="s">
        <v>564</v>
      </c>
      <c r="AF274" t="s">
        <v>122</v>
      </c>
      <c r="AG274" s="8">
        <v>96952</v>
      </c>
      <c r="AH274" t="s">
        <v>123</v>
      </c>
      <c r="AJ274" s="10">
        <v>16704330422</v>
      </c>
      <c r="AL274" t="s">
        <v>569</v>
      </c>
      <c r="BE274" t="str">
        <f>"49-3042.00"</f>
        <v>49-3042.00</v>
      </c>
      <c r="BF274" t="s">
        <v>657</v>
      </c>
      <c r="BG274" t="s">
        <v>2015</v>
      </c>
      <c r="BH274" t="s">
        <v>659</v>
      </c>
      <c r="BI274">
        <v>4</v>
      </c>
      <c r="BK274" s="1">
        <v>46023</v>
      </c>
      <c r="BL274" s="1">
        <v>46387</v>
      </c>
      <c r="BO274">
        <v>40</v>
      </c>
      <c r="BP274">
        <v>0</v>
      </c>
      <c r="BQ274">
        <v>8</v>
      </c>
      <c r="BR274">
        <v>8</v>
      </c>
      <c r="BS274">
        <v>8</v>
      </c>
      <c r="BT274">
        <v>8</v>
      </c>
      <c r="BU274">
        <v>8</v>
      </c>
      <c r="BV274">
        <v>0</v>
      </c>
      <c r="BW274" t="str">
        <f>"7:30 AM"</f>
        <v>7:30 AM</v>
      </c>
      <c r="BX274" t="str">
        <f>"4:30 PM"</f>
        <v>4:30 PM</v>
      </c>
      <c r="BY274" t="s">
        <v>165</v>
      </c>
      <c r="BZ274">
        <v>0</v>
      </c>
      <c r="CA274">
        <v>24</v>
      </c>
      <c r="CB274" t="s">
        <v>117</v>
      </c>
      <c r="CD274" t="s">
        <v>2016</v>
      </c>
      <c r="CE274" t="s">
        <v>2017</v>
      </c>
      <c r="CG274" t="s">
        <v>564</v>
      </c>
      <c r="CH274" t="s">
        <v>122</v>
      </c>
      <c r="CI274" s="8">
        <v>96952</v>
      </c>
      <c r="CJ274" s="3">
        <v>12.76</v>
      </c>
      <c r="CK274" s="3">
        <v>14</v>
      </c>
      <c r="CL274" s="3">
        <v>19.14</v>
      </c>
      <c r="CM274" s="3">
        <v>21</v>
      </c>
      <c r="CN274" t="s">
        <v>137</v>
      </c>
      <c r="CO274" t="s">
        <v>575</v>
      </c>
      <c r="CP274" t="s">
        <v>266</v>
      </c>
      <c r="CR274" t="s">
        <v>117</v>
      </c>
      <c r="CS274" t="s">
        <v>139</v>
      </c>
      <c r="CT274" t="s">
        <v>139</v>
      </c>
      <c r="CU274" t="s">
        <v>139</v>
      </c>
      <c r="CV274" t="s">
        <v>140</v>
      </c>
      <c r="CW274" t="s">
        <v>139</v>
      </c>
      <c r="CX274" t="s">
        <v>139</v>
      </c>
      <c r="CY274" t="s">
        <v>2018</v>
      </c>
      <c r="CZ274" s="10">
        <v>16704330422</v>
      </c>
      <c r="DA274" t="s">
        <v>569</v>
      </c>
      <c r="DB274" t="s">
        <v>140</v>
      </c>
      <c r="DC274" t="s">
        <v>139</v>
      </c>
      <c r="DD274" t="s">
        <v>117</v>
      </c>
    </row>
    <row r="275" spans="1:114" ht="14.45" customHeight="1" x14ac:dyDescent="0.25">
      <c r="A275" t="s">
        <v>5121</v>
      </c>
      <c r="B275" t="s">
        <v>115</v>
      </c>
      <c r="C275" s="1">
        <v>45964</v>
      </c>
      <c r="D275" s="1">
        <v>46000</v>
      </c>
      <c r="E275" t="s">
        <v>116</v>
      </c>
      <c r="G275" t="s">
        <v>117</v>
      </c>
      <c r="H275" t="s">
        <v>117</v>
      </c>
      <c r="I275" t="s">
        <v>117</v>
      </c>
      <c r="J275" t="s">
        <v>986</v>
      </c>
      <c r="L275" t="s">
        <v>2573</v>
      </c>
      <c r="N275" t="s">
        <v>993</v>
      </c>
      <c r="O275" t="s">
        <v>122</v>
      </c>
      <c r="P275" s="8">
        <v>96950</v>
      </c>
      <c r="Q275" t="s">
        <v>123</v>
      </c>
      <c r="R275" t="s">
        <v>142</v>
      </c>
      <c r="S275" s="10">
        <v>16702358748</v>
      </c>
      <c r="U275" t="s">
        <v>988</v>
      </c>
      <c r="V275">
        <v>23622</v>
      </c>
      <c r="W275" t="s">
        <v>125</v>
      </c>
      <c r="Y275" t="s">
        <v>2438</v>
      </c>
      <c r="Z275" t="s">
        <v>1167</v>
      </c>
      <c r="AA275" t="s">
        <v>2439</v>
      </c>
      <c r="AB275" t="s">
        <v>277</v>
      </c>
      <c r="AC275" t="s">
        <v>2573</v>
      </c>
      <c r="AE275" t="s">
        <v>156</v>
      </c>
      <c r="AF275" t="s">
        <v>122</v>
      </c>
      <c r="AG275" s="8">
        <v>96950</v>
      </c>
      <c r="AH275" t="s">
        <v>123</v>
      </c>
      <c r="AJ275" s="10">
        <v>16702358748</v>
      </c>
      <c r="AL275" t="s">
        <v>991</v>
      </c>
      <c r="BE275" t="str">
        <f>"49-3042.00"</f>
        <v>49-3042.00</v>
      </c>
      <c r="BF275" t="s">
        <v>657</v>
      </c>
      <c r="BG275" t="s">
        <v>5122</v>
      </c>
      <c r="BH275" t="s">
        <v>5123</v>
      </c>
      <c r="BI275">
        <v>8</v>
      </c>
      <c r="BJ275">
        <v>8</v>
      </c>
      <c r="BK275" s="1">
        <v>45992</v>
      </c>
      <c r="BL275" s="1">
        <v>46356</v>
      </c>
      <c r="BM275" s="1">
        <v>46000</v>
      </c>
      <c r="BN275" s="1">
        <v>46356</v>
      </c>
      <c r="BO275">
        <v>35</v>
      </c>
      <c r="BP275">
        <v>0</v>
      </c>
      <c r="BQ275">
        <v>7</v>
      </c>
      <c r="BR275">
        <v>7</v>
      </c>
      <c r="BS275">
        <v>7</v>
      </c>
      <c r="BT275">
        <v>7</v>
      </c>
      <c r="BU275">
        <v>7</v>
      </c>
      <c r="BV275">
        <v>0</v>
      </c>
      <c r="BW275" t="str">
        <f>"8:00 AM"</f>
        <v>8:00 AM</v>
      </c>
      <c r="BX275" t="str">
        <f>"4:00 PM"</f>
        <v>4:00 PM</v>
      </c>
      <c r="BY275" t="s">
        <v>135</v>
      </c>
      <c r="BZ275">
        <v>0</v>
      </c>
      <c r="CA275">
        <v>24</v>
      </c>
      <c r="CB275" t="s">
        <v>117</v>
      </c>
      <c r="CD275" t="s">
        <v>5124</v>
      </c>
      <c r="CE275" t="s">
        <v>4563</v>
      </c>
      <c r="CG275" t="s">
        <v>564</v>
      </c>
      <c r="CH275" t="s">
        <v>122</v>
      </c>
      <c r="CI275" s="8">
        <v>96952</v>
      </c>
      <c r="CJ275" s="3">
        <v>12.76</v>
      </c>
      <c r="CK275" s="3">
        <v>12.76</v>
      </c>
      <c r="CL275" s="3">
        <v>19.14</v>
      </c>
      <c r="CM275" s="3">
        <v>19.14</v>
      </c>
      <c r="CN275" t="s">
        <v>137</v>
      </c>
      <c r="CO275" t="s">
        <v>142</v>
      </c>
      <c r="CP275" t="s">
        <v>266</v>
      </c>
      <c r="CR275" t="s">
        <v>117</v>
      </c>
      <c r="CS275" t="s">
        <v>139</v>
      </c>
      <c r="CT275" t="s">
        <v>140</v>
      </c>
      <c r="CU275" t="s">
        <v>139</v>
      </c>
      <c r="CV275" t="s">
        <v>140</v>
      </c>
      <c r="CW275" t="s">
        <v>139</v>
      </c>
      <c r="CX275" t="s">
        <v>140</v>
      </c>
      <c r="CY275" t="s">
        <v>994</v>
      </c>
      <c r="CZ275" s="10">
        <v>16702358748</v>
      </c>
      <c r="DA275" t="s">
        <v>991</v>
      </c>
      <c r="DB275" t="s">
        <v>142</v>
      </c>
      <c r="DC275" t="s">
        <v>139</v>
      </c>
      <c r="DD275" t="s">
        <v>117</v>
      </c>
    </row>
    <row r="276" spans="1:114" ht="14.45" customHeight="1" x14ac:dyDescent="0.25">
      <c r="A276" t="s">
        <v>5125</v>
      </c>
      <c r="B276" t="s">
        <v>115</v>
      </c>
      <c r="C276" s="1">
        <v>45966</v>
      </c>
      <c r="D276" s="1">
        <v>46000</v>
      </c>
      <c r="E276" t="s">
        <v>116</v>
      </c>
      <c r="G276" t="s">
        <v>117</v>
      </c>
      <c r="H276" t="s">
        <v>117</v>
      </c>
      <c r="I276" t="s">
        <v>117</v>
      </c>
      <c r="J276" t="s">
        <v>2842</v>
      </c>
      <c r="L276" t="s">
        <v>2843</v>
      </c>
      <c r="M276" t="s">
        <v>1058</v>
      </c>
      <c r="N276" t="s">
        <v>156</v>
      </c>
      <c r="O276" t="s">
        <v>122</v>
      </c>
      <c r="P276" s="8">
        <v>96950</v>
      </c>
      <c r="Q276" t="s">
        <v>123</v>
      </c>
      <c r="S276" s="10">
        <v>16702351980</v>
      </c>
      <c r="U276" t="s">
        <v>2844</v>
      </c>
      <c r="V276">
        <v>561320</v>
      </c>
      <c r="W276" t="s">
        <v>222</v>
      </c>
      <c r="X276" t="s">
        <v>139</v>
      </c>
      <c r="Y276" t="s">
        <v>1060</v>
      </c>
      <c r="Z276" t="s">
        <v>1061</v>
      </c>
      <c r="AA276" t="s">
        <v>1062</v>
      </c>
      <c r="AB276" t="s">
        <v>318</v>
      </c>
      <c r="AC276" t="s">
        <v>1057</v>
      </c>
      <c r="AD276" t="s">
        <v>1058</v>
      </c>
      <c r="AE276" t="s">
        <v>156</v>
      </c>
      <c r="AF276" t="s">
        <v>122</v>
      </c>
      <c r="AG276" s="8">
        <v>96950</v>
      </c>
      <c r="AH276" t="s">
        <v>123</v>
      </c>
      <c r="AJ276" s="10">
        <v>16702351980</v>
      </c>
      <c r="AL276" t="s">
        <v>2845</v>
      </c>
      <c r="BE276" t="str">
        <f>"43-3031.00"</f>
        <v>43-3031.00</v>
      </c>
      <c r="BF276" t="s">
        <v>1205</v>
      </c>
      <c r="BG276" t="s">
        <v>4332</v>
      </c>
      <c r="BH276" t="s">
        <v>1707</v>
      </c>
      <c r="BI276">
        <v>10</v>
      </c>
      <c r="BJ276">
        <v>10</v>
      </c>
      <c r="BK276" s="1">
        <v>46023</v>
      </c>
      <c r="BL276" s="1">
        <v>46387</v>
      </c>
      <c r="BM276" s="1">
        <v>46023</v>
      </c>
      <c r="BN276" s="1">
        <v>46387</v>
      </c>
      <c r="BO276">
        <v>35</v>
      </c>
      <c r="BP276">
        <v>0</v>
      </c>
      <c r="BQ276">
        <v>7</v>
      </c>
      <c r="BR276">
        <v>7</v>
      </c>
      <c r="BS276">
        <v>7</v>
      </c>
      <c r="BT276">
        <v>7</v>
      </c>
      <c r="BU276">
        <v>7</v>
      </c>
      <c r="BV276">
        <v>0</v>
      </c>
      <c r="BW276" t="str">
        <f>"8:00 AM"</f>
        <v>8:00 AM</v>
      </c>
      <c r="BX276" t="str">
        <f>"4:00 PM"</f>
        <v>4:00 PM</v>
      </c>
      <c r="BY276" t="s">
        <v>165</v>
      </c>
      <c r="BZ276">
        <v>0</v>
      </c>
      <c r="CA276">
        <v>24</v>
      </c>
      <c r="CB276" t="s">
        <v>117</v>
      </c>
      <c r="CD276" s="2" t="s">
        <v>2562</v>
      </c>
      <c r="CE276" t="s">
        <v>1057</v>
      </c>
      <c r="CF276" t="s">
        <v>1058</v>
      </c>
      <c r="CG276" t="s">
        <v>156</v>
      </c>
      <c r="CH276" t="s">
        <v>122</v>
      </c>
      <c r="CI276" s="8">
        <v>96950</v>
      </c>
      <c r="CJ276" s="3">
        <v>12.33</v>
      </c>
      <c r="CK276" s="3">
        <v>12.33</v>
      </c>
      <c r="CL276" s="3">
        <v>18.5</v>
      </c>
      <c r="CM276" s="3">
        <v>18.5</v>
      </c>
      <c r="CN276" t="s">
        <v>137</v>
      </c>
      <c r="CO276" t="s">
        <v>2563</v>
      </c>
      <c r="CP276" t="s">
        <v>138</v>
      </c>
      <c r="CR276" t="s">
        <v>117</v>
      </c>
      <c r="CS276" t="s">
        <v>139</v>
      </c>
      <c r="CT276" t="s">
        <v>140</v>
      </c>
      <c r="CU276" t="s">
        <v>139</v>
      </c>
      <c r="CV276" t="s">
        <v>140</v>
      </c>
      <c r="CW276" t="s">
        <v>139</v>
      </c>
      <c r="CX276" t="s">
        <v>140</v>
      </c>
      <c r="CY276" t="s">
        <v>2564</v>
      </c>
      <c r="CZ276" s="10">
        <v>16708388688</v>
      </c>
      <c r="DA276" t="s">
        <v>2845</v>
      </c>
      <c r="DB276" t="s">
        <v>140</v>
      </c>
      <c r="DC276" t="s">
        <v>139</v>
      </c>
      <c r="DD276" t="s">
        <v>139</v>
      </c>
    </row>
    <row r="277" spans="1:114" ht="14.45" customHeight="1" x14ac:dyDescent="0.25">
      <c r="A277" t="s">
        <v>5462</v>
      </c>
      <c r="B277" t="s">
        <v>115</v>
      </c>
      <c r="C277" s="1">
        <v>45966</v>
      </c>
      <c r="D277" s="1">
        <v>46000</v>
      </c>
      <c r="E277" t="s">
        <v>168</v>
      </c>
      <c r="F277" s="1">
        <v>46021</v>
      </c>
      <c r="G277" t="s">
        <v>139</v>
      </c>
      <c r="H277" t="s">
        <v>117</v>
      </c>
      <c r="I277" t="s">
        <v>117</v>
      </c>
      <c r="J277" t="s">
        <v>5463</v>
      </c>
      <c r="K277" t="s">
        <v>4657</v>
      </c>
      <c r="L277" t="s">
        <v>4658</v>
      </c>
      <c r="M277" t="s">
        <v>4659</v>
      </c>
      <c r="N277" t="s">
        <v>156</v>
      </c>
      <c r="O277" t="s">
        <v>122</v>
      </c>
      <c r="P277" s="8">
        <v>96950</v>
      </c>
      <c r="Q277" t="s">
        <v>123</v>
      </c>
      <c r="S277" s="10">
        <v>16702336284</v>
      </c>
      <c r="U277" t="s">
        <v>4660</v>
      </c>
      <c r="V277">
        <v>722511</v>
      </c>
      <c r="W277" t="s">
        <v>125</v>
      </c>
      <c r="Y277" t="s">
        <v>4661</v>
      </c>
      <c r="Z277" t="s">
        <v>4662</v>
      </c>
      <c r="AA277" t="s">
        <v>4663</v>
      </c>
      <c r="AB277" t="s">
        <v>277</v>
      </c>
      <c r="AC277" t="s">
        <v>4658</v>
      </c>
      <c r="AD277" t="s">
        <v>4659</v>
      </c>
      <c r="AE277" t="s">
        <v>156</v>
      </c>
      <c r="AF277" t="s">
        <v>122</v>
      </c>
      <c r="AG277" s="8">
        <v>96950</v>
      </c>
      <c r="AH277" t="s">
        <v>123</v>
      </c>
      <c r="AJ277" s="10">
        <v>16702336284</v>
      </c>
      <c r="AL277" t="s">
        <v>4664</v>
      </c>
      <c r="BE277" t="str">
        <f>"35-2014.00"</f>
        <v>35-2014.00</v>
      </c>
      <c r="BF277" t="s">
        <v>195</v>
      </c>
      <c r="BG277" t="s">
        <v>5464</v>
      </c>
      <c r="BH277" t="s">
        <v>495</v>
      </c>
      <c r="BI277">
        <v>2</v>
      </c>
      <c r="BJ277">
        <v>2</v>
      </c>
      <c r="BK277" s="1">
        <v>46023</v>
      </c>
      <c r="BL277" s="1">
        <v>47118</v>
      </c>
      <c r="BM277" s="1">
        <v>46023</v>
      </c>
      <c r="BN277" s="1">
        <v>47118</v>
      </c>
      <c r="BO277">
        <v>35</v>
      </c>
      <c r="BP277">
        <v>7</v>
      </c>
      <c r="BQ277">
        <v>0</v>
      </c>
      <c r="BR277">
        <v>7</v>
      </c>
      <c r="BS277">
        <v>7</v>
      </c>
      <c r="BT277">
        <v>0</v>
      </c>
      <c r="BU277">
        <v>7</v>
      </c>
      <c r="BV277">
        <v>7</v>
      </c>
      <c r="BW277" t="str">
        <f>"5:00 AM"</f>
        <v>5:00 AM</v>
      </c>
      <c r="BX277" t="str">
        <f>"12:00 PM"</f>
        <v>12:00 PM</v>
      </c>
      <c r="BY277" t="s">
        <v>165</v>
      </c>
      <c r="BZ277">
        <v>0</v>
      </c>
      <c r="CA277">
        <v>12</v>
      </c>
      <c r="CB277" t="s">
        <v>117</v>
      </c>
      <c r="CD277" s="2" t="s">
        <v>5465</v>
      </c>
      <c r="CE277" t="s">
        <v>4658</v>
      </c>
      <c r="CF277" t="s">
        <v>4659</v>
      </c>
      <c r="CG277" t="s">
        <v>156</v>
      </c>
      <c r="CH277" t="s">
        <v>122</v>
      </c>
      <c r="CI277" s="8">
        <v>96950</v>
      </c>
      <c r="CJ277" s="3">
        <v>8.93</v>
      </c>
      <c r="CK277" s="3">
        <v>8.93</v>
      </c>
      <c r="CL277" s="3">
        <v>13.4</v>
      </c>
      <c r="CM277" s="3">
        <v>13.4</v>
      </c>
      <c r="CN277" t="s">
        <v>137</v>
      </c>
      <c r="CO277" t="s">
        <v>165</v>
      </c>
      <c r="CP277" t="s">
        <v>138</v>
      </c>
      <c r="CR277" t="s">
        <v>117</v>
      </c>
      <c r="CS277" t="s">
        <v>139</v>
      </c>
      <c r="CT277" t="s">
        <v>140</v>
      </c>
      <c r="CU277" t="s">
        <v>139</v>
      </c>
      <c r="CV277" t="s">
        <v>140</v>
      </c>
      <c r="CW277" t="s">
        <v>139</v>
      </c>
      <c r="CX277" t="s">
        <v>140</v>
      </c>
      <c r="CY277" t="s">
        <v>4667</v>
      </c>
      <c r="CZ277" s="10">
        <v>16702336284</v>
      </c>
      <c r="DA277" t="s">
        <v>4664</v>
      </c>
      <c r="DB277" t="s">
        <v>142</v>
      </c>
      <c r="DC277" t="s">
        <v>139</v>
      </c>
      <c r="DD277" t="s">
        <v>117</v>
      </c>
    </row>
    <row r="278" spans="1:114" ht="14.45" customHeight="1" x14ac:dyDescent="0.25">
      <c r="A278" t="s">
        <v>5473</v>
      </c>
      <c r="B278" t="s">
        <v>251</v>
      </c>
      <c r="C278" s="1">
        <v>45875</v>
      </c>
      <c r="D278" s="1">
        <v>46000</v>
      </c>
      <c r="E278" t="s">
        <v>116</v>
      </c>
      <c r="G278" t="s">
        <v>117</v>
      </c>
      <c r="H278" t="s">
        <v>117</v>
      </c>
      <c r="I278" t="s">
        <v>117</v>
      </c>
      <c r="J278" t="s">
        <v>5409</v>
      </c>
      <c r="L278" t="s">
        <v>1554</v>
      </c>
      <c r="M278" t="s">
        <v>1555</v>
      </c>
      <c r="N278" t="s">
        <v>156</v>
      </c>
      <c r="O278" t="s">
        <v>122</v>
      </c>
      <c r="P278" s="8">
        <v>96950</v>
      </c>
      <c r="Q278" t="s">
        <v>123</v>
      </c>
      <c r="S278" s="10">
        <v>16702341726</v>
      </c>
      <c r="U278" t="s">
        <v>1556</v>
      </c>
      <c r="V278">
        <v>311812</v>
      </c>
      <c r="W278" t="s">
        <v>125</v>
      </c>
      <c r="Y278" t="s">
        <v>887</v>
      </c>
      <c r="Z278" t="s">
        <v>1557</v>
      </c>
      <c r="AB278" t="s">
        <v>209</v>
      </c>
      <c r="AC278" t="s">
        <v>1554</v>
      </c>
      <c r="AD278" t="s">
        <v>1555</v>
      </c>
      <c r="AE278" t="s">
        <v>156</v>
      </c>
      <c r="AF278" t="s">
        <v>122</v>
      </c>
      <c r="AG278" s="8">
        <v>96950</v>
      </c>
      <c r="AH278" t="s">
        <v>123</v>
      </c>
      <c r="AJ278" s="10">
        <v>16702341726</v>
      </c>
      <c r="AL278" t="s">
        <v>1558</v>
      </c>
      <c r="BE278" t="str">
        <f>"51-3011.00"</f>
        <v>51-3011.00</v>
      </c>
      <c r="BF278" t="s">
        <v>342</v>
      </c>
      <c r="BG278" t="s">
        <v>5474</v>
      </c>
      <c r="BH278" t="s">
        <v>342</v>
      </c>
      <c r="BI278">
        <v>6</v>
      </c>
      <c r="BJ278">
        <v>5</v>
      </c>
      <c r="BK278" s="1">
        <v>45931</v>
      </c>
      <c r="BL278" s="1">
        <v>46295</v>
      </c>
      <c r="BM278" s="1">
        <v>46000</v>
      </c>
      <c r="BN278" s="1">
        <v>46295</v>
      </c>
      <c r="BO278">
        <v>40</v>
      </c>
      <c r="BP278">
        <v>5</v>
      </c>
      <c r="BQ278">
        <v>6</v>
      </c>
      <c r="BR278">
        <v>6</v>
      </c>
      <c r="BS278">
        <v>6</v>
      </c>
      <c r="BT278">
        <v>6</v>
      </c>
      <c r="BU278">
        <v>6</v>
      </c>
      <c r="BV278">
        <v>5</v>
      </c>
      <c r="BW278" t="str">
        <f>"5:00 AM"</f>
        <v>5:00 AM</v>
      </c>
      <c r="BX278" t="str">
        <f>"6:00 PM"</f>
        <v>6:00 PM</v>
      </c>
      <c r="BY278" t="s">
        <v>165</v>
      </c>
      <c r="BZ278">
        <v>6</v>
      </c>
      <c r="CA278">
        <v>12</v>
      </c>
      <c r="CB278" t="s">
        <v>117</v>
      </c>
      <c r="CD278" s="2" t="s">
        <v>5475</v>
      </c>
      <c r="CE278" t="s">
        <v>1554</v>
      </c>
      <c r="CF278" t="s">
        <v>1555</v>
      </c>
      <c r="CG278" t="s">
        <v>156</v>
      </c>
      <c r="CH278" t="s">
        <v>122</v>
      </c>
      <c r="CI278" s="8">
        <v>96950</v>
      </c>
      <c r="CJ278" s="3">
        <v>8.64</v>
      </c>
      <c r="CK278" s="3">
        <v>8.64</v>
      </c>
      <c r="CL278" s="3">
        <v>12.96</v>
      </c>
      <c r="CM278" s="3">
        <v>12.96</v>
      </c>
      <c r="CN278" t="s">
        <v>137</v>
      </c>
      <c r="CO278" t="s">
        <v>1561</v>
      </c>
      <c r="CP278" t="s">
        <v>138</v>
      </c>
      <c r="CR278" t="s">
        <v>117</v>
      </c>
      <c r="CS278" t="s">
        <v>139</v>
      </c>
      <c r="CT278" t="s">
        <v>140</v>
      </c>
      <c r="CU278" t="s">
        <v>139</v>
      </c>
      <c r="CV278" t="s">
        <v>140</v>
      </c>
      <c r="CW278" t="s">
        <v>139</v>
      </c>
      <c r="CX278" t="s">
        <v>140</v>
      </c>
      <c r="CY278" s="2" t="s">
        <v>1562</v>
      </c>
      <c r="CZ278" s="10">
        <v>16702341726</v>
      </c>
      <c r="DA278" t="s">
        <v>1563</v>
      </c>
      <c r="DB278" t="s">
        <v>926</v>
      </c>
      <c r="DC278" t="s">
        <v>139</v>
      </c>
      <c r="DD278" t="s">
        <v>117</v>
      </c>
    </row>
    <row r="279" spans="1:114" ht="14.45" customHeight="1" x14ac:dyDescent="0.25">
      <c r="A279" t="s">
        <v>533</v>
      </c>
      <c r="B279" t="s">
        <v>115</v>
      </c>
      <c r="C279" s="1">
        <v>45916</v>
      </c>
      <c r="D279" s="1">
        <v>46001</v>
      </c>
      <c r="E279" t="s">
        <v>116</v>
      </c>
      <c r="G279" t="s">
        <v>117</v>
      </c>
      <c r="H279" t="s">
        <v>117</v>
      </c>
      <c r="I279" t="s">
        <v>117</v>
      </c>
      <c r="J279" t="s">
        <v>534</v>
      </c>
      <c r="L279" t="s">
        <v>535</v>
      </c>
      <c r="M279" t="s">
        <v>536</v>
      </c>
      <c r="N279" t="s">
        <v>121</v>
      </c>
      <c r="O279" t="s">
        <v>122</v>
      </c>
      <c r="P279" s="8">
        <v>96950</v>
      </c>
      <c r="Q279" t="s">
        <v>123</v>
      </c>
      <c r="S279" s="10">
        <v>16702345670</v>
      </c>
      <c r="U279" t="s">
        <v>537</v>
      </c>
      <c r="V279">
        <v>541330</v>
      </c>
      <c r="W279" t="s">
        <v>125</v>
      </c>
      <c r="Y279" t="s">
        <v>538</v>
      </c>
      <c r="Z279" t="s">
        <v>539</v>
      </c>
      <c r="AB279" t="s">
        <v>540</v>
      </c>
      <c r="AC279" t="s">
        <v>535</v>
      </c>
      <c r="AD279" t="s">
        <v>536</v>
      </c>
      <c r="AE279" t="s">
        <v>121</v>
      </c>
      <c r="AF279" t="s">
        <v>122</v>
      </c>
      <c r="AG279" s="8">
        <v>96950</v>
      </c>
      <c r="AH279" t="s">
        <v>123</v>
      </c>
      <c r="AJ279" s="10">
        <v>16702345670</v>
      </c>
      <c r="AL279" t="s">
        <v>541</v>
      </c>
      <c r="BE279" t="str">
        <f>"49-9071.00"</f>
        <v>49-9071.00</v>
      </c>
      <c r="BF279" t="s">
        <v>132</v>
      </c>
      <c r="BG279" t="s">
        <v>542</v>
      </c>
      <c r="BH279" t="s">
        <v>543</v>
      </c>
      <c r="BI279">
        <v>1</v>
      </c>
      <c r="BJ279">
        <v>1</v>
      </c>
      <c r="BK279" s="1">
        <v>46023</v>
      </c>
      <c r="BL279" s="1">
        <v>46387</v>
      </c>
      <c r="BM279" s="1">
        <v>46023</v>
      </c>
      <c r="BN279" s="1">
        <v>46387</v>
      </c>
      <c r="BO279">
        <v>40</v>
      </c>
      <c r="BP279">
        <v>0</v>
      </c>
      <c r="BQ279">
        <v>8</v>
      </c>
      <c r="BR279">
        <v>8</v>
      </c>
      <c r="BS279">
        <v>8</v>
      </c>
      <c r="BT279">
        <v>8</v>
      </c>
      <c r="BU279">
        <v>8</v>
      </c>
      <c r="BV279">
        <v>0</v>
      </c>
      <c r="BW279" t="str">
        <f>"8:00 AM"</f>
        <v>8:00 AM</v>
      </c>
      <c r="BX279" t="str">
        <f>"5:00 PM"</f>
        <v>5:00 PM</v>
      </c>
      <c r="BY279" t="s">
        <v>135</v>
      </c>
      <c r="BZ279">
        <v>0</v>
      </c>
      <c r="CA279">
        <v>24</v>
      </c>
      <c r="CB279" t="s">
        <v>117</v>
      </c>
      <c r="CD279" t="s">
        <v>325</v>
      </c>
      <c r="CE279" t="s">
        <v>544</v>
      </c>
      <c r="CG279" t="s">
        <v>121</v>
      </c>
      <c r="CH279" t="s">
        <v>122</v>
      </c>
      <c r="CI279" s="8">
        <v>96950</v>
      </c>
      <c r="CJ279" s="3">
        <v>9.98</v>
      </c>
      <c r="CK279" s="3">
        <v>9.98</v>
      </c>
      <c r="CL279" s="3">
        <v>14.97</v>
      </c>
      <c r="CM279" s="3">
        <v>14.97</v>
      </c>
      <c r="CN279" t="s">
        <v>137</v>
      </c>
      <c r="CO279" t="s">
        <v>140</v>
      </c>
      <c r="CP279" t="s">
        <v>138</v>
      </c>
      <c r="CR279" t="s">
        <v>117</v>
      </c>
      <c r="CS279" t="s">
        <v>139</v>
      </c>
      <c r="CT279" t="s">
        <v>140</v>
      </c>
      <c r="CU279" t="s">
        <v>139</v>
      </c>
      <c r="CV279" t="s">
        <v>140</v>
      </c>
      <c r="CW279" t="s">
        <v>139</v>
      </c>
      <c r="CX279" t="s">
        <v>140</v>
      </c>
      <c r="CY279" t="s">
        <v>140</v>
      </c>
      <c r="CZ279" s="10">
        <v>16702345670</v>
      </c>
      <c r="DA279" t="s">
        <v>541</v>
      </c>
      <c r="DB279" t="s">
        <v>140</v>
      </c>
      <c r="DC279" t="s">
        <v>139</v>
      </c>
      <c r="DD279" t="s">
        <v>117</v>
      </c>
    </row>
    <row r="280" spans="1:114" ht="14.45" customHeight="1" x14ac:dyDescent="0.25">
      <c r="A280" t="s">
        <v>1938</v>
      </c>
      <c r="B280" t="s">
        <v>115</v>
      </c>
      <c r="C280" s="1">
        <v>45965</v>
      </c>
      <c r="D280" s="1">
        <v>46001</v>
      </c>
      <c r="E280" t="s">
        <v>116</v>
      </c>
      <c r="G280" t="s">
        <v>117</v>
      </c>
      <c r="H280" t="s">
        <v>117</v>
      </c>
      <c r="I280" t="s">
        <v>117</v>
      </c>
      <c r="J280" t="s">
        <v>1454</v>
      </c>
      <c r="L280" t="s">
        <v>1455</v>
      </c>
      <c r="M280" t="s">
        <v>1456</v>
      </c>
      <c r="N280" t="s">
        <v>156</v>
      </c>
      <c r="O280" t="s">
        <v>122</v>
      </c>
      <c r="P280" s="8">
        <v>96950</v>
      </c>
      <c r="Q280" t="s">
        <v>123</v>
      </c>
      <c r="S280" s="10">
        <v>16707899238</v>
      </c>
      <c r="U280" t="s">
        <v>1457</v>
      </c>
      <c r="V280">
        <v>561320</v>
      </c>
      <c r="W280" t="s">
        <v>222</v>
      </c>
      <c r="X280" t="s">
        <v>139</v>
      </c>
      <c r="Y280" t="s">
        <v>1458</v>
      </c>
      <c r="Z280" t="s">
        <v>1459</v>
      </c>
      <c r="AA280" t="s">
        <v>1460</v>
      </c>
      <c r="AB280" t="s">
        <v>277</v>
      </c>
      <c r="AC280" t="s">
        <v>1455</v>
      </c>
      <c r="AD280" t="s">
        <v>1456</v>
      </c>
      <c r="AE280" t="s">
        <v>156</v>
      </c>
      <c r="AF280" t="s">
        <v>122</v>
      </c>
      <c r="AG280" s="8">
        <v>96950</v>
      </c>
      <c r="AH280" t="s">
        <v>123</v>
      </c>
      <c r="AJ280" s="10">
        <v>16707899238</v>
      </c>
      <c r="AL280" t="s">
        <v>1461</v>
      </c>
      <c r="BE280" t="str">
        <f>"43-3031.00"</f>
        <v>43-3031.00</v>
      </c>
      <c r="BF280" t="s">
        <v>1205</v>
      </c>
      <c r="BG280" t="s">
        <v>1939</v>
      </c>
      <c r="BH280" t="s">
        <v>1264</v>
      </c>
      <c r="BI280">
        <v>2</v>
      </c>
      <c r="BJ280">
        <v>2</v>
      </c>
      <c r="BK280" s="1">
        <v>46037</v>
      </c>
      <c r="BL280" s="1">
        <v>46401</v>
      </c>
      <c r="BM280" s="1">
        <v>46037</v>
      </c>
      <c r="BN280" s="1">
        <v>46401</v>
      </c>
      <c r="BO280">
        <v>35</v>
      </c>
      <c r="BP280">
        <v>0</v>
      </c>
      <c r="BQ280">
        <v>7</v>
      </c>
      <c r="BR280">
        <v>7</v>
      </c>
      <c r="BS280">
        <v>7</v>
      </c>
      <c r="BT280">
        <v>7</v>
      </c>
      <c r="BU280">
        <v>7</v>
      </c>
      <c r="BV280">
        <v>0</v>
      </c>
      <c r="BW280" t="str">
        <f>"8:00 AM"</f>
        <v>8:00 AM</v>
      </c>
      <c r="BX280" t="str">
        <f>"4:00 PM"</f>
        <v>4:00 PM</v>
      </c>
      <c r="BY280" t="s">
        <v>135</v>
      </c>
      <c r="BZ280">
        <v>0</v>
      </c>
      <c r="CA280">
        <v>24</v>
      </c>
      <c r="CB280" t="s">
        <v>117</v>
      </c>
      <c r="CD280" s="2" t="s">
        <v>1940</v>
      </c>
      <c r="CE280" t="s">
        <v>1941</v>
      </c>
      <c r="CF280" t="s">
        <v>1465</v>
      </c>
      <c r="CG280" t="s">
        <v>156</v>
      </c>
      <c r="CH280" t="s">
        <v>122</v>
      </c>
      <c r="CI280" s="8">
        <v>96950</v>
      </c>
      <c r="CJ280" s="3">
        <v>12.33</v>
      </c>
      <c r="CK280" s="3">
        <v>12.33</v>
      </c>
      <c r="CL280" s="3">
        <v>18.5</v>
      </c>
      <c r="CM280" s="3">
        <v>18.5</v>
      </c>
      <c r="CN280" t="s">
        <v>137</v>
      </c>
      <c r="CO280" t="s">
        <v>1466</v>
      </c>
      <c r="CP280" t="s">
        <v>138</v>
      </c>
      <c r="CR280" t="s">
        <v>139</v>
      </c>
      <c r="CS280" t="s">
        <v>139</v>
      </c>
      <c r="CT280" t="s">
        <v>140</v>
      </c>
      <c r="CU280" t="s">
        <v>139</v>
      </c>
      <c r="CV280" t="s">
        <v>140</v>
      </c>
      <c r="CW280" t="s">
        <v>139</v>
      </c>
      <c r="CX280" t="s">
        <v>140</v>
      </c>
      <c r="CY280" t="s">
        <v>1500</v>
      </c>
      <c r="CZ280" s="10">
        <v>16707899238</v>
      </c>
      <c r="DA280" t="s">
        <v>1461</v>
      </c>
      <c r="DB280" t="s">
        <v>824</v>
      </c>
      <c r="DC280" t="s">
        <v>139</v>
      </c>
      <c r="DD280" t="s">
        <v>139</v>
      </c>
      <c r="DE280" t="s">
        <v>1458</v>
      </c>
      <c r="DF280" t="s">
        <v>1468</v>
      </c>
      <c r="DG280" t="s">
        <v>1469</v>
      </c>
      <c r="DH280" t="s">
        <v>1457</v>
      </c>
      <c r="DI280" t="s">
        <v>1454</v>
      </c>
      <c r="DJ280" t="s">
        <v>1461</v>
      </c>
    </row>
    <row r="281" spans="1:114" ht="14.45" customHeight="1" x14ac:dyDescent="0.25">
      <c r="A281" t="s">
        <v>2097</v>
      </c>
      <c r="B281" t="s">
        <v>217</v>
      </c>
      <c r="C281" s="1">
        <v>45963</v>
      </c>
      <c r="D281" s="1">
        <v>46001</v>
      </c>
      <c r="E281" t="s">
        <v>116</v>
      </c>
      <c r="G281" t="s">
        <v>117</v>
      </c>
      <c r="H281" t="s">
        <v>117</v>
      </c>
      <c r="I281" t="s">
        <v>117</v>
      </c>
      <c r="J281" t="s">
        <v>2098</v>
      </c>
      <c r="L281" t="s">
        <v>2099</v>
      </c>
      <c r="N281" t="s">
        <v>564</v>
      </c>
      <c r="O281" t="s">
        <v>122</v>
      </c>
      <c r="P281" s="8">
        <v>96952</v>
      </c>
      <c r="Q281" t="s">
        <v>123</v>
      </c>
      <c r="S281" s="10">
        <v>16704330422</v>
      </c>
      <c r="U281" t="s">
        <v>2100</v>
      </c>
      <c r="V281">
        <v>236220</v>
      </c>
      <c r="W281" t="s">
        <v>125</v>
      </c>
      <c r="Y281" t="s">
        <v>566</v>
      </c>
      <c r="Z281" t="s">
        <v>567</v>
      </c>
      <c r="AA281" t="s">
        <v>568</v>
      </c>
      <c r="AB281" t="s">
        <v>277</v>
      </c>
      <c r="AC281" t="s">
        <v>563</v>
      </c>
      <c r="AE281" t="s">
        <v>564</v>
      </c>
      <c r="AF281" t="s">
        <v>122</v>
      </c>
      <c r="AG281" s="8">
        <v>96952</v>
      </c>
      <c r="AH281" t="s">
        <v>123</v>
      </c>
      <c r="AJ281" s="10">
        <v>16704330422</v>
      </c>
      <c r="AL281" t="s">
        <v>569</v>
      </c>
      <c r="BE281" t="str">
        <f>"49-9071.00"</f>
        <v>49-9071.00</v>
      </c>
      <c r="BF281" t="s">
        <v>132</v>
      </c>
      <c r="BG281" t="s">
        <v>2101</v>
      </c>
      <c r="BH281" t="s">
        <v>132</v>
      </c>
      <c r="BI281">
        <v>8</v>
      </c>
      <c r="BK281" s="1">
        <v>46054</v>
      </c>
      <c r="BL281" s="1">
        <v>46418</v>
      </c>
      <c r="BO281">
        <v>40</v>
      </c>
      <c r="BP281">
        <v>0</v>
      </c>
      <c r="BQ281">
        <v>8</v>
      </c>
      <c r="BR281">
        <v>8</v>
      </c>
      <c r="BS281">
        <v>8</v>
      </c>
      <c r="BT281">
        <v>8</v>
      </c>
      <c r="BU281">
        <v>8</v>
      </c>
      <c r="BV281">
        <v>0</v>
      </c>
      <c r="BW281" t="str">
        <f>"7:30 AM"</f>
        <v>7:30 AM</v>
      </c>
      <c r="BX281" t="str">
        <f>"4:30 PM"</f>
        <v>4:30 PM</v>
      </c>
      <c r="BY281" t="s">
        <v>165</v>
      </c>
      <c r="BZ281">
        <v>0</v>
      </c>
      <c r="CA281">
        <v>12</v>
      </c>
      <c r="CB281" t="s">
        <v>117</v>
      </c>
      <c r="CD281" t="s">
        <v>2102</v>
      </c>
      <c r="CE281" t="s">
        <v>2017</v>
      </c>
      <c r="CG281" t="s">
        <v>564</v>
      </c>
      <c r="CH281" t="s">
        <v>122</v>
      </c>
      <c r="CI281" s="8">
        <v>96952</v>
      </c>
      <c r="CJ281" s="3">
        <v>10</v>
      </c>
      <c r="CK281" s="3">
        <v>13</v>
      </c>
      <c r="CL281" s="3">
        <v>15</v>
      </c>
      <c r="CM281" s="3">
        <v>19.5</v>
      </c>
      <c r="CN281" t="s">
        <v>137</v>
      </c>
      <c r="CO281" t="s">
        <v>575</v>
      </c>
      <c r="CP281" t="s">
        <v>266</v>
      </c>
      <c r="CR281" t="s">
        <v>117</v>
      </c>
      <c r="CS281" t="s">
        <v>139</v>
      </c>
      <c r="CT281" t="s">
        <v>139</v>
      </c>
      <c r="CU281" t="s">
        <v>139</v>
      </c>
      <c r="CV281" t="s">
        <v>140</v>
      </c>
      <c r="CW281" t="s">
        <v>139</v>
      </c>
      <c r="CX281" t="s">
        <v>139</v>
      </c>
      <c r="CY281" t="s">
        <v>576</v>
      </c>
      <c r="CZ281" s="10">
        <v>16704330422</v>
      </c>
      <c r="DA281" t="s">
        <v>569</v>
      </c>
      <c r="DB281" t="s">
        <v>140</v>
      </c>
      <c r="DC281" t="s">
        <v>139</v>
      </c>
      <c r="DD281" t="s">
        <v>117</v>
      </c>
    </row>
    <row r="282" spans="1:114" ht="14.45" customHeight="1" x14ac:dyDescent="0.25">
      <c r="A282" t="s">
        <v>2772</v>
      </c>
      <c r="B282" t="s">
        <v>234</v>
      </c>
      <c r="C282" s="1">
        <v>45929</v>
      </c>
      <c r="D282" s="1">
        <v>46001</v>
      </c>
      <c r="E282" t="s">
        <v>116</v>
      </c>
      <c r="G282" t="s">
        <v>117</v>
      </c>
      <c r="H282" t="s">
        <v>117</v>
      </c>
      <c r="I282" t="s">
        <v>117</v>
      </c>
      <c r="J282" t="s">
        <v>2773</v>
      </c>
      <c r="K282" t="s">
        <v>2774</v>
      </c>
      <c r="L282" t="s">
        <v>2775</v>
      </c>
      <c r="N282" t="s">
        <v>156</v>
      </c>
      <c r="O282" t="s">
        <v>122</v>
      </c>
      <c r="P282" s="8">
        <v>96950</v>
      </c>
      <c r="Q282" t="s">
        <v>123</v>
      </c>
      <c r="S282" s="10">
        <v>16702340228</v>
      </c>
      <c r="U282" t="s">
        <v>2776</v>
      </c>
      <c r="V282">
        <v>72251</v>
      </c>
      <c r="W282" t="s">
        <v>125</v>
      </c>
      <c r="Y282" t="s">
        <v>2777</v>
      </c>
      <c r="Z282" t="s">
        <v>2778</v>
      </c>
      <c r="AB282" t="s">
        <v>2779</v>
      </c>
      <c r="AC282" t="s">
        <v>2775</v>
      </c>
      <c r="AD282" t="s">
        <v>2780</v>
      </c>
      <c r="AE282" t="s">
        <v>156</v>
      </c>
      <c r="AF282" t="s">
        <v>122</v>
      </c>
      <c r="AG282" s="8">
        <v>96950</v>
      </c>
      <c r="AH282" t="s">
        <v>123</v>
      </c>
      <c r="AJ282" s="10">
        <v>16702340228</v>
      </c>
      <c r="AL282" t="s">
        <v>2781</v>
      </c>
      <c r="BE282" t="str">
        <f>"35-3031.00"</f>
        <v>35-3031.00</v>
      </c>
      <c r="BF282" t="s">
        <v>1623</v>
      </c>
      <c r="BG282" t="s">
        <v>2782</v>
      </c>
      <c r="BH282" t="s">
        <v>2783</v>
      </c>
      <c r="BI282">
        <v>1</v>
      </c>
      <c r="BK282" s="1">
        <v>46039</v>
      </c>
      <c r="BL282" s="1">
        <v>46403</v>
      </c>
      <c r="BO282">
        <v>35</v>
      </c>
      <c r="BP282">
        <v>0</v>
      </c>
      <c r="BQ282">
        <v>5</v>
      </c>
      <c r="BR282">
        <v>6</v>
      </c>
      <c r="BS282">
        <v>6</v>
      </c>
      <c r="BT282">
        <v>6</v>
      </c>
      <c r="BU282">
        <v>6</v>
      </c>
      <c r="BV282">
        <v>6</v>
      </c>
      <c r="BW282" t="str">
        <f>"4:30 PM"</f>
        <v>4:30 PM</v>
      </c>
      <c r="BX282" t="str">
        <f>"10:30 PM"</f>
        <v>10:30 PM</v>
      </c>
      <c r="BY282" t="s">
        <v>165</v>
      </c>
      <c r="BZ282">
        <v>0</v>
      </c>
      <c r="CA282">
        <v>6</v>
      </c>
      <c r="CB282" t="s">
        <v>117</v>
      </c>
      <c r="CD282" s="2" t="s">
        <v>2784</v>
      </c>
      <c r="CE282" t="s">
        <v>2780</v>
      </c>
      <c r="CG282" t="s">
        <v>156</v>
      </c>
      <c r="CH282" t="s">
        <v>122</v>
      </c>
      <c r="CI282" s="8">
        <v>96950</v>
      </c>
      <c r="CJ282" s="3">
        <v>8.4499999999999993</v>
      </c>
      <c r="CK282" s="3">
        <v>8.4499999999999993</v>
      </c>
      <c r="CN282" t="s">
        <v>137</v>
      </c>
      <c r="CP282" t="s">
        <v>138</v>
      </c>
      <c r="CR282" t="s">
        <v>117</v>
      </c>
      <c r="CS282" t="s">
        <v>139</v>
      </c>
      <c r="CT282" t="s">
        <v>140</v>
      </c>
      <c r="CU282" t="s">
        <v>140</v>
      </c>
      <c r="CV282" t="s">
        <v>140</v>
      </c>
      <c r="CW282" t="s">
        <v>139</v>
      </c>
      <c r="CX282" t="s">
        <v>140</v>
      </c>
      <c r="CY282" t="s">
        <v>140</v>
      </c>
      <c r="CZ282" s="10">
        <v>16702340228</v>
      </c>
      <c r="DA282" t="s">
        <v>2781</v>
      </c>
      <c r="DB282" t="s">
        <v>140</v>
      </c>
      <c r="DC282" t="s">
        <v>139</v>
      </c>
      <c r="DD282" t="s">
        <v>117</v>
      </c>
    </row>
    <row r="283" spans="1:114" ht="14.45" customHeight="1" x14ac:dyDescent="0.25">
      <c r="A283" t="s">
        <v>2928</v>
      </c>
      <c r="B283" t="s">
        <v>115</v>
      </c>
      <c r="C283" s="1">
        <v>45923</v>
      </c>
      <c r="D283" s="1">
        <v>46001</v>
      </c>
      <c r="E283" t="s">
        <v>168</v>
      </c>
      <c r="F283" s="1">
        <v>46052</v>
      </c>
      <c r="G283" t="s">
        <v>117</v>
      </c>
      <c r="H283" t="s">
        <v>117</v>
      </c>
      <c r="I283" t="s">
        <v>117</v>
      </c>
      <c r="J283" t="s">
        <v>1837</v>
      </c>
      <c r="K283" t="s">
        <v>140</v>
      </c>
      <c r="L283" t="s">
        <v>1838</v>
      </c>
      <c r="M283" t="s">
        <v>1839</v>
      </c>
      <c r="N283" t="s">
        <v>231</v>
      </c>
      <c r="O283" t="s">
        <v>122</v>
      </c>
      <c r="P283" s="8">
        <v>96952</v>
      </c>
      <c r="Q283" t="s">
        <v>123</v>
      </c>
      <c r="R283" t="s">
        <v>140</v>
      </c>
      <c r="S283" s="10">
        <v>16704339989</v>
      </c>
      <c r="U283" t="s">
        <v>1840</v>
      </c>
      <c r="V283">
        <v>481111</v>
      </c>
      <c r="W283" t="s">
        <v>125</v>
      </c>
      <c r="Y283" t="s">
        <v>1841</v>
      </c>
      <c r="Z283" t="s">
        <v>1842</v>
      </c>
      <c r="AA283" t="s">
        <v>1843</v>
      </c>
      <c r="AB283" t="s">
        <v>277</v>
      </c>
      <c r="AC283" t="s">
        <v>1838</v>
      </c>
      <c r="AD283" t="s">
        <v>1839</v>
      </c>
      <c r="AE283" t="s">
        <v>231</v>
      </c>
      <c r="AF283" t="s">
        <v>122</v>
      </c>
      <c r="AG283" s="8">
        <v>96952</v>
      </c>
      <c r="AH283" t="s">
        <v>123</v>
      </c>
      <c r="AJ283" s="10">
        <v>16704339989</v>
      </c>
      <c r="AL283" t="s">
        <v>1844</v>
      </c>
      <c r="BE283" t="str">
        <f>"49-9098.00"</f>
        <v>49-9098.00</v>
      </c>
      <c r="BF283" t="s">
        <v>2929</v>
      </c>
      <c r="BG283" t="s">
        <v>2930</v>
      </c>
      <c r="BH283" t="s">
        <v>2931</v>
      </c>
      <c r="BI283">
        <v>1</v>
      </c>
      <c r="BJ283">
        <v>1</v>
      </c>
      <c r="BK283" s="1">
        <v>46054</v>
      </c>
      <c r="BL283" s="1">
        <v>46418</v>
      </c>
      <c r="BM283" s="1">
        <v>46054</v>
      </c>
      <c r="BN283" s="1">
        <v>46418</v>
      </c>
      <c r="BO283">
        <v>40</v>
      </c>
      <c r="BP283">
        <v>0</v>
      </c>
      <c r="BQ283">
        <v>8</v>
      </c>
      <c r="BR283">
        <v>8</v>
      </c>
      <c r="BS283">
        <v>8</v>
      </c>
      <c r="BT283">
        <v>8</v>
      </c>
      <c r="BU283">
        <v>8</v>
      </c>
      <c r="BV283">
        <v>0</v>
      </c>
      <c r="BW283" t="str">
        <f>"8:00 AM"</f>
        <v>8:00 AM</v>
      </c>
      <c r="BX283" t="str">
        <f>"5:00 PM"</f>
        <v>5:00 PM</v>
      </c>
      <c r="BY283" t="s">
        <v>135</v>
      </c>
      <c r="BZ283">
        <v>0</v>
      </c>
      <c r="CA283">
        <v>12</v>
      </c>
      <c r="CB283" t="s">
        <v>117</v>
      </c>
      <c r="CD283" s="2" t="s">
        <v>2932</v>
      </c>
      <c r="CE283" t="s">
        <v>1838</v>
      </c>
      <c r="CF283" t="s">
        <v>1839</v>
      </c>
      <c r="CG283" t="s">
        <v>564</v>
      </c>
      <c r="CH283" t="s">
        <v>122</v>
      </c>
      <c r="CI283" s="8">
        <v>96952</v>
      </c>
      <c r="CJ283" s="3">
        <v>10.94</v>
      </c>
      <c r="CK283" s="3">
        <v>10.95</v>
      </c>
      <c r="CL283" s="3">
        <v>0</v>
      </c>
      <c r="CM283" s="3">
        <v>0</v>
      </c>
      <c r="CN283" t="s">
        <v>137</v>
      </c>
      <c r="CO283" t="s">
        <v>140</v>
      </c>
      <c r="CP283" t="s">
        <v>138</v>
      </c>
      <c r="CR283" t="s">
        <v>117</v>
      </c>
      <c r="CS283" t="s">
        <v>139</v>
      </c>
      <c r="CT283" t="s">
        <v>140</v>
      </c>
      <c r="CU283" t="s">
        <v>140</v>
      </c>
      <c r="CV283" t="s">
        <v>139</v>
      </c>
      <c r="CW283" t="s">
        <v>139</v>
      </c>
      <c r="CX283" t="s">
        <v>140</v>
      </c>
      <c r="CY283" t="s">
        <v>1848</v>
      </c>
      <c r="CZ283" s="10">
        <v>16704339989</v>
      </c>
      <c r="DA283" t="s">
        <v>1849</v>
      </c>
      <c r="DB283" t="s">
        <v>140</v>
      </c>
      <c r="DC283" t="s">
        <v>139</v>
      </c>
      <c r="DD283" t="s">
        <v>117</v>
      </c>
    </row>
    <row r="284" spans="1:114" ht="14.45" customHeight="1" x14ac:dyDescent="0.25">
      <c r="A284" t="s">
        <v>3622</v>
      </c>
      <c r="B284" t="s">
        <v>115</v>
      </c>
      <c r="C284" s="1">
        <v>45923</v>
      </c>
      <c r="D284" s="1">
        <v>46001</v>
      </c>
      <c r="E284" t="s">
        <v>116</v>
      </c>
      <c r="G284" t="s">
        <v>139</v>
      </c>
      <c r="H284" t="s">
        <v>117</v>
      </c>
      <c r="I284" t="s">
        <v>117</v>
      </c>
      <c r="J284" t="s">
        <v>3623</v>
      </c>
      <c r="L284" t="s">
        <v>3624</v>
      </c>
      <c r="M284" t="s">
        <v>3625</v>
      </c>
      <c r="N284" t="s">
        <v>121</v>
      </c>
      <c r="O284" t="s">
        <v>122</v>
      </c>
      <c r="P284" s="8">
        <v>96950</v>
      </c>
      <c r="Q284" t="s">
        <v>123</v>
      </c>
      <c r="S284" s="10">
        <v>16702350173</v>
      </c>
      <c r="U284" t="s">
        <v>3626</v>
      </c>
      <c r="V284">
        <v>711211</v>
      </c>
      <c r="W284" t="s">
        <v>125</v>
      </c>
      <c r="Y284" t="s">
        <v>3627</v>
      </c>
      <c r="Z284" t="s">
        <v>3628</v>
      </c>
      <c r="AB284" t="s">
        <v>193</v>
      </c>
      <c r="AC284" t="s">
        <v>3625</v>
      </c>
      <c r="AE284" t="s">
        <v>121</v>
      </c>
      <c r="AF284" t="s">
        <v>122</v>
      </c>
      <c r="AG284" s="8">
        <v>96950</v>
      </c>
      <c r="AH284" t="s">
        <v>123</v>
      </c>
      <c r="AJ284" s="10">
        <v>16702350173</v>
      </c>
      <c r="AL284" t="s">
        <v>3629</v>
      </c>
      <c r="BE284" t="str">
        <f>"27-2022.00"</f>
        <v>27-2022.00</v>
      </c>
      <c r="BF284" t="s">
        <v>3630</v>
      </c>
      <c r="BG284" t="s">
        <v>3631</v>
      </c>
      <c r="BH284" t="s">
        <v>3632</v>
      </c>
      <c r="BI284">
        <v>1</v>
      </c>
      <c r="BJ284">
        <v>1</v>
      </c>
      <c r="BK284" s="1">
        <v>46043</v>
      </c>
      <c r="BL284" s="1">
        <v>47138</v>
      </c>
      <c r="BM284" s="1">
        <v>46043</v>
      </c>
      <c r="BN284" s="1">
        <v>47138</v>
      </c>
      <c r="BO284">
        <v>40</v>
      </c>
      <c r="BP284">
        <v>0</v>
      </c>
      <c r="BQ284">
        <v>8</v>
      </c>
      <c r="BR284">
        <v>8</v>
      </c>
      <c r="BS284">
        <v>8</v>
      </c>
      <c r="BT284">
        <v>8</v>
      </c>
      <c r="BU284">
        <v>8</v>
      </c>
      <c r="BV284">
        <v>0</v>
      </c>
      <c r="BW284" t="str">
        <f>"9:00 AM"</f>
        <v>9:00 AM</v>
      </c>
      <c r="BX284" t="str">
        <f>"6:00 PM"</f>
        <v>6:00 PM</v>
      </c>
      <c r="BY284" t="s">
        <v>135</v>
      </c>
      <c r="BZ284">
        <v>0</v>
      </c>
      <c r="CA284">
        <v>24</v>
      </c>
      <c r="CB284" t="s">
        <v>117</v>
      </c>
      <c r="CD284" t="s">
        <v>3633</v>
      </c>
      <c r="CE284" t="s">
        <v>3634</v>
      </c>
      <c r="CF284" t="s">
        <v>3635</v>
      </c>
      <c r="CG284" t="s">
        <v>156</v>
      </c>
      <c r="CH284" t="s">
        <v>122</v>
      </c>
      <c r="CI284" s="8">
        <v>96950</v>
      </c>
      <c r="CJ284" s="3">
        <v>3191</v>
      </c>
      <c r="CK284" s="3">
        <v>3191</v>
      </c>
      <c r="CN284" t="s">
        <v>2197</v>
      </c>
      <c r="CO284" t="s">
        <v>140</v>
      </c>
      <c r="CP284" t="s">
        <v>138</v>
      </c>
      <c r="CR284" t="s">
        <v>117</v>
      </c>
      <c r="CS284" t="s">
        <v>139</v>
      </c>
      <c r="CT284" t="s">
        <v>140</v>
      </c>
      <c r="CU284" t="s">
        <v>140</v>
      </c>
      <c r="CV284" t="s">
        <v>140</v>
      </c>
      <c r="CW284" t="s">
        <v>139</v>
      </c>
      <c r="CX284" t="s">
        <v>140</v>
      </c>
      <c r="CY284" t="s">
        <v>3636</v>
      </c>
      <c r="CZ284" s="10">
        <v>16702350173</v>
      </c>
      <c r="DA284" t="s">
        <v>3629</v>
      </c>
      <c r="DB284" t="s">
        <v>2968</v>
      </c>
      <c r="DC284" t="s">
        <v>139</v>
      </c>
      <c r="DD284" t="s">
        <v>117</v>
      </c>
    </row>
    <row r="285" spans="1:114" ht="14.45" customHeight="1" x14ac:dyDescent="0.25">
      <c r="A285" t="s">
        <v>3989</v>
      </c>
      <c r="B285" t="s">
        <v>234</v>
      </c>
      <c r="C285" s="1">
        <v>45929</v>
      </c>
      <c r="D285" s="1">
        <v>46001</v>
      </c>
      <c r="E285" t="s">
        <v>116</v>
      </c>
      <c r="G285" t="s">
        <v>117</v>
      </c>
      <c r="H285" t="s">
        <v>117</v>
      </c>
      <c r="I285" t="s">
        <v>117</v>
      </c>
      <c r="J285" t="s">
        <v>2773</v>
      </c>
      <c r="K285" t="s">
        <v>2774</v>
      </c>
      <c r="L285" t="s">
        <v>2775</v>
      </c>
      <c r="N285" t="s">
        <v>156</v>
      </c>
      <c r="O285" t="s">
        <v>122</v>
      </c>
      <c r="P285" s="8">
        <v>96950</v>
      </c>
      <c r="Q285" t="s">
        <v>123</v>
      </c>
      <c r="S285" s="10">
        <v>16702340228</v>
      </c>
      <c r="U285" t="s">
        <v>2776</v>
      </c>
      <c r="V285">
        <v>72251</v>
      </c>
      <c r="W285" t="s">
        <v>125</v>
      </c>
      <c r="Y285" t="s">
        <v>2777</v>
      </c>
      <c r="Z285" t="s">
        <v>2778</v>
      </c>
      <c r="AB285" t="s">
        <v>2779</v>
      </c>
      <c r="AC285" t="s">
        <v>2775</v>
      </c>
      <c r="AE285" t="s">
        <v>156</v>
      </c>
      <c r="AF285" t="s">
        <v>122</v>
      </c>
      <c r="AG285" s="8">
        <v>96950</v>
      </c>
      <c r="AH285" t="s">
        <v>123</v>
      </c>
      <c r="AJ285" s="10">
        <v>16702340228</v>
      </c>
      <c r="AL285" t="s">
        <v>2781</v>
      </c>
      <c r="BE285" t="str">
        <f>"35-3011.00"</f>
        <v>35-3011.00</v>
      </c>
      <c r="BF285" t="s">
        <v>2249</v>
      </c>
      <c r="BG285" t="s">
        <v>3990</v>
      </c>
      <c r="BH285" t="s">
        <v>2327</v>
      </c>
      <c r="BI285">
        <v>1</v>
      </c>
      <c r="BK285" s="1">
        <v>46039</v>
      </c>
      <c r="BL285" s="1">
        <v>46403</v>
      </c>
      <c r="BO285">
        <v>35</v>
      </c>
      <c r="BP285">
        <v>6</v>
      </c>
      <c r="BQ285">
        <v>5</v>
      </c>
      <c r="BR285">
        <v>0</v>
      </c>
      <c r="BS285">
        <v>6</v>
      </c>
      <c r="BT285">
        <v>6</v>
      </c>
      <c r="BU285">
        <v>6</v>
      </c>
      <c r="BV285">
        <v>6</v>
      </c>
      <c r="BW285" t="str">
        <f>"4:30 PM"</f>
        <v>4:30 PM</v>
      </c>
      <c r="BX285" t="str">
        <f>"10:30 PM"</f>
        <v>10:30 PM</v>
      </c>
      <c r="BY285" t="s">
        <v>165</v>
      </c>
      <c r="BZ285">
        <v>0</v>
      </c>
      <c r="CA285">
        <v>12</v>
      </c>
      <c r="CB285" t="s">
        <v>117</v>
      </c>
      <c r="CD285" s="2" t="s">
        <v>3991</v>
      </c>
      <c r="CE285" t="s">
        <v>2780</v>
      </c>
      <c r="CG285" t="s">
        <v>156</v>
      </c>
      <c r="CH285" t="s">
        <v>122</v>
      </c>
      <c r="CI285" s="8">
        <v>96950</v>
      </c>
      <c r="CJ285" s="3">
        <v>8.4499999999999993</v>
      </c>
      <c r="CK285" s="3">
        <v>8.4499999999999993</v>
      </c>
      <c r="CN285" t="s">
        <v>137</v>
      </c>
      <c r="CO285" t="s">
        <v>140</v>
      </c>
      <c r="CP285" t="s">
        <v>138</v>
      </c>
      <c r="CR285" t="s">
        <v>117</v>
      </c>
      <c r="CS285" t="s">
        <v>139</v>
      </c>
      <c r="CT285" t="s">
        <v>140</v>
      </c>
      <c r="CU285" t="s">
        <v>140</v>
      </c>
      <c r="CV285" t="s">
        <v>140</v>
      </c>
      <c r="CW285" t="s">
        <v>139</v>
      </c>
      <c r="CX285" t="s">
        <v>140</v>
      </c>
      <c r="CY285" t="s">
        <v>140</v>
      </c>
      <c r="CZ285" s="10">
        <v>16702340228</v>
      </c>
      <c r="DA285" t="s">
        <v>2781</v>
      </c>
      <c r="DB285" t="s">
        <v>140</v>
      </c>
      <c r="DC285" t="s">
        <v>139</v>
      </c>
      <c r="DD285" t="s">
        <v>117</v>
      </c>
    </row>
    <row r="286" spans="1:114" ht="14.45" customHeight="1" x14ac:dyDescent="0.25">
      <c r="A286" t="s">
        <v>4541</v>
      </c>
      <c r="B286" t="s">
        <v>234</v>
      </c>
      <c r="C286" s="1">
        <v>45929</v>
      </c>
      <c r="D286" s="1">
        <v>46001</v>
      </c>
      <c r="E286" t="s">
        <v>168</v>
      </c>
      <c r="F286" s="1">
        <v>46037</v>
      </c>
      <c r="G286" t="s">
        <v>117</v>
      </c>
      <c r="H286" t="s">
        <v>117</v>
      </c>
      <c r="I286" t="s">
        <v>117</v>
      </c>
      <c r="J286" t="s">
        <v>2773</v>
      </c>
      <c r="K286" t="s">
        <v>2774</v>
      </c>
      <c r="L286" t="s">
        <v>2775</v>
      </c>
      <c r="N286" t="s">
        <v>156</v>
      </c>
      <c r="O286" t="s">
        <v>122</v>
      </c>
      <c r="P286" s="8">
        <v>96950</v>
      </c>
      <c r="Q286" t="s">
        <v>123</v>
      </c>
      <c r="S286" s="10">
        <v>16702340228</v>
      </c>
      <c r="U286" t="s">
        <v>2776</v>
      </c>
      <c r="V286">
        <v>72251</v>
      </c>
      <c r="W286" t="s">
        <v>125</v>
      </c>
      <c r="Y286" t="s">
        <v>2777</v>
      </c>
      <c r="Z286" t="s">
        <v>2778</v>
      </c>
      <c r="AB286" t="s">
        <v>2779</v>
      </c>
      <c r="AC286" t="s">
        <v>2775</v>
      </c>
      <c r="AE286" t="s">
        <v>156</v>
      </c>
      <c r="AF286" t="s">
        <v>122</v>
      </c>
      <c r="AG286" s="8">
        <v>96950</v>
      </c>
      <c r="AH286" t="s">
        <v>123</v>
      </c>
      <c r="AJ286" s="10">
        <v>16702340228</v>
      </c>
      <c r="AL286" t="s">
        <v>2781</v>
      </c>
      <c r="BE286" t="str">
        <f>"35-3023.00"</f>
        <v>35-3023.00</v>
      </c>
      <c r="BF286" t="s">
        <v>1282</v>
      </c>
      <c r="BG286" t="s">
        <v>3177</v>
      </c>
      <c r="BH286" t="s">
        <v>3178</v>
      </c>
      <c r="BI286">
        <v>1</v>
      </c>
      <c r="BK286" s="1">
        <v>46404</v>
      </c>
      <c r="BL286" s="1">
        <v>46768</v>
      </c>
      <c r="BO286">
        <v>35</v>
      </c>
      <c r="BP286">
        <v>6</v>
      </c>
      <c r="BQ286">
        <v>5</v>
      </c>
      <c r="BR286">
        <v>0</v>
      </c>
      <c r="BS286">
        <v>6</v>
      </c>
      <c r="BT286">
        <v>6</v>
      </c>
      <c r="BU286">
        <v>6</v>
      </c>
      <c r="BV286">
        <v>6</v>
      </c>
      <c r="BW286" t="str">
        <f>"4:30 PM"</f>
        <v>4:30 PM</v>
      </c>
      <c r="BX286" t="str">
        <f>"10:30 PM"</f>
        <v>10:30 PM</v>
      </c>
      <c r="BY286" t="s">
        <v>165</v>
      </c>
      <c r="BZ286">
        <v>0</v>
      </c>
      <c r="CA286">
        <v>3</v>
      </c>
      <c r="CB286" t="s">
        <v>117</v>
      </c>
      <c r="CD286" s="2" t="s">
        <v>3179</v>
      </c>
      <c r="CE286" t="s">
        <v>2780</v>
      </c>
      <c r="CG286" t="s">
        <v>156</v>
      </c>
      <c r="CH286" t="s">
        <v>122</v>
      </c>
      <c r="CI286" s="8">
        <v>96950</v>
      </c>
      <c r="CJ286" s="3">
        <v>7.97</v>
      </c>
      <c r="CK286" s="3">
        <v>7.97</v>
      </c>
      <c r="CN286" t="s">
        <v>137</v>
      </c>
      <c r="CO286" t="s">
        <v>140</v>
      </c>
      <c r="CP286" t="s">
        <v>138</v>
      </c>
      <c r="CR286" t="s">
        <v>117</v>
      </c>
      <c r="CS286" t="s">
        <v>139</v>
      </c>
      <c r="CT286" t="s">
        <v>140</v>
      </c>
      <c r="CU286" t="s">
        <v>140</v>
      </c>
      <c r="CV286" t="s">
        <v>140</v>
      </c>
      <c r="CW286" t="s">
        <v>139</v>
      </c>
      <c r="CX286" t="s">
        <v>140</v>
      </c>
      <c r="CY286" t="s">
        <v>140</v>
      </c>
      <c r="CZ286" s="10">
        <v>16702340228</v>
      </c>
      <c r="DA286" t="s">
        <v>2781</v>
      </c>
      <c r="DB286" t="s">
        <v>140</v>
      </c>
      <c r="DC286" t="s">
        <v>139</v>
      </c>
      <c r="DD286" t="s">
        <v>117</v>
      </c>
    </row>
    <row r="287" spans="1:114" ht="14.45" customHeight="1" x14ac:dyDescent="0.25">
      <c r="A287" t="s">
        <v>5088</v>
      </c>
      <c r="B287" t="s">
        <v>234</v>
      </c>
      <c r="C287" s="1">
        <v>45995</v>
      </c>
      <c r="D287" s="1">
        <v>46001</v>
      </c>
      <c r="E287" t="s">
        <v>116</v>
      </c>
      <c r="G287" t="s">
        <v>117</v>
      </c>
      <c r="H287" t="s">
        <v>117</v>
      </c>
      <c r="I287" t="s">
        <v>117</v>
      </c>
      <c r="J287" t="s">
        <v>366</v>
      </c>
      <c r="K287" t="s">
        <v>366</v>
      </c>
      <c r="L287" t="s">
        <v>462</v>
      </c>
      <c r="N287" t="s">
        <v>368</v>
      </c>
      <c r="O287" t="s">
        <v>122</v>
      </c>
      <c r="P287" s="8">
        <v>96951</v>
      </c>
      <c r="Q287" t="s">
        <v>123</v>
      </c>
      <c r="S287" s="10">
        <v>16705320350</v>
      </c>
      <c r="U287" t="s">
        <v>369</v>
      </c>
      <c r="V287">
        <v>311942</v>
      </c>
      <c r="W287" t="s">
        <v>125</v>
      </c>
      <c r="Y287" t="s">
        <v>370</v>
      </c>
      <c r="Z287" t="s">
        <v>371</v>
      </c>
      <c r="AA287" t="s">
        <v>249</v>
      </c>
      <c r="AB287" t="s">
        <v>193</v>
      </c>
      <c r="AC287" t="s">
        <v>372</v>
      </c>
      <c r="AE287" t="s">
        <v>368</v>
      </c>
      <c r="AF287" t="s">
        <v>122</v>
      </c>
      <c r="AG287" s="8">
        <v>96951</v>
      </c>
      <c r="AH287" t="s">
        <v>123</v>
      </c>
      <c r="AJ287" s="10">
        <v>16705320350</v>
      </c>
      <c r="AL287" t="s">
        <v>373</v>
      </c>
      <c r="BE287" t="str">
        <f>"51-9198.00"</f>
        <v>51-9198.00</v>
      </c>
      <c r="BF287" t="s">
        <v>374</v>
      </c>
      <c r="BG287" t="s">
        <v>375</v>
      </c>
      <c r="BH287" t="s">
        <v>376</v>
      </c>
      <c r="BI287">
        <v>2</v>
      </c>
      <c r="BK287" s="1">
        <v>46082</v>
      </c>
      <c r="BL287" s="1">
        <v>46446</v>
      </c>
      <c r="BO287">
        <v>40</v>
      </c>
      <c r="BP287">
        <v>0</v>
      </c>
      <c r="BQ287">
        <v>7</v>
      </c>
      <c r="BR287">
        <v>7</v>
      </c>
      <c r="BS287">
        <v>7</v>
      </c>
      <c r="BT287">
        <v>7</v>
      </c>
      <c r="BU287">
        <v>7</v>
      </c>
      <c r="BV287">
        <v>5</v>
      </c>
      <c r="BW287" t="str">
        <f>"8:00 AM"</f>
        <v>8:00 AM</v>
      </c>
      <c r="BX287" t="str">
        <f>"4:30 PM"</f>
        <v>4:30 PM</v>
      </c>
      <c r="BY287" t="s">
        <v>165</v>
      </c>
      <c r="BZ287">
        <v>0</v>
      </c>
      <c r="CA287">
        <v>12</v>
      </c>
      <c r="CB287" t="s">
        <v>117</v>
      </c>
      <c r="CD287" t="s">
        <v>377</v>
      </c>
      <c r="CE287" t="s">
        <v>378</v>
      </c>
      <c r="CG287" t="s">
        <v>368</v>
      </c>
      <c r="CH287" t="s">
        <v>122</v>
      </c>
      <c r="CI287" s="8">
        <v>96951</v>
      </c>
      <c r="CJ287" s="3">
        <v>8.2200000000000006</v>
      </c>
      <c r="CK287" s="3">
        <v>8.2200000000000006</v>
      </c>
      <c r="CL287" s="3">
        <v>12.33</v>
      </c>
      <c r="CM287" s="3">
        <v>12.33</v>
      </c>
      <c r="CN287" t="s">
        <v>137</v>
      </c>
      <c r="CO287" t="s">
        <v>140</v>
      </c>
      <c r="CP287" t="s">
        <v>138</v>
      </c>
      <c r="CR287" t="s">
        <v>117</v>
      </c>
      <c r="CS287" t="s">
        <v>139</v>
      </c>
      <c r="CT287" t="s">
        <v>139</v>
      </c>
      <c r="CU287" t="s">
        <v>139</v>
      </c>
      <c r="CV287" t="s">
        <v>140</v>
      </c>
      <c r="CW287" t="s">
        <v>139</v>
      </c>
      <c r="CX287" t="s">
        <v>140</v>
      </c>
      <c r="CY287" t="s">
        <v>379</v>
      </c>
      <c r="CZ287" s="10">
        <v>16705320350</v>
      </c>
      <c r="DA287" t="s">
        <v>373</v>
      </c>
      <c r="DB287" t="s">
        <v>140</v>
      </c>
      <c r="DC287" t="s">
        <v>139</v>
      </c>
      <c r="DD287" t="s">
        <v>117</v>
      </c>
    </row>
    <row r="288" spans="1:114" ht="14.45" customHeight="1" x14ac:dyDescent="0.25">
      <c r="A288" t="s">
        <v>5090</v>
      </c>
      <c r="B288" t="s">
        <v>115</v>
      </c>
      <c r="C288" s="1">
        <v>45930</v>
      </c>
      <c r="D288" s="1">
        <v>46001</v>
      </c>
      <c r="E288" t="s">
        <v>116</v>
      </c>
      <c r="G288" t="s">
        <v>117</v>
      </c>
      <c r="H288" t="s">
        <v>117</v>
      </c>
      <c r="I288" t="s">
        <v>117</v>
      </c>
      <c r="J288" t="s">
        <v>5091</v>
      </c>
      <c r="K288" t="s">
        <v>5092</v>
      </c>
      <c r="L288" t="s">
        <v>5093</v>
      </c>
      <c r="N288" t="s">
        <v>156</v>
      </c>
      <c r="O288" t="s">
        <v>122</v>
      </c>
      <c r="P288" s="8">
        <v>96950</v>
      </c>
      <c r="Q288" t="s">
        <v>123</v>
      </c>
      <c r="S288" s="10">
        <v>16702341282</v>
      </c>
      <c r="U288" t="s">
        <v>5094</v>
      </c>
      <c r="V288">
        <v>81149</v>
      </c>
      <c r="W288" t="s">
        <v>125</v>
      </c>
      <c r="Y288" t="s">
        <v>5095</v>
      </c>
      <c r="Z288" t="s">
        <v>5096</v>
      </c>
      <c r="AB288" t="s">
        <v>439</v>
      </c>
      <c r="AC288" t="s">
        <v>5093</v>
      </c>
      <c r="AE288" t="s">
        <v>156</v>
      </c>
      <c r="AF288" t="s">
        <v>122</v>
      </c>
      <c r="AG288" s="8">
        <v>96950</v>
      </c>
      <c r="AH288" t="s">
        <v>123</v>
      </c>
      <c r="AJ288" s="10">
        <v>16702341282</v>
      </c>
      <c r="AL288" t="s">
        <v>5097</v>
      </c>
      <c r="AM288" t="s">
        <v>891</v>
      </c>
      <c r="AN288" t="s">
        <v>2624</v>
      </c>
      <c r="AO288" t="s">
        <v>2625</v>
      </c>
      <c r="AP288" t="s">
        <v>2626</v>
      </c>
      <c r="AQ288" t="s">
        <v>2627</v>
      </c>
      <c r="AS288" t="s">
        <v>156</v>
      </c>
      <c r="AT288" t="s">
        <v>122</v>
      </c>
      <c r="AU288" s="8">
        <v>96950</v>
      </c>
      <c r="AV288" t="s">
        <v>123</v>
      </c>
      <c r="AX288" s="10">
        <v>16702349480</v>
      </c>
      <c r="AZ288" t="s">
        <v>2628</v>
      </c>
      <c r="BA288" t="s">
        <v>2629</v>
      </c>
      <c r="BB288" t="s">
        <v>2630</v>
      </c>
      <c r="BC288" t="s">
        <v>122</v>
      </c>
      <c r="BD288" t="s">
        <v>2631</v>
      </c>
      <c r="BE288" t="str">
        <f>"51-6052.00"</f>
        <v>51-6052.00</v>
      </c>
      <c r="BF288" t="s">
        <v>607</v>
      </c>
      <c r="BG288" t="s">
        <v>5098</v>
      </c>
      <c r="BH288" t="s">
        <v>5099</v>
      </c>
      <c r="BI288">
        <v>1</v>
      </c>
      <c r="BJ288">
        <v>1</v>
      </c>
      <c r="BK288" s="1">
        <v>45962</v>
      </c>
      <c r="BL288" s="1">
        <v>46326</v>
      </c>
      <c r="BM288" s="1">
        <v>46001</v>
      </c>
      <c r="BN288" s="1">
        <v>46326</v>
      </c>
      <c r="BO288">
        <v>40</v>
      </c>
      <c r="BP288">
        <v>0</v>
      </c>
      <c r="BQ288">
        <v>8</v>
      </c>
      <c r="BR288">
        <v>8</v>
      </c>
      <c r="BS288">
        <v>8</v>
      </c>
      <c r="BT288">
        <v>8</v>
      </c>
      <c r="BU288">
        <v>8</v>
      </c>
      <c r="BV288">
        <v>0</v>
      </c>
      <c r="BW288" t="str">
        <f>"8:00 AM"</f>
        <v>8:00 AM</v>
      </c>
      <c r="BX288" t="str">
        <f>"5:00 PM"</f>
        <v>5:00 PM</v>
      </c>
      <c r="BY288" t="s">
        <v>165</v>
      </c>
      <c r="BZ288">
        <v>0</v>
      </c>
      <c r="CA288">
        <v>12</v>
      </c>
      <c r="CB288" t="s">
        <v>117</v>
      </c>
      <c r="CD288" s="2" t="s">
        <v>5100</v>
      </c>
      <c r="CE288" t="s">
        <v>2410</v>
      </c>
      <c r="CG288" t="s">
        <v>156</v>
      </c>
      <c r="CH288" t="s">
        <v>122</v>
      </c>
      <c r="CI288" s="8">
        <v>96950</v>
      </c>
      <c r="CJ288" s="3">
        <v>10.5</v>
      </c>
      <c r="CK288" s="3">
        <v>10.5</v>
      </c>
      <c r="CL288" s="3">
        <v>15.75</v>
      </c>
      <c r="CM288" s="3">
        <v>15.75</v>
      </c>
      <c r="CN288" t="s">
        <v>137</v>
      </c>
      <c r="CO288" t="s">
        <v>165</v>
      </c>
      <c r="CP288" t="s">
        <v>138</v>
      </c>
      <c r="CR288" t="s">
        <v>117</v>
      </c>
      <c r="CS288" t="s">
        <v>139</v>
      </c>
      <c r="CT288" t="s">
        <v>140</v>
      </c>
      <c r="CU288" t="s">
        <v>139</v>
      </c>
      <c r="CV288" t="s">
        <v>140</v>
      </c>
      <c r="CW288" t="s">
        <v>139</v>
      </c>
      <c r="CX288" t="s">
        <v>140</v>
      </c>
      <c r="CY288" t="s">
        <v>165</v>
      </c>
      <c r="CZ288" s="10">
        <v>16702341282</v>
      </c>
      <c r="DA288" t="s">
        <v>5097</v>
      </c>
      <c r="DB288" t="s">
        <v>140</v>
      </c>
      <c r="DC288" t="s">
        <v>139</v>
      </c>
      <c r="DD288" t="s">
        <v>117</v>
      </c>
      <c r="DE288" t="s">
        <v>2624</v>
      </c>
      <c r="DF288" t="s">
        <v>2625</v>
      </c>
      <c r="DG288" t="s">
        <v>364</v>
      </c>
      <c r="DH288" t="s">
        <v>2630</v>
      </c>
      <c r="DI288" t="s">
        <v>2629</v>
      </c>
      <c r="DJ288" t="s">
        <v>2628</v>
      </c>
    </row>
    <row r="289" spans="1:114" ht="14.45" customHeight="1" x14ac:dyDescent="0.25">
      <c r="A289" t="s">
        <v>5413</v>
      </c>
      <c r="B289" t="s">
        <v>234</v>
      </c>
      <c r="C289" s="1">
        <v>45929</v>
      </c>
      <c r="D289" s="1">
        <v>46001</v>
      </c>
      <c r="E289" t="s">
        <v>168</v>
      </c>
      <c r="F289" s="1">
        <v>46037</v>
      </c>
      <c r="G289" t="s">
        <v>117</v>
      </c>
      <c r="H289" t="s">
        <v>117</v>
      </c>
      <c r="I289" t="s">
        <v>117</v>
      </c>
      <c r="J289" t="s">
        <v>2773</v>
      </c>
      <c r="K289" t="s">
        <v>2774</v>
      </c>
      <c r="L289" t="s">
        <v>2775</v>
      </c>
      <c r="N289" t="s">
        <v>156</v>
      </c>
      <c r="O289" t="s">
        <v>122</v>
      </c>
      <c r="P289" s="8">
        <v>96950</v>
      </c>
      <c r="Q289" t="s">
        <v>123</v>
      </c>
      <c r="S289" s="10">
        <v>16702340228</v>
      </c>
      <c r="U289" t="s">
        <v>2776</v>
      </c>
      <c r="V289">
        <v>72251</v>
      </c>
      <c r="W289" t="s">
        <v>125</v>
      </c>
      <c r="Y289" t="s">
        <v>2777</v>
      </c>
      <c r="Z289" t="s">
        <v>2778</v>
      </c>
      <c r="AB289" t="s">
        <v>2779</v>
      </c>
      <c r="AC289" t="s">
        <v>2775</v>
      </c>
      <c r="AE289" t="s">
        <v>156</v>
      </c>
      <c r="AF289" t="s">
        <v>122</v>
      </c>
      <c r="AG289" s="8">
        <v>96950</v>
      </c>
      <c r="AH289" t="s">
        <v>123</v>
      </c>
      <c r="AJ289" s="10">
        <v>16702340228</v>
      </c>
      <c r="AL289" t="s">
        <v>2781</v>
      </c>
      <c r="BE289" t="str">
        <f>"35-2014.00"</f>
        <v>35-2014.00</v>
      </c>
      <c r="BF289" t="s">
        <v>195</v>
      </c>
      <c r="BG289" t="s">
        <v>3696</v>
      </c>
      <c r="BH289" t="s">
        <v>495</v>
      </c>
      <c r="BI289">
        <v>1</v>
      </c>
      <c r="BK289" s="1">
        <v>46039</v>
      </c>
      <c r="BL289" s="1">
        <v>46403</v>
      </c>
      <c r="BO289">
        <v>35</v>
      </c>
      <c r="BP289">
        <v>6</v>
      </c>
      <c r="BQ289">
        <v>6</v>
      </c>
      <c r="BR289">
        <v>0</v>
      </c>
      <c r="BS289">
        <v>6</v>
      </c>
      <c r="BT289">
        <v>5</v>
      </c>
      <c r="BU289">
        <v>6</v>
      </c>
      <c r="BV289">
        <v>6</v>
      </c>
      <c r="BW289" t="str">
        <f>"4:30 PM"</f>
        <v>4:30 PM</v>
      </c>
      <c r="BX289" t="str">
        <f>"10:30 PM"</f>
        <v>10:30 PM</v>
      </c>
      <c r="BY289" t="s">
        <v>165</v>
      </c>
      <c r="BZ289">
        <v>0</v>
      </c>
      <c r="CA289">
        <v>12</v>
      </c>
      <c r="CB289" t="s">
        <v>117</v>
      </c>
      <c r="CD289" s="2" t="s">
        <v>3697</v>
      </c>
      <c r="CE289" t="s">
        <v>2780</v>
      </c>
      <c r="CG289" t="s">
        <v>156</v>
      </c>
      <c r="CH289" t="s">
        <v>122</v>
      </c>
      <c r="CI289" s="8">
        <v>96950</v>
      </c>
      <c r="CJ289" s="3">
        <v>8.93</v>
      </c>
      <c r="CK289" s="3">
        <v>8.93</v>
      </c>
      <c r="CN289" t="s">
        <v>137</v>
      </c>
      <c r="CO289" t="s">
        <v>140</v>
      </c>
      <c r="CP289" t="s">
        <v>138</v>
      </c>
      <c r="CR289" t="s">
        <v>117</v>
      </c>
      <c r="CS289" t="s">
        <v>139</v>
      </c>
      <c r="CT289" t="s">
        <v>140</v>
      </c>
      <c r="CU289" t="s">
        <v>140</v>
      </c>
      <c r="CV289" t="s">
        <v>140</v>
      </c>
      <c r="CW289" t="s">
        <v>139</v>
      </c>
      <c r="CX289" t="s">
        <v>140</v>
      </c>
      <c r="CY289" t="s">
        <v>140</v>
      </c>
      <c r="CZ289" s="10">
        <v>16702340228</v>
      </c>
      <c r="DA289" t="s">
        <v>2781</v>
      </c>
      <c r="DB289" t="s">
        <v>140</v>
      </c>
      <c r="DC289" t="s">
        <v>139</v>
      </c>
      <c r="DD289" t="s">
        <v>117</v>
      </c>
    </row>
    <row r="290" spans="1:114" ht="14.45" customHeight="1" x14ac:dyDescent="0.25">
      <c r="A290" t="s">
        <v>5576</v>
      </c>
      <c r="B290" t="s">
        <v>217</v>
      </c>
      <c r="C290" s="1">
        <v>45963</v>
      </c>
      <c r="D290" s="1">
        <v>46001</v>
      </c>
      <c r="E290" t="s">
        <v>168</v>
      </c>
      <c r="F290" s="1">
        <v>46052</v>
      </c>
      <c r="G290" t="s">
        <v>117</v>
      </c>
      <c r="H290" t="s">
        <v>117</v>
      </c>
      <c r="I290" t="s">
        <v>117</v>
      </c>
      <c r="J290" t="s">
        <v>2098</v>
      </c>
      <c r="L290" t="s">
        <v>2099</v>
      </c>
      <c r="N290" t="s">
        <v>564</v>
      </c>
      <c r="O290" t="s">
        <v>122</v>
      </c>
      <c r="P290" s="8">
        <v>96952</v>
      </c>
      <c r="Q290" t="s">
        <v>123</v>
      </c>
      <c r="S290" s="10">
        <v>16704330422</v>
      </c>
      <c r="U290" t="s">
        <v>2100</v>
      </c>
      <c r="V290">
        <v>236220</v>
      </c>
      <c r="W290" t="s">
        <v>125</v>
      </c>
      <c r="Y290" t="s">
        <v>566</v>
      </c>
      <c r="Z290" t="s">
        <v>567</v>
      </c>
      <c r="AA290" t="s">
        <v>568</v>
      </c>
      <c r="AB290" t="s">
        <v>277</v>
      </c>
      <c r="AC290" t="s">
        <v>563</v>
      </c>
      <c r="AE290" t="s">
        <v>564</v>
      </c>
      <c r="AF290" t="s">
        <v>122</v>
      </c>
      <c r="AG290" s="8">
        <v>96952</v>
      </c>
      <c r="AH290" t="s">
        <v>123</v>
      </c>
      <c r="AJ290" s="10">
        <v>16704330422</v>
      </c>
      <c r="AL290" t="s">
        <v>569</v>
      </c>
      <c r="BE290" t="str">
        <f>"49-9071.00"</f>
        <v>49-9071.00</v>
      </c>
      <c r="BF290" t="s">
        <v>132</v>
      </c>
      <c r="BG290" t="s">
        <v>2101</v>
      </c>
      <c r="BH290" t="s">
        <v>132</v>
      </c>
      <c r="BI290">
        <v>4</v>
      </c>
      <c r="BK290" s="1">
        <v>46054</v>
      </c>
      <c r="BL290" s="1">
        <v>46418</v>
      </c>
      <c r="BO290">
        <v>40</v>
      </c>
      <c r="BP290">
        <v>0</v>
      </c>
      <c r="BQ290">
        <v>8</v>
      </c>
      <c r="BR290">
        <v>8</v>
      </c>
      <c r="BS290">
        <v>8</v>
      </c>
      <c r="BT290">
        <v>8</v>
      </c>
      <c r="BU290">
        <v>8</v>
      </c>
      <c r="BV290">
        <v>0</v>
      </c>
      <c r="BW290" t="str">
        <f>"7:30 AM"</f>
        <v>7:30 AM</v>
      </c>
      <c r="BX290" t="str">
        <f>"4:30 PM"</f>
        <v>4:30 PM</v>
      </c>
      <c r="BY290" t="s">
        <v>165</v>
      </c>
      <c r="BZ290">
        <v>0</v>
      </c>
      <c r="CA290">
        <v>12</v>
      </c>
      <c r="CB290" t="s">
        <v>117</v>
      </c>
      <c r="CD290" t="s">
        <v>2102</v>
      </c>
      <c r="CE290" t="s">
        <v>2017</v>
      </c>
      <c r="CG290" t="s">
        <v>564</v>
      </c>
      <c r="CH290" t="s">
        <v>122</v>
      </c>
      <c r="CI290" s="8">
        <v>96952</v>
      </c>
      <c r="CJ290" s="3">
        <v>10</v>
      </c>
      <c r="CK290" s="3">
        <v>13</v>
      </c>
      <c r="CL290" s="3">
        <v>15</v>
      </c>
      <c r="CM290" s="3">
        <v>19.5</v>
      </c>
      <c r="CN290" t="s">
        <v>137</v>
      </c>
      <c r="CO290" t="s">
        <v>575</v>
      </c>
      <c r="CP290" t="s">
        <v>266</v>
      </c>
      <c r="CR290" t="s">
        <v>117</v>
      </c>
      <c r="CS290" t="s">
        <v>139</v>
      </c>
      <c r="CT290" t="s">
        <v>139</v>
      </c>
      <c r="CU290" t="s">
        <v>139</v>
      </c>
      <c r="CV290" t="s">
        <v>140</v>
      </c>
      <c r="CW290" t="s">
        <v>139</v>
      </c>
      <c r="CX290" t="s">
        <v>139</v>
      </c>
      <c r="CY290" t="s">
        <v>576</v>
      </c>
      <c r="CZ290" s="10">
        <v>16704330422</v>
      </c>
      <c r="DA290" t="s">
        <v>569</v>
      </c>
      <c r="DB290" t="s">
        <v>140</v>
      </c>
      <c r="DC290" t="s">
        <v>139</v>
      </c>
      <c r="DD290" t="s">
        <v>117</v>
      </c>
    </row>
    <row r="291" spans="1:114" ht="14.45" customHeight="1" x14ac:dyDescent="0.25">
      <c r="A291" t="s">
        <v>1942</v>
      </c>
      <c r="B291" t="s">
        <v>115</v>
      </c>
      <c r="C291" s="1">
        <v>45963</v>
      </c>
      <c r="D291" s="1">
        <v>46002</v>
      </c>
      <c r="E291" t="s">
        <v>116</v>
      </c>
      <c r="G291" t="s">
        <v>117</v>
      </c>
      <c r="H291" t="s">
        <v>117</v>
      </c>
      <c r="I291" t="s">
        <v>117</v>
      </c>
      <c r="J291" t="s">
        <v>1943</v>
      </c>
      <c r="K291" t="s">
        <v>1943</v>
      </c>
      <c r="L291" t="s">
        <v>1944</v>
      </c>
      <c r="N291" t="s">
        <v>993</v>
      </c>
      <c r="O291" t="s">
        <v>122</v>
      </c>
      <c r="P291" s="8">
        <v>96950</v>
      </c>
      <c r="Q291" t="s">
        <v>123</v>
      </c>
      <c r="S291" s="10">
        <v>16702353334</v>
      </c>
      <c r="U291" t="s">
        <v>1945</v>
      </c>
      <c r="V291">
        <v>713120</v>
      </c>
      <c r="W291" t="s">
        <v>125</v>
      </c>
      <c r="Y291" t="s">
        <v>1946</v>
      </c>
      <c r="Z291" t="s">
        <v>1947</v>
      </c>
      <c r="AA291" t="s">
        <v>1946</v>
      </c>
      <c r="AB291" t="s">
        <v>193</v>
      </c>
      <c r="AC291" t="s">
        <v>1944</v>
      </c>
      <c r="AE291" t="s">
        <v>993</v>
      </c>
      <c r="AF291" t="s">
        <v>122</v>
      </c>
      <c r="AG291" s="8">
        <v>96950</v>
      </c>
      <c r="AH291" t="s">
        <v>123</v>
      </c>
      <c r="AJ291" s="10">
        <v>16702353334</v>
      </c>
      <c r="AL291" t="s">
        <v>1948</v>
      </c>
      <c r="BE291" t="str">
        <f>"49-9043.00"</f>
        <v>49-9043.00</v>
      </c>
      <c r="BF291" t="s">
        <v>1949</v>
      </c>
      <c r="BG291" t="s">
        <v>1950</v>
      </c>
      <c r="BH291" t="s">
        <v>1951</v>
      </c>
      <c r="BI291">
        <v>3</v>
      </c>
      <c r="BJ291">
        <v>3</v>
      </c>
      <c r="BK291" s="1">
        <v>46082</v>
      </c>
      <c r="BL291" s="1">
        <v>46295</v>
      </c>
      <c r="BM291" s="1">
        <v>46082</v>
      </c>
      <c r="BN291" s="1">
        <v>46295</v>
      </c>
      <c r="BO291">
        <v>40</v>
      </c>
      <c r="BP291">
        <v>0</v>
      </c>
      <c r="BQ291">
        <v>8</v>
      </c>
      <c r="BR291">
        <v>8</v>
      </c>
      <c r="BS291">
        <v>8</v>
      </c>
      <c r="BT291">
        <v>8</v>
      </c>
      <c r="BU291">
        <v>8</v>
      </c>
      <c r="BV291">
        <v>0</v>
      </c>
      <c r="BW291" t="str">
        <f>"9:00 AM"</f>
        <v>9:00 AM</v>
      </c>
      <c r="BX291" t="str">
        <f>"5:00 PM"</f>
        <v>5:00 PM</v>
      </c>
      <c r="BY291" t="s">
        <v>135</v>
      </c>
      <c r="BZ291">
        <v>0</v>
      </c>
      <c r="CA291">
        <v>12</v>
      </c>
      <c r="CB291" t="s">
        <v>117</v>
      </c>
      <c r="CD291" t="s">
        <v>1952</v>
      </c>
      <c r="CE291" t="s">
        <v>1944</v>
      </c>
      <c r="CG291" t="s">
        <v>156</v>
      </c>
      <c r="CH291" t="s">
        <v>122</v>
      </c>
      <c r="CI291" s="8">
        <v>96950</v>
      </c>
      <c r="CJ291" s="3">
        <v>21.93</v>
      </c>
      <c r="CK291" s="3">
        <v>21.93</v>
      </c>
      <c r="CL291" s="3">
        <v>32.9</v>
      </c>
      <c r="CM291" s="3">
        <v>32.9</v>
      </c>
      <c r="CN291" t="s">
        <v>137</v>
      </c>
      <c r="CO291" t="s">
        <v>325</v>
      </c>
      <c r="CP291" t="s">
        <v>138</v>
      </c>
      <c r="CR291" t="s">
        <v>117</v>
      </c>
      <c r="CS291" t="s">
        <v>139</v>
      </c>
      <c r="CT291" t="s">
        <v>140</v>
      </c>
      <c r="CU291" t="s">
        <v>139</v>
      </c>
      <c r="CV291" t="s">
        <v>139</v>
      </c>
      <c r="CW291" t="s">
        <v>139</v>
      </c>
      <c r="CX291" t="s">
        <v>140</v>
      </c>
      <c r="CY291" t="s">
        <v>1953</v>
      </c>
      <c r="CZ291" s="10">
        <v>16702353334</v>
      </c>
      <c r="DA291" t="s">
        <v>1948</v>
      </c>
      <c r="DB291" t="s">
        <v>140</v>
      </c>
      <c r="DC291" t="s">
        <v>139</v>
      </c>
      <c r="DD291" t="s">
        <v>117</v>
      </c>
    </row>
    <row r="292" spans="1:114" ht="14.45" customHeight="1" x14ac:dyDescent="0.25">
      <c r="A292" t="s">
        <v>2011</v>
      </c>
      <c r="B292" t="s">
        <v>115</v>
      </c>
      <c r="C292" s="1">
        <v>45963</v>
      </c>
      <c r="D292" s="1">
        <v>46002</v>
      </c>
      <c r="E292" t="s">
        <v>168</v>
      </c>
      <c r="F292" s="1">
        <v>46021</v>
      </c>
      <c r="G292" t="s">
        <v>117</v>
      </c>
      <c r="H292" t="s">
        <v>117</v>
      </c>
      <c r="I292" t="s">
        <v>117</v>
      </c>
      <c r="J292" t="s">
        <v>2012</v>
      </c>
      <c r="L292" t="s">
        <v>563</v>
      </c>
      <c r="N292" t="s">
        <v>564</v>
      </c>
      <c r="O292" t="s">
        <v>122</v>
      </c>
      <c r="P292" s="8">
        <v>96952</v>
      </c>
      <c r="Q292" t="s">
        <v>123</v>
      </c>
      <c r="S292" s="10">
        <v>16704330422</v>
      </c>
      <c r="U292" t="s">
        <v>2013</v>
      </c>
      <c r="V292">
        <v>212312</v>
      </c>
      <c r="W292" t="s">
        <v>125</v>
      </c>
      <c r="Y292" t="s">
        <v>566</v>
      </c>
      <c r="Z292" t="s">
        <v>567</v>
      </c>
      <c r="AA292" t="s">
        <v>568</v>
      </c>
      <c r="AB292" t="s">
        <v>2014</v>
      </c>
      <c r="AC292" t="s">
        <v>563</v>
      </c>
      <c r="AE292" t="s">
        <v>564</v>
      </c>
      <c r="AF292" t="s">
        <v>122</v>
      </c>
      <c r="AG292" s="8">
        <v>96952</v>
      </c>
      <c r="AH292" t="s">
        <v>123</v>
      </c>
      <c r="AJ292" s="10">
        <v>16704330422</v>
      </c>
      <c r="AL292" t="s">
        <v>569</v>
      </c>
      <c r="BE292" t="str">
        <f>"49-3042.00"</f>
        <v>49-3042.00</v>
      </c>
      <c r="BF292" t="s">
        <v>657</v>
      </c>
      <c r="BG292" t="s">
        <v>2015</v>
      </c>
      <c r="BH292" t="s">
        <v>659</v>
      </c>
      <c r="BI292">
        <v>6</v>
      </c>
      <c r="BJ292">
        <v>6</v>
      </c>
      <c r="BK292" s="1">
        <v>46023</v>
      </c>
      <c r="BL292" s="1">
        <v>46387</v>
      </c>
      <c r="BM292" s="1">
        <v>46023</v>
      </c>
      <c r="BN292" s="1">
        <v>46387</v>
      </c>
      <c r="BO292">
        <v>40</v>
      </c>
      <c r="BP292">
        <v>0</v>
      </c>
      <c r="BQ292">
        <v>8</v>
      </c>
      <c r="BR292">
        <v>8</v>
      </c>
      <c r="BS292">
        <v>8</v>
      </c>
      <c r="BT292">
        <v>8</v>
      </c>
      <c r="BU292">
        <v>8</v>
      </c>
      <c r="BV292">
        <v>0</v>
      </c>
      <c r="BW292" t="str">
        <f>"7:30 AM"</f>
        <v>7:30 AM</v>
      </c>
      <c r="BX292" t="str">
        <f>"4:30 PM"</f>
        <v>4:30 PM</v>
      </c>
      <c r="BY292" t="s">
        <v>165</v>
      </c>
      <c r="BZ292">
        <v>0</v>
      </c>
      <c r="CA292">
        <v>24</v>
      </c>
      <c r="CB292" t="s">
        <v>117</v>
      </c>
      <c r="CD292" t="s">
        <v>2016</v>
      </c>
      <c r="CE292" t="s">
        <v>2017</v>
      </c>
      <c r="CG292" t="s">
        <v>564</v>
      </c>
      <c r="CH292" t="s">
        <v>122</v>
      </c>
      <c r="CI292" s="8">
        <v>96952</v>
      </c>
      <c r="CJ292" s="3">
        <v>12.76</v>
      </c>
      <c r="CK292" s="3">
        <v>14</v>
      </c>
      <c r="CL292" s="3">
        <v>19.14</v>
      </c>
      <c r="CM292" s="3">
        <v>21</v>
      </c>
      <c r="CN292" t="s">
        <v>137</v>
      </c>
      <c r="CO292" t="s">
        <v>575</v>
      </c>
      <c r="CP292" t="s">
        <v>266</v>
      </c>
      <c r="CR292" t="s">
        <v>117</v>
      </c>
      <c r="CS292" t="s">
        <v>139</v>
      </c>
      <c r="CT292" t="s">
        <v>139</v>
      </c>
      <c r="CU292" t="s">
        <v>139</v>
      </c>
      <c r="CV292" t="s">
        <v>140</v>
      </c>
      <c r="CW292" t="s">
        <v>139</v>
      </c>
      <c r="CX292" t="s">
        <v>139</v>
      </c>
      <c r="CY292" t="s">
        <v>2018</v>
      </c>
      <c r="CZ292" s="10">
        <v>16704330422</v>
      </c>
      <c r="DA292" t="s">
        <v>569</v>
      </c>
      <c r="DB292" t="s">
        <v>140</v>
      </c>
      <c r="DC292" t="s">
        <v>139</v>
      </c>
      <c r="DD292" t="s">
        <v>117</v>
      </c>
    </row>
    <row r="293" spans="1:114" ht="14.45" customHeight="1" x14ac:dyDescent="0.25">
      <c r="A293" t="s">
        <v>2022</v>
      </c>
      <c r="B293" t="s">
        <v>251</v>
      </c>
      <c r="C293" s="1">
        <v>45965</v>
      </c>
      <c r="D293" s="1">
        <v>46002</v>
      </c>
      <c r="E293" t="s">
        <v>116</v>
      </c>
      <c r="G293" t="s">
        <v>117</v>
      </c>
      <c r="H293" t="s">
        <v>117</v>
      </c>
      <c r="I293" t="s">
        <v>117</v>
      </c>
      <c r="J293" t="s">
        <v>2023</v>
      </c>
      <c r="K293" t="s">
        <v>2024</v>
      </c>
      <c r="L293" t="s">
        <v>2025</v>
      </c>
      <c r="M293" t="s">
        <v>2026</v>
      </c>
      <c r="N293" t="s">
        <v>121</v>
      </c>
      <c r="O293" t="s">
        <v>122</v>
      </c>
      <c r="P293" s="8">
        <v>96950</v>
      </c>
      <c r="Q293" t="s">
        <v>123</v>
      </c>
      <c r="S293" s="10">
        <v>16702355379</v>
      </c>
      <c r="U293" t="s">
        <v>2027</v>
      </c>
      <c r="V293">
        <v>722511</v>
      </c>
      <c r="W293" t="s">
        <v>125</v>
      </c>
      <c r="Y293" t="s">
        <v>2028</v>
      </c>
      <c r="Z293" t="s">
        <v>2029</v>
      </c>
      <c r="AA293" t="s">
        <v>2030</v>
      </c>
      <c r="AB293" t="s">
        <v>1998</v>
      </c>
      <c r="AC293" t="s">
        <v>2025</v>
      </c>
      <c r="AD293" t="s">
        <v>2026</v>
      </c>
      <c r="AE293" t="s">
        <v>121</v>
      </c>
      <c r="AF293" t="s">
        <v>122</v>
      </c>
      <c r="AG293" s="8">
        <v>96950</v>
      </c>
      <c r="AH293" t="s">
        <v>123</v>
      </c>
      <c r="AJ293" s="10">
        <v>16702355379</v>
      </c>
      <c r="AL293" t="s">
        <v>2031</v>
      </c>
      <c r="BE293" t="str">
        <f>"35-3023.00"</f>
        <v>35-3023.00</v>
      </c>
      <c r="BF293" t="s">
        <v>1282</v>
      </c>
      <c r="BG293" t="s">
        <v>2032</v>
      </c>
      <c r="BH293" t="s">
        <v>2033</v>
      </c>
      <c r="BI293">
        <v>4</v>
      </c>
      <c r="BJ293">
        <v>2</v>
      </c>
      <c r="BK293" s="1">
        <v>46054</v>
      </c>
      <c r="BL293" s="1">
        <v>46418</v>
      </c>
      <c r="BM293" s="1">
        <v>46054</v>
      </c>
      <c r="BN293" s="1">
        <v>46418</v>
      </c>
      <c r="BO293">
        <v>35</v>
      </c>
      <c r="BP293">
        <v>7</v>
      </c>
      <c r="BQ293">
        <v>0</v>
      </c>
      <c r="BR293">
        <v>0</v>
      </c>
      <c r="BS293">
        <v>7</v>
      </c>
      <c r="BT293">
        <v>7</v>
      </c>
      <c r="BU293">
        <v>7</v>
      </c>
      <c r="BV293">
        <v>7</v>
      </c>
      <c r="BW293" t="str">
        <f>"6:00 AM"</f>
        <v>6:00 AM</v>
      </c>
      <c r="BX293" t="str">
        <f>"2:00 PM"</f>
        <v>2:00 PM</v>
      </c>
      <c r="BY293" t="s">
        <v>165</v>
      </c>
      <c r="BZ293">
        <v>0</v>
      </c>
      <c r="CA293">
        <v>3</v>
      </c>
      <c r="CB293" t="s">
        <v>117</v>
      </c>
      <c r="CD293" s="2" t="s">
        <v>2034</v>
      </c>
      <c r="CE293" t="s">
        <v>2025</v>
      </c>
      <c r="CF293" t="s">
        <v>2026</v>
      </c>
      <c r="CG293" t="s">
        <v>121</v>
      </c>
      <c r="CH293" t="s">
        <v>122</v>
      </c>
      <c r="CI293" s="8">
        <v>96950</v>
      </c>
      <c r="CJ293" s="3">
        <v>7.97</v>
      </c>
      <c r="CK293" s="3">
        <v>8.15</v>
      </c>
      <c r="CL293" s="3">
        <v>11.96</v>
      </c>
      <c r="CM293" s="3">
        <v>12.23</v>
      </c>
      <c r="CN293" t="s">
        <v>137</v>
      </c>
      <c r="CO293" t="s">
        <v>2035</v>
      </c>
      <c r="CP293" t="s">
        <v>138</v>
      </c>
      <c r="CR293" t="s">
        <v>139</v>
      </c>
      <c r="CS293" t="s">
        <v>139</v>
      </c>
      <c r="CT293" t="s">
        <v>140</v>
      </c>
      <c r="CU293" t="s">
        <v>139</v>
      </c>
      <c r="CV293" t="s">
        <v>139</v>
      </c>
      <c r="CW293" t="s">
        <v>139</v>
      </c>
      <c r="CX293" t="s">
        <v>140</v>
      </c>
      <c r="CY293" t="s">
        <v>2036</v>
      </c>
      <c r="CZ293" s="10">
        <v>16702355379</v>
      </c>
      <c r="DA293" t="s">
        <v>2031</v>
      </c>
      <c r="DB293" t="s">
        <v>2037</v>
      </c>
      <c r="DC293" t="s">
        <v>139</v>
      </c>
      <c r="DD293" t="s">
        <v>117</v>
      </c>
    </row>
    <row r="294" spans="1:114" ht="14.45" customHeight="1" x14ac:dyDescent="0.25">
      <c r="A294" t="s">
        <v>2112</v>
      </c>
      <c r="B294" t="s">
        <v>217</v>
      </c>
      <c r="C294" s="1">
        <v>45924</v>
      </c>
      <c r="D294" s="1">
        <v>46002</v>
      </c>
      <c r="E294" t="s">
        <v>116</v>
      </c>
      <c r="G294" t="s">
        <v>117</v>
      </c>
      <c r="H294" t="s">
        <v>117</v>
      </c>
      <c r="I294" t="s">
        <v>117</v>
      </c>
      <c r="J294" t="s">
        <v>2113</v>
      </c>
      <c r="L294" t="s">
        <v>2114</v>
      </c>
      <c r="M294" t="s">
        <v>2115</v>
      </c>
      <c r="N294" t="s">
        <v>156</v>
      </c>
      <c r="O294" t="s">
        <v>122</v>
      </c>
      <c r="P294" s="8">
        <v>96950</v>
      </c>
      <c r="Q294" t="s">
        <v>123</v>
      </c>
      <c r="S294" s="10">
        <v>16702873607</v>
      </c>
      <c r="U294" t="s">
        <v>2116</v>
      </c>
      <c r="V294">
        <v>561730</v>
      </c>
      <c r="W294" t="s">
        <v>125</v>
      </c>
      <c r="Y294" t="s">
        <v>2117</v>
      </c>
      <c r="Z294" t="s">
        <v>2118</v>
      </c>
      <c r="AA294" t="s">
        <v>2119</v>
      </c>
      <c r="AB294" t="s">
        <v>2120</v>
      </c>
      <c r="AC294" t="s">
        <v>2114</v>
      </c>
      <c r="AD294" t="s">
        <v>2115</v>
      </c>
      <c r="AE294" t="s">
        <v>156</v>
      </c>
      <c r="AF294" t="s">
        <v>122</v>
      </c>
      <c r="AG294" s="8">
        <v>96950</v>
      </c>
      <c r="AH294" t="s">
        <v>123</v>
      </c>
      <c r="AJ294" s="10">
        <v>16702873607</v>
      </c>
      <c r="AL294" t="s">
        <v>2121</v>
      </c>
      <c r="BE294" t="str">
        <f>"37-2011.00"</f>
        <v>37-2011.00</v>
      </c>
      <c r="BF294" t="s">
        <v>640</v>
      </c>
      <c r="BG294" t="s">
        <v>2122</v>
      </c>
      <c r="BH294" t="s">
        <v>2123</v>
      </c>
      <c r="BI294">
        <v>30</v>
      </c>
      <c r="BK294" s="1">
        <v>45946</v>
      </c>
      <c r="BL294" s="1">
        <v>46310</v>
      </c>
      <c r="BO294">
        <v>35</v>
      </c>
      <c r="BP294">
        <v>0</v>
      </c>
      <c r="BQ294">
        <v>6</v>
      </c>
      <c r="BR294">
        <v>6</v>
      </c>
      <c r="BS294">
        <v>6</v>
      </c>
      <c r="BT294">
        <v>6</v>
      </c>
      <c r="BU294">
        <v>6</v>
      </c>
      <c r="BV294">
        <v>5</v>
      </c>
      <c r="BW294" t="str">
        <f>"8:00 AM"</f>
        <v>8:00 AM</v>
      </c>
      <c r="BX294" t="str">
        <f>"5:00 PM"</f>
        <v>5:00 PM</v>
      </c>
      <c r="BY294" t="s">
        <v>165</v>
      </c>
      <c r="BZ294">
        <v>0</v>
      </c>
      <c r="CA294">
        <v>12</v>
      </c>
      <c r="CB294" t="s">
        <v>117</v>
      </c>
      <c r="CD294" s="2" t="s">
        <v>2124</v>
      </c>
      <c r="CE294" t="s">
        <v>2114</v>
      </c>
      <c r="CF294" t="s">
        <v>2115</v>
      </c>
      <c r="CG294" t="s">
        <v>156</v>
      </c>
      <c r="CH294" t="s">
        <v>122</v>
      </c>
      <c r="CI294" s="8">
        <v>96950</v>
      </c>
      <c r="CJ294" s="3">
        <v>8.4499999999999993</v>
      </c>
      <c r="CK294" s="3">
        <v>8.4499999999999993</v>
      </c>
      <c r="CL294" s="3">
        <v>12.68</v>
      </c>
      <c r="CM294" s="3">
        <v>12.68</v>
      </c>
      <c r="CN294" t="s">
        <v>137</v>
      </c>
      <c r="CO294" t="s">
        <v>1499</v>
      </c>
      <c r="CP294" t="s">
        <v>138</v>
      </c>
      <c r="CR294" t="s">
        <v>139</v>
      </c>
      <c r="CS294" t="s">
        <v>139</v>
      </c>
      <c r="CT294" t="s">
        <v>140</v>
      </c>
      <c r="CU294" t="s">
        <v>139</v>
      </c>
      <c r="CV294" t="s">
        <v>140</v>
      </c>
      <c r="CW294" t="s">
        <v>139</v>
      </c>
      <c r="CX294" t="s">
        <v>140</v>
      </c>
      <c r="CY294" t="s">
        <v>1500</v>
      </c>
      <c r="CZ294" s="10">
        <v>16702873607</v>
      </c>
      <c r="DA294" t="s">
        <v>2121</v>
      </c>
      <c r="DB294" t="s">
        <v>824</v>
      </c>
      <c r="DC294" t="s">
        <v>139</v>
      </c>
      <c r="DD294" t="s">
        <v>117</v>
      </c>
    </row>
    <row r="295" spans="1:114" ht="14.45" customHeight="1" x14ac:dyDescent="0.25">
      <c r="A295" t="s">
        <v>2841</v>
      </c>
      <c r="B295" t="s">
        <v>115</v>
      </c>
      <c r="C295" s="1">
        <v>45966</v>
      </c>
      <c r="D295" s="1">
        <v>46002</v>
      </c>
      <c r="E295" t="s">
        <v>116</v>
      </c>
      <c r="G295" t="s">
        <v>139</v>
      </c>
      <c r="H295" t="s">
        <v>117</v>
      </c>
      <c r="I295" t="s">
        <v>117</v>
      </c>
      <c r="J295" t="s">
        <v>2842</v>
      </c>
      <c r="L295" t="s">
        <v>2843</v>
      </c>
      <c r="M295" t="s">
        <v>1058</v>
      </c>
      <c r="N295" t="s">
        <v>121</v>
      </c>
      <c r="O295" t="s">
        <v>122</v>
      </c>
      <c r="P295" s="8">
        <v>96950</v>
      </c>
      <c r="Q295" t="s">
        <v>123</v>
      </c>
      <c r="S295" s="10">
        <v>16702351980</v>
      </c>
      <c r="U295" t="s">
        <v>2844</v>
      </c>
      <c r="V295">
        <v>561320</v>
      </c>
      <c r="W295" t="s">
        <v>222</v>
      </c>
      <c r="X295" t="s">
        <v>139</v>
      </c>
      <c r="Y295" t="s">
        <v>1060</v>
      </c>
      <c r="Z295" t="s">
        <v>1061</v>
      </c>
      <c r="AA295" t="s">
        <v>1062</v>
      </c>
      <c r="AB295" t="s">
        <v>318</v>
      </c>
      <c r="AC295" t="s">
        <v>1057</v>
      </c>
      <c r="AD295" t="s">
        <v>1058</v>
      </c>
      <c r="AE295" t="s">
        <v>156</v>
      </c>
      <c r="AF295" t="s">
        <v>122</v>
      </c>
      <c r="AG295" s="8">
        <v>96950</v>
      </c>
      <c r="AH295" t="s">
        <v>123</v>
      </c>
      <c r="AJ295" s="10">
        <v>16702351980</v>
      </c>
      <c r="AL295" t="s">
        <v>2845</v>
      </c>
      <c r="BE295" t="str">
        <f>"37-2011.00"</f>
        <v>37-2011.00</v>
      </c>
      <c r="BF295" t="s">
        <v>640</v>
      </c>
      <c r="BG295" t="s">
        <v>2846</v>
      </c>
      <c r="BH295" t="s">
        <v>2847</v>
      </c>
      <c r="BI295">
        <v>10</v>
      </c>
      <c r="BJ295">
        <v>10</v>
      </c>
      <c r="BK295" s="1">
        <v>46023</v>
      </c>
      <c r="BL295" s="1">
        <v>47118</v>
      </c>
      <c r="BM295" s="1">
        <v>46023</v>
      </c>
      <c r="BN295" s="1">
        <v>47118</v>
      </c>
      <c r="BO295">
        <v>35</v>
      </c>
      <c r="BP295">
        <v>0</v>
      </c>
      <c r="BQ295">
        <v>7</v>
      </c>
      <c r="BR295">
        <v>7</v>
      </c>
      <c r="BS295">
        <v>7</v>
      </c>
      <c r="BT295">
        <v>7</v>
      </c>
      <c r="BU295">
        <v>7</v>
      </c>
      <c r="BV295">
        <v>0</v>
      </c>
      <c r="BW295" t="str">
        <f>"8:00 AM"</f>
        <v>8:00 AM</v>
      </c>
      <c r="BX295" t="str">
        <f>"4:00 PM"</f>
        <v>4:00 PM</v>
      </c>
      <c r="BY295" t="s">
        <v>165</v>
      </c>
      <c r="BZ295">
        <v>0</v>
      </c>
      <c r="CA295">
        <v>12</v>
      </c>
      <c r="CB295" t="s">
        <v>117</v>
      </c>
      <c r="CD295" s="2" t="s">
        <v>2848</v>
      </c>
      <c r="CE295" t="s">
        <v>2849</v>
      </c>
      <c r="CF295" t="s">
        <v>2850</v>
      </c>
      <c r="CG295" t="s">
        <v>156</v>
      </c>
      <c r="CH295" t="s">
        <v>122</v>
      </c>
      <c r="CI295" s="8">
        <v>96950</v>
      </c>
      <c r="CJ295" s="3">
        <v>8.4499999999999993</v>
      </c>
      <c r="CK295" s="3">
        <v>8.4499999999999993</v>
      </c>
      <c r="CL295" s="3">
        <v>12.68</v>
      </c>
      <c r="CM295" s="3">
        <v>12.68</v>
      </c>
      <c r="CN295" t="s">
        <v>137</v>
      </c>
      <c r="CO295" t="s">
        <v>2563</v>
      </c>
      <c r="CP295" t="s">
        <v>138</v>
      </c>
      <c r="CR295" t="s">
        <v>117</v>
      </c>
      <c r="CS295" t="s">
        <v>139</v>
      </c>
      <c r="CT295" t="s">
        <v>140</v>
      </c>
      <c r="CU295" t="s">
        <v>139</v>
      </c>
      <c r="CV295" t="s">
        <v>140</v>
      </c>
      <c r="CW295" t="s">
        <v>139</v>
      </c>
      <c r="CX295" t="s">
        <v>140</v>
      </c>
      <c r="CY295" t="s">
        <v>2564</v>
      </c>
      <c r="CZ295" s="10">
        <v>16702351980</v>
      </c>
      <c r="DA295" t="s">
        <v>1063</v>
      </c>
      <c r="DB295" t="s">
        <v>140</v>
      </c>
      <c r="DC295" t="s">
        <v>139</v>
      </c>
      <c r="DD295" t="s">
        <v>139</v>
      </c>
    </row>
    <row r="296" spans="1:114" ht="14.45" customHeight="1" x14ac:dyDescent="0.25">
      <c r="A296" t="s">
        <v>2925</v>
      </c>
      <c r="B296" t="s">
        <v>115</v>
      </c>
      <c r="C296" s="1">
        <v>45929</v>
      </c>
      <c r="D296" s="1">
        <v>46002</v>
      </c>
      <c r="E296" t="s">
        <v>116</v>
      </c>
      <c r="G296" t="s">
        <v>117</v>
      </c>
      <c r="H296" t="s">
        <v>117</v>
      </c>
      <c r="I296" t="s">
        <v>117</v>
      </c>
      <c r="J296" t="s">
        <v>169</v>
      </c>
      <c r="K296" t="s">
        <v>169</v>
      </c>
      <c r="L296" t="s">
        <v>170</v>
      </c>
      <c r="M296" t="s">
        <v>171</v>
      </c>
      <c r="N296" t="s">
        <v>156</v>
      </c>
      <c r="O296" t="s">
        <v>122</v>
      </c>
      <c r="P296" s="8">
        <v>96950</v>
      </c>
      <c r="Q296" t="s">
        <v>123</v>
      </c>
      <c r="S296" s="10">
        <v>16702341795</v>
      </c>
      <c r="U296" t="s">
        <v>172</v>
      </c>
      <c r="V296">
        <v>236116</v>
      </c>
      <c r="W296" t="s">
        <v>125</v>
      </c>
      <c r="Y296" t="s">
        <v>173</v>
      </c>
      <c r="Z296" t="s">
        <v>174</v>
      </c>
      <c r="AA296" t="s">
        <v>175</v>
      </c>
      <c r="AB296" t="s">
        <v>176</v>
      </c>
      <c r="AC296" t="s">
        <v>177</v>
      </c>
      <c r="AD296" t="s">
        <v>171</v>
      </c>
      <c r="AE296" t="s">
        <v>156</v>
      </c>
      <c r="AF296" t="s">
        <v>122</v>
      </c>
      <c r="AG296" s="8">
        <v>96950</v>
      </c>
      <c r="AH296" t="s">
        <v>123</v>
      </c>
      <c r="AJ296" s="10">
        <v>16702341795</v>
      </c>
      <c r="AL296" t="s">
        <v>178</v>
      </c>
      <c r="BE296" t="str">
        <f>"49-9071.00"</f>
        <v>49-9071.00</v>
      </c>
      <c r="BF296" t="s">
        <v>132</v>
      </c>
      <c r="BG296" t="s">
        <v>179</v>
      </c>
      <c r="BH296" t="s">
        <v>180</v>
      </c>
      <c r="BI296">
        <v>3</v>
      </c>
      <c r="BJ296">
        <v>3</v>
      </c>
      <c r="BK296" s="1">
        <v>46037</v>
      </c>
      <c r="BL296" s="1">
        <v>46401</v>
      </c>
      <c r="BM296" s="1">
        <v>46037</v>
      </c>
      <c r="BN296" s="1">
        <v>46401</v>
      </c>
      <c r="BO296">
        <v>40</v>
      </c>
      <c r="BP296">
        <v>0</v>
      </c>
      <c r="BQ296">
        <v>8</v>
      </c>
      <c r="BR296">
        <v>8</v>
      </c>
      <c r="BS296">
        <v>8</v>
      </c>
      <c r="BT296">
        <v>8</v>
      </c>
      <c r="BU296">
        <v>8</v>
      </c>
      <c r="BV296">
        <v>0</v>
      </c>
      <c r="BW296" t="str">
        <f>"8:00 AM"</f>
        <v>8:00 AM</v>
      </c>
      <c r="BX296" t="str">
        <f>"5:00 PM"</f>
        <v>5:00 PM</v>
      </c>
      <c r="BY296" t="s">
        <v>135</v>
      </c>
      <c r="BZ296">
        <v>0</v>
      </c>
      <c r="CA296">
        <v>12</v>
      </c>
      <c r="CB296" t="s">
        <v>117</v>
      </c>
      <c r="CD296" t="s">
        <v>181</v>
      </c>
      <c r="CE296" t="s">
        <v>171</v>
      </c>
      <c r="CG296" t="s">
        <v>156</v>
      </c>
      <c r="CH296" t="s">
        <v>122</v>
      </c>
      <c r="CI296" s="8">
        <v>96950</v>
      </c>
      <c r="CJ296" s="3">
        <v>9.98</v>
      </c>
      <c r="CK296" s="3">
        <v>11</v>
      </c>
      <c r="CL296" s="3">
        <v>14.97</v>
      </c>
      <c r="CM296" s="3">
        <v>16.5</v>
      </c>
      <c r="CN296" t="s">
        <v>137</v>
      </c>
      <c r="CO296" t="s">
        <v>165</v>
      </c>
      <c r="CP296" t="s">
        <v>138</v>
      </c>
      <c r="CR296" t="s">
        <v>117</v>
      </c>
      <c r="CS296" t="s">
        <v>139</v>
      </c>
      <c r="CT296" t="s">
        <v>139</v>
      </c>
      <c r="CU296" t="s">
        <v>139</v>
      </c>
      <c r="CV296" t="s">
        <v>140</v>
      </c>
      <c r="CW296" t="s">
        <v>139</v>
      </c>
      <c r="CX296" t="s">
        <v>139</v>
      </c>
      <c r="CY296" t="s">
        <v>1246</v>
      </c>
      <c r="CZ296" s="10">
        <v>16702341795</v>
      </c>
      <c r="DA296" t="s">
        <v>178</v>
      </c>
      <c r="DB296" t="s">
        <v>183</v>
      </c>
      <c r="DC296" t="s">
        <v>139</v>
      </c>
      <c r="DD296" t="s">
        <v>117</v>
      </c>
    </row>
    <row r="297" spans="1:114" ht="14.45" customHeight="1" x14ac:dyDescent="0.25">
      <c r="A297" t="s">
        <v>4515</v>
      </c>
      <c r="B297" t="s">
        <v>115</v>
      </c>
      <c r="C297" s="1">
        <v>45971</v>
      </c>
      <c r="D297" s="1">
        <v>46002</v>
      </c>
      <c r="E297" t="s">
        <v>168</v>
      </c>
      <c r="F297" s="1">
        <v>46111</v>
      </c>
      <c r="G297" t="s">
        <v>117</v>
      </c>
      <c r="H297" t="s">
        <v>117</v>
      </c>
      <c r="I297" t="s">
        <v>117</v>
      </c>
      <c r="J297" t="s">
        <v>1315</v>
      </c>
      <c r="K297" t="s">
        <v>2071</v>
      </c>
      <c r="L297" t="s">
        <v>1317</v>
      </c>
      <c r="M297" t="s">
        <v>1318</v>
      </c>
      <c r="N297" t="s">
        <v>121</v>
      </c>
      <c r="O297" t="s">
        <v>122</v>
      </c>
      <c r="P297" s="8">
        <v>96950</v>
      </c>
      <c r="Q297" t="s">
        <v>123</v>
      </c>
      <c r="S297" s="10">
        <v>16702336927</v>
      </c>
      <c r="U297" t="s">
        <v>2072</v>
      </c>
      <c r="V297">
        <v>23622</v>
      </c>
      <c r="W297" t="s">
        <v>222</v>
      </c>
      <c r="X297" t="s">
        <v>139</v>
      </c>
      <c r="Y297" t="s">
        <v>1320</v>
      </c>
      <c r="Z297" t="s">
        <v>1321</v>
      </c>
      <c r="AA297" t="s">
        <v>1322</v>
      </c>
      <c r="AB297" t="s">
        <v>193</v>
      </c>
      <c r="AC297" t="s">
        <v>1317</v>
      </c>
      <c r="AD297" t="s">
        <v>1318</v>
      </c>
      <c r="AE297" t="s">
        <v>121</v>
      </c>
      <c r="AF297" t="s">
        <v>122</v>
      </c>
      <c r="AG297" s="8">
        <v>96950</v>
      </c>
      <c r="AH297" t="s">
        <v>123</v>
      </c>
      <c r="AJ297" s="10">
        <v>16702336927</v>
      </c>
      <c r="AL297" t="s">
        <v>1323</v>
      </c>
      <c r="BE297" t="str">
        <f>"49-9071.00"</f>
        <v>49-9071.00</v>
      </c>
      <c r="BF297" t="s">
        <v>132</v>
      </c>
      <c r="BG297" t="s">
        <v>2598</v>
      </c>
      <c r="BH297" t="s">
        <v>1751</v>
      </c>
      <c r="BI297">
        <v>15</v>
      </c>
      <c r="BJ297">
        <v>15</v>
      </c>
      <c r="BK297" s="1">
        <v>46113</v>
      </c>
      <c r="BL297" s="1">
        <v>46477</v>
      </c>
      <c r="BM297" s="1">
        <v>46113</v>
      </c>
      <c r="BN297" s="1">
        <v>46477</v>
      </c>
      <c r="BO297">
        <v>35</v>
      </c>
      <c r="BP297">
        <v>0</v>
      </c>
      <c r="BQ297">
        <v>7</v>
      </c>
      <c r="BR297">
        <v>7</v>
      </c>
      <c r="BS297">
        <v>7</v>
      </c>
      <c r="BT297">
        <v>7</v>
      </c>
      <c r="BU297">
        <v>7</v>
      </c>
      <c r="BV297">
        <v>0</v>
      </c>
      <c r="BW297" t="str">
        <f>"7:30 AM"</f>
        <v>7:30 AM</v>
      </c>
      <c r="BX297" t="str">
        <f>"3:30 PM"</f>
        <v>3:30 PM</v>
      </c>
      <c r="BY297" t="s">
        <v>135</v>
      </c>
      <c r="BZ297">
        <v>0</v>
      </c>
      <c r="CA297">
        <v>24</v>
      </c>
      <c r="CB297" t="s">
        <v>117</v>
      </c>
      <c r="CD297" t="s">
        <v>4038</v>
      </c>
      <c r="CE297" t="s">
        <v>1317</v>
      </c>
      <c r="CG297" t="s">
        <v>121</v>
      </c>
      <c r="CH297" t="s">
        <v>122</v>
      </c>
      <c r="CI297" s="8">
        <v>96950</v>
      </c>
      <c r="CJ297" s="3">
        <v>9.98</v>
      </c>
      <c r="CK297" s="3">
        <v>9.98</v>
      </c>
      <c r="CL297" s="3">
        <v>14.97</v>
      </c>
      <c r="CM297" s="3">
        <v>14.97</v>
      </c>
      <c r="CN297" t="s">
        <v>137</v>
      </c>
      <c r="CP297" t="s">
        <v>138</v>
      </c>
      <c r="CR297" t="s">
        <v>117</v>
      </c>
      <c r="CS297" t="s">
        <v>139</v>
      </c>
      <c r="CT297" t="s">
        <v>140</v>
      </c>
      <c r="CU297" t="s">
        <v>139</v>
      </c>
      <c r="CV297" t="s">
        <v>140</v>
      </c>
      <c r="CW297" t="s">
        <v>139</v>
      </c>
      <c r="CX297" t="s">
        <v>140</v>
      </c>
      <c r="CY297" t="s">
        <v>1328</v>
      </c>
      <c r="CZ297" s="10">
        <v>16702336927</v>
      </c>
      <c r="DA297" t="s">
        <v>1323</v>
      </c>
      <c r="DB297" t="s">
        <v>140</v>
      </c>
      <c r="DC297" t="s">
        <v>139</v>
      </c>
      <c r="DD297" t="s">
        <v>139</v>
      </c>
    </row>
    <row r="298" spans="1:114" ht="14.45" customHeight="1" x14ac:dyDescent="0.25">
      <c r="A298" t="s">
        <v>4516</v>
      </c>
      <c r="B298" t="s">
        <v>115</v>
      </c>
      <c r="C298" s="1">
        <v>45965</v>
      </c>
      <c r="D298" s="1">
        <v>46002</v>
      </c>
      <c r="E298" t="s">
        <v>116</v>
      </c>
      <c r="G298" t="s">
        <v>117</v>
      </c>
      <c r="H298" t="s">
        <v>117</v>
      </c>
      <c r="I298" t="s">
        <v>117</v>
      </c>
      <c r="J298" t="s">
        <v>1454</v>
      </c>
      <c r="L298" t="s">
        <v>1455</v>
      </c>
      <c r="M298" t="s">
        <v>1456</v>
      </c>
      <c r="N298" t="s">
        <v>156</v>
      </c>
      <c r="O298" t="s">
        <v>122</v>
      </c>
      <c r="P298" s="8">
        <v>96950</v>
      </c>
      <c r="Q298" t="s">
        <v>123</v>
      </c>
      <c r="S298" s="10">
        <v>16707899238</v>
      </c>
      <c r="U298" t="s">
        <v>1457</v>
      </c>
      <c r="V298">
        <v>561320</v>
      </c>
      <c r="W298" t="s">
        <v>222</v>
      </c>
      <c r="X298" t="s">
        <v>139</v>
      </c>
      <c r="Y298" t="s">
        <v>1458</v>
      </c>
      <c r="Z298" t="s">
        <v>1459</v>
      </c>
      <c r="AA298" t="s">
        <v>1460</v>
      </c>
      <c r="AB298" t="s">
        <v>277</v>
      </c>
      <c r="AC298" t="s">
        <v>1455</v>
      </c>
      <c r="AD298" t="s">
        <v>1456</v>
      </c>
      <c r="AE298" t="s">
        <v>156</v>
      </c>
      <c r="AF298" t="s">
        <v>122</v>
      </c>
      <c r="AG298" s="8">
        <v>96950</v>
      </c>
      <c r="AH298" t="s">
        <v>123</v>
      </c>
      <c r="AJ298" s="10">
        <v>16707899238</v>
      </c>
      <c r="AL298" t="s">
        <v>1461</v>
      </c>
      <c r="BE298" t="str">
        <f>"39-9011.00"</f>
        <v>39-9011.00</v>
      </c>
      <c r="BF298" t="s">
        <v>941</v>
      </c>
      <c r="BG298" t="s">
        <v>1462</v>
      </c>
      <c r="BH298" t="s">
        <v>941</v>
      </c>
      <c r="BI298">
        <v>7</v>
      </c>
      <c r="BJ298">
        <v>7</v>
      </c>
      <c r="BK298" s="1">
        <v>46011</v>
      </c>
      <c r="BL298" s="1">
        <v>46375</v>
      </c>
      <c r="BM298" s="1">
        <v>46011</v>
      </c>
      <c r="BN298" s="1">
        <v>46375</v>
      </c>
      <c r="BO298">
        <v>35</v>
      </c>
      <c r="BP298">
        <v>0</v>
      </c>
      <c r="BQ298">
        <v>7</v>
      </c>
      <c r="BR298">
        <v>7</v>
      </c>
      <c r="BS298">
        <v>7</v>
      </c>
      <c r="BT298">
        <v>7</v>
      </c>
      <c r="BU298">
        <v>7</v>
      </c>
      <c r="BV298">
        <v>0</v>
      </c>
      <c r="BW298" t="str">
        <f>"8:00 AM"</f>
        <v>8:00 AM</v>
      </c>
      <c r="BX298" t="str">
        <f>"4:00 PM"</f>
        <v>4:00 PM</v>
      </c>
      <c r="BY298" t="s">
        <v>135</v>
      </c>
      <c r="BZ298">
        <v>0</v>
      </c>
      <c r="CA298">
        <v>12</v>
      </c>
      <c r="CB298" t="s">
        <v>117</v>
      </c>
      <c r="CD298" s="2" t="s">
        <v>1463</v>
      </c>
      <c r="CE298" t="s">
        <v>1464</v>
      </c>
      <c r="CF298" t="s">
        <v>1465</v>
      </c>
      <c r="CG298" t="s">
        <v>156</v>
      </c>
      <c r="CH298" t="s">
        <v>122</v>
      </c>
      <c r="CI298" s="8">
        <v>96950</v>
      </c>
      <c r="CJ298" s="3">
        <v>7.96</v>
      </c>
      <c r="CK298" s="3">
        <v>7.96</v>
      </c>
      <c r="CL298" s="3">
        <v>11.94</v>
      </c>
      <c r="CM298" s="3">
        <v>11.94</v>
      </c>
      <c r="CN298" t="s">
        <v>137</v>
      </c>
      <c r="CO298" t="s">
        <v>1466</v>
      </c>
      <c r="CP298" t="s">
        <v>138</v>
      </c>
      <c r="CR298" t="s">
        <v>139</v>
      </c>
      <c r="CS298" t="s">
        <v>139</v>
      </c>
      <c r="CT298" t="s">
        <v>140</v>
      </c>
      <c r="CU298" t="s">
        <v>139</v>
      </c>
      <c r="CV298" t="s">
        <v>140</v>
      </c>
      <c r="CW298" t="s">
        <v>139</v>
      </c>
      <c r="CX298" t="s">
        <v>140</v>
      </c>
      <c r="CY298" t="s">
        <v>1467</v>
      </c>
      <c r="CZ298" s="10">
        <v>16707899238</v>
      </c>
      <c r="DA298" t="s">
        <v>1461</v>
      </c>
      <c r="DB298" t="s">
        <v>824</v>
      </c>
      <c r="DC298" t="s">
        <v>139</v>
      </c>
      <c r="DD298" t="s">
        <v>139</v>
      </c>
      <c r="DE298" t="s">
        <v>1458</v>
      </c>
      <c r="DF298" t="s">
        <v>1468</v>
      </c>
      <c r="DG298" t="s">
        <v>1469</v>
      </c>
      <c r="DH298" t="s">
        <v>1457</v>
      </c>
      <c r="DI298" t="s">
        <v>1454</v>
      </c>
      <c r="DJ298" t="s">
        <v>1461</v>
      </c>
    </row>
    <row r="299" spans="1:114" ht="14.45" customHeight="1" x14ac:dyDescent="0.25">
      <c r="A299" t="s">
        <v>4622</v>
      </c>
      <c r="B299" t="s">
        <v>115</v>
      </c>
      <c r="C299" s="1">
        <v>45964</v>
      </c>
      <c r="D299" s="1">
        <v>46002</v>
      </c>
      <c r="E299" t="s">
        <v>116</v>
      </c>
      <c r="G299" t="s">
        <v>117</v>
      </c>
      <c r="H299" t="s">
        <v>117</v>
      </c>
      <c r="I299" t="s">
        <v>117</v>
      </c>
      <c r="J299" t="s">
        <v>4623</v>
      </c>
      <c r="L299" t="s">
        <v>4624</v>
      </c>
      <c r="M299" t="s">
        <v>4625</v>
      </c>
      <c r="N299" t="s">
        <v>121</v>
      </c>
      <c r="O299" t="s">
        <v>122</v>
      </c>
      <c r="P299" s="8">
        <v>96950</v>
      </c>
      <c r="Q299" t="s">
        <v>123</v>
      </c>
      <c r="S299" s="10">
        <v>16703234269</v>
      </c>
      <c r="U299" t="s">
        <v>4626</v>
      </c>
      <c r="V299">
        <v>524210</v>
      </c>
      <c r="W299" t="s">
        <v>125</v>
      </c>
      <c r="Y299" t="s">
        <v>4627</v>
      </c>
      <c r="Z299" t="s">
        <v>4628</v>
      </c>
      <c r="AA299" t="s">
        <v>4629</v>
      </c>
      <c r="AB299" t="s">
        <v>4630</v>
      </c>
      <c r="AC299" t="s">
        <v>4624</v>
      </c>
      <c r="AD299" t="s">
        <v>4625</v>
      </c>
      <c r="AE299" t="s">
        <v>121</v>
      </c>
      <c r="AF299" t="s">
        <v>122</v>
      </c>
      <c r="AG299" s="8">
        <v>96950</v>
      </c>
      <c r="AH299" t="s">
        <v>123</v>
      </c>
      <c r="AJ299" s="10">
        <v>16703234269</v>
      </c>
      <c r="AL299" t="s">
        <v>4631</v>
      </c>
      <c r="AM299" t="s">
        <v>891</v>
      </c>
      <c r="AN299" t="s">
        <v>907</v>
      </c>
      <c r="AO299" t="s">
        <v>893</v>
      </c>
      <c r="AP299" t="s">
        <v>894</v>
      </c>
      <c r="AQ299" t="s">
        <v>895</v>
      </c>
      <c r="AR299" t="s">
        <v>4632</v>
      </c>
      <c r="AS299" t="s">
        <v>121</v>
      </c>
      <c r="AT299" t="s">
        <v>122</v>
      </c>
      <c r="AU299" s="8">
        <v>96950</v>
      </c>
      <c r="AV299" t="s">
        <v>123</v>
      </c>
      <c r="AX299" s="10">
        <v>16702330081</v>
      </c>
      <c r="AZ299" t="s">
        <v>896</v>
      </c>
      <c r="BA299" t="s">
        <v>909</v>
      </c>
      <c r="BB299" t="s">
        <v>898</v>
      </c>
      <c r="BC299" t="s">
        <v>122</v>
      </c>
      <c r="BD299" t="s">
        <v>899</v>
      </c>
      <c r="BE299" t="str">
        <f>"29-2099.08"</f>
        <v>29-2099.08</v>
      </c>
      <c r="BF299" t="s">
        <v>4633</v>
      </c>
      <c r="BG299" t="s">
        <v>4634</v>
      </c>
      <c r="BH299" t="s">
        <v>4635</v>
      </c>
      <c r="BI299">
        <v>1</v>
      </c>
      <c r="BJ299">
        <v>1</v>
      </c>
      <c r="BK299" s="1">
        <v>46081</v>
      </c>
      <c r="BL299" s="1">
        <v>46445</v>
      </c>
      <c r="BM299" s="1">
        <v>46081</v>
      </c>
      <c r="BN299" s="1">
        <v>46445</v>
      </c>
      <c r="BO299">
        <v>40</v>
      </c>
      <c r="BP299">
        <v>0</v>
      </c>
      <c r="BQ299">
        <v>8</v>
      </c>
      <c r="BR299">
        <v>8</v>
      </c>
      <c r="BS299">
        <v>8</v>
      </c>
      <c r="BT299">
        <v>8</v>
      </c>
      <c r="BU299">
        <v>8</v>
      </c>
      <c r="BV299">
        <v>0</v>
      </c>
      <c r="BW299" t="str">
        <f>"8:00 AM"</f>
        <v>8:00 AM</v>
      </c>
      <c r="BX299" t="str">
        <f>"5:00 PM"</f>
        <v>5:00 PM</v>
      </c>
      <c r="BY299" t="s">
        <v>135</v>
      </c>
      <c r="BZ299">
        <v>0</v>
      </c>
      <c r="CA299">
        <v>24</v>
      </c>
      <c r="CB299" t="s">
        <v>117</v>
      </c>
      <c r="CD299" t="s">
        <v>4636</v>
      </c>
      <c r="CE299" t="s">
        <v>4624</v>
      </c>
      <c r="CF299" t="s">
        <v>4625</v>
      </c>
      <c r="CG299" t="s">
        <v>121</v>
      </c>
      <c r="CH299" t="s">
        <v>122</v>
      </c>
      <c r="CI299" s="8">
        <v>96950</v>
      </c>
      <c r="CJ299" s="3">
        <v>16.38</v>
      </c>
      <c r="CK299" s="3">
        <v>19</v>
      </c>
      <c r="CL299" s="3">
        <v>24.57</v>
      </c>
      <c r="CM299" s="3">
        <v>28.5</v>
      </c>
      <c r="CN299" t="s">
        <v>137</v>
      </c>
      <c r="CP299" t="s">
        <v>138</v>
      </c>
      <c r="CR299" t="s">
        <v>117</v>
      </c>
      <c r="CS299" t="s">
        <v>139</v>
      </c>
      <c r="CT299" t="s">
        <v>140</v>
      </c>
      <c r="CU299" t="s">
        <v>139</v>
      </c>
      <c r="CV299" t="s">
        <v>140</v>
      </c>
      <c r="CW299" t="s">
        <v>139</v>
      </c>
      <c r="CX299" t="s">
        <v>140</v>
      </c>
      <c r="CY299" t="s">
        <v>4637</v>
      </c>
      <c r="CZ299" s="10">
        <v>16703234269</v>
      </c>
      <c r="DA299" t="s">
        <v>4631</v>
      </c>
      <c r="DB299" t="s">
        <v>140</v>
      </c>
      <c r="DC299" t="s">
        <v>139</v>
      </c>
      <c r="DD299" t="s">
        <v>117</v>
      </c>
    </row>
    <row r="300" spans="1:114" ht="14.45" customHeight="1" x14ac:dyDescent="0.25">
      <c r="A300" t="s">
        <v>4655</v>
      </c>
      <c r="B300" t="s">
        <v>115</v>
      </c>
      <c r="C300" s="1">
        <v>45966</v>
      </c>
      <c r="D300" s="1">
        <v>46002</v>
      </c>
      <c r="E300" t="s">
        <v>116</v>
      </c>
      <c r="G300" t="s">
        <v>117</v>
      </c>
      <c r="H300" t="s">
        <v>117</v>
      </c>
      <c r="I300" t="s">
        <v>117</v>
      </c>
      <c r="J300" t="s">
        <v>4656</v>
      </c>
      <c r="K300" t="s">
        <v>4657</v>
      </c>
      <c r="L300" t="s">
        <v>4658</v>
      </c>
      <c r="M300" t="s">
        <v>4659</v>
      </c>
      <c r="N300" t="s">
        <v>156</v>
      </c>
      <c r="O300" t="s">
        <v>122</v>
      </c>
      <c r="P300" s="8">
        <v>96950</v>
      </c>
      <c r="Q300" t="s">
        <v>123</v>
      </c>
      <c r="S300" s="10">
        <v>16702336284</v>
      </c>
      <c r="U300" t="s">
        <v>4660</v>
      </c>
      <c r="V300">
        <v>722511</v>
      </c>
      <c r="W300" t="s">
        <v>125</v>
      </c>
      <c r="Y300" t="s">
        <v>4661</v>
      </c>
      <c r="Z300" t="s">
        <v>4662</v>
      </c>
      <c r="AA300" t="s">
        <v>4663</v>
      </c>
      <c r="AB300" t="s">
        <v>277</v>
      </c>
      <c r="AC300" t="s">
        <v>4658</v>
      </c>
      <c r="AD300" t="s">
        <v>4659</v>
      </c>
      <c r="AE300" t="s">
        <v>156</v>
      </c>
      <c r="AF300" t="s">
        <v>122</v>
      </c>
      <c r="AG300" s="8">
        <v>96950</v>
      </c>
      <c r="AH300" t="s">
        <v>123</v>
      </c>
      <c r="AJ300" s="10">
        <v>16702336284</v>
      </c>
      <c r="AL300" t="s">
        <v>4664</v>
      </c>
      <c r="BE300" t="str">
        <f>"13-2011.00"</f>
        <v>13-2011.00</v>
      </c>
      <c r="BF300" t="s">
        <v>160</v>
      </c>
      <c r="BG300" t="s">
        <v>4665</v>
      </c>
      <c r="BH300" t="s">
        <v>162</v>
      </c>
      <c r="BI300">
        <v>1</v>
      </c>
      <c r="BJ300">
        <v>1</v>
      </c>
      <c r="BK300" s="1">
        <v>46054</v>
      </c>
      <c r="BL300" s="1">
        <v>46418</v>
      </c>
      <c r="BM300" s="1">
        <v>46054</v>
      </c>
      <c r="BN300" s="1">
        <v>46418</v>
      </c>
      <c r="BO300">
        <v>35</v>
      </c>
      <c r="BP300">
        <v>0</v>
      </c>
      <c r="BQ300">
        <v>7</v>
      </c>
      <c r="BR300">
        <v>7</v>
      </c>
      <c r="BS300">
        <v>7</v>
      </c>
      <c r="BT300">
        <v>7</v>
      </c>
      <c r="BU300">
        <v>7</v>
      </c>
      <c r="BV300">
        <v>0</v>
      </c>
      <c r="BW300" t="str">
        <f>"9:00 AM"</f>
        <v>9:00 AM</v>
      </c>
      <c r="BX300" t="str">
        <f>"5:00 PM"</f>
        <v>5:00 PM</v>
      </c>
      <c r="BY300" t="s">
        <v>212</v>
      </c>
      <c r="BZ300">
        <v>0</v>
      </c>
      <c r="CA300">
        <v>36</v>
      </c>
      <c r="CB300" t="s">
        <v>117</v>
      </c>
      <c r="CD300" s="2" t="s">
        <v>4666</v>
      </c>
      <c r="CE300" t="s">
        <v>4658</v>
      </c>
      <c r="CF300" t="s">
        <v>4659</v>
      </c>
      <c r="CG300" t="s">
        <v>156</v>
      </c>
      <c r="CH300" t="s">
        <v>122</v>
      </c>
      <c r="CI300" s="8">
        <v>96950</v>
      </c>
      <c r="CJ300" s="3">
        <v>17.91</v>
      </c>
      <c r="CK300" s="3">
        <v>17.91</v>
      </c>
      <c r="CL300" s="3">
        <v>26.87</v>
      </c>
      <c r="CM300" s="3">
        <v>26.87</v>
      </c>
      <c r="CN300" t="s">
        <v>137</v>
      </c>
      <c r="CO300" t="s">
        <v>854</v>
      </c>
      <c r="CP300" t="s">
        <v>138</v>
      </c>
      <c r="CR300" t="s">
        <v>117</v>
      </c>
      <c r="CS300" t="s">
        <v>139</v>
      </c>
      <c r="CT300" t="s">
        <v>139</v>
      </c>
      <c r="CU300" t="s">
        <v>139</v>
      </c>
      <c r="CV300" t="s">
        <v>140</v>
      </c>
      <c r="CW300" t="s">
        <v>139</v>
      </c>
      <c r="CX300" t="s">
        <v>140</v>
      </c>
      <c r="CY300" t="s">
        <v>4667</v>
      </c>
      <c r="CZ300" s="10">
        <v>16702336284</v>
      </c>
      <c r="DA300" t="s">
        <v>4664</v>
      </c>
      <c r="DB300" t="s">
        <v>142</v>
      </c>
      <c r="DC300" t="s">
        <v>139</v>
      </c>
      <c r="DD300" t="s">
        <v>117</v>
      </c>
    </row>
    <row r="301" spans="1:114" ht="14.45" customHeight="1" x14ac:dyDescent="0.25">
      <c r="A301" t="s">
        <v>4682</v>
      </c>
      <c r="B301" t="s">
        <v>217</v>
      </c>
      <c r="C301" s="1">
        <v>45898</v>
      </c>
      <c r="D301" s="1">
        <v>46002</v>
      </c>
      <c r="E301" t="s">
        <v>116</v>
      </c>
      <c r="G301" t="s">
        <v>117</v>
      </c>
      <c r="H301" t="s">
        <v>117</v>
      </c>
      <c r="I301" t="s">
        <v>117</v>
      </c>
      <c r="J301" t="s">
        <v>4021</v>
      </c>
      <c r="K301" t="s">
        <v>4683</v>
      </c>
      <c r="L301" t="s">
        <v>4023</v>
      </c>
      <c r="N301" t="s">
        <v>156</v>
      </c>
      <c r="O301" t="s">
        <v>122</v>
      </c>
      <c r="P301" s="8">
        <v>96950</v>
      </c>
      <c r="Q301" t="s">
        <v>123</v>
      </c>
      <c r="S301" s="10">
        <v>16702851820</v>
      </c>
      <c r="U301" t="s">
        <v>4024</v>
      </c>
      <c r="V301">
        <v>54121</v>
      </c>
      <c r="W301" t="s">
        <v>125</v>
      </c>
      <c r="Y301" t="s">
        <v>1632</v>
      </c>
      <c r="Z301" t="s">
        <v>4025</v>
      </c>
      <c r="AA301" t="s">
        <v>4026</v>
      </c>
      <c r="AB301" t="s">
        <v>2496</v>
      </c>
      <c r="AC301" t="s">
        <v>4023</v>
      </c>
      <c r="AE301" t="s">
        <v>156</v>
      </c>
      <c r="AF301" t="s">
        <v>122</v>
      </c>
      <c r="AG301" s="8">
        <v>96950</v>
      </c>
      <c r="AH301" t="s">
        <v>123</v>
      </c>
      <c r="AJ301" s="10">
        <v>16702851820</v>
      </c>
      <c r="AL301" t="s">
        <v>4027</v>
      </c>
      <c r="BE301" t="str">
        <f>"43-3031.00"</f>
        <v>43-3031.00</v>
      </c>
      <c r="BF301" t="s">
        <v>1205</v>
      </c>
      <c r="BG301" t="s">
        <v>4684</v>
      </c>
      <c r="BH301" t="s">
        <v>4685</v>
      </c>
      <c r="BI301">
        <v>4</v>
      </c>
      <c r="BK301" s="1">
        <v>45931</v>
      </c>
      <c r="BL301" s="1">
        <v>46295</v>
      </c>
      <c r="BO301">
        <v>35</v>
      </c>
      <c r="BP301">
        <v>0</v>
      </c>
      <c r="BQ301">
        <v>7</v>
      </c>
      <c r="BR301">
        <v>7</v>
      </c>
      <c r="BS301">
        <v>7</v>
      </c>
      <c r="BT301">
        <v>7</v>
      </c>
      <c r="BU301">
        <v>7</v>
      </c>
      <c r="BV301">
        <v>0</v>
      </c>
      <c r="BW301" t="str">
        <f>"8:00 AM"</f>
        <v>8:00 AM</v>
      </c>
      <c r="BX301" t="str">
        <f>"4:00 PM"</f>
        <v>4:00 PM</v>
      </c>
      <c r="BY301" t="s">
        <v>135</v>
      </c>
      <c r="BZ301">
        <v>0</v>
      </c>
      <c r="CA301">
        <v>12</v>
      </c>
      <c r="CB301" t="s">
        <v>117</v>
      </c>
      <c r="CD301" t="s">
        <v>4686</v>
      </c>
      <c r="CE301" t="s">
        <v>4029</v>
      </c>
      <c r="CF301" t="s">
        <v>4030</v>
      </c>
      <c r="CG301" t="s">
        <v>156</v>
      </c>
      <c r="CH301" t="s">
        <v>122</v>
      </c>
      <c r="CI301" s="8">
        <v>96950</v>
      </c>
      <c r="CJ301" s="3">
        <v>12.28</v>
      </c>
      <c r="CK301" s="3">
        <v>12.28</v>
      </c>
      <c r="CL301" s="3">
        <v>18.420000000000002</v>
      </c>
      <c r="CM301" s="3">
        <v>18.420000000000002</v>
      </c>
      <c r="CN301" t="s">
        <v>137</v>
      </c>
      <c r="CP301" t="s">
        <v>138</v>
      </c>
      <c r="CR301" t="s">
        <v>117</v>
      </c>
      <c r="CS301" t="s">
        <v>139</v>
      </c>
      <c r="CT301" t="s">
        <v>140</v>
      </c>
      <c r="CU301" t="s">
        <v>139</v>
      </c>
      <c r="CV301" t="s">
        <v>140</v>
      </c>
      <c r="CW301" t="s">
        <v>139</v>
      </c>
      <c r="CX301" t="s">
        <v>140</v>
      </c>
      <c r="CY301" t="s">
        <v>2252</v>
      </c>
      <c r="CZ301" s="10">
        <v>16702851820</v>
      </c>
      <c r="DA301" t="s">
        <v>4687</v>
      </c>
      <c r="DB301" t="s">
        <v>802</v>
      </c>
      <c r="DC301" t="s">
        <v>139</v>
      </c>
      <c r="DD301" t="s">
        <v>117</v>
      </c>
    </row>
    <row r="302" spans="1:114" ht="14.45" customHeight="1" x14ac:dyDescent="0.25">
      <c r="A302" t="s">
        <v>4715</v>
      </c>
      <c r="B302" t="s">
        <v>217</v>
      </c>
      <c r="C302" s="1">
        <v>45904</v>
      </c>
      <c r="D302" s="1">
        <v>46002</v>
      </c>
      <c r="E302" t="s">
        <v>116</v>
      </c>
      <c r="G302" t="s">
        <v>139</v>
      </c>
      <c r="H302" t="s">
        <v>117</v>
      </c>
      <c r="I302" t="s">
        <v>117</v>
      </c>
      <c r="J302" t="s">
        <v>1315</v>
      </c>
      <c r="K302" t="s">
        <v>2071</v>
      </c>
      <c r="L302" t="s">
        <v>1317</v>
      </c>
      <c r="M302" t="s">
        <v>1318</v>
      </c>
      <c r="N302" t="s">
        <v>121</v>
      </c>
      <c r="O302" t="s">
        <v>122</v>
      </c>
      <c r="P302" s="8">
        <v>96950</v>
      </c>
      <c r="Q302" t="s">
        <v>123</v>
      </c>
      <c r="S302" s="10">
        <v>16702336927</v>
      </c>
      <c r="U302" t="s">
        <v>2072</v>
      </c>
      <c r="V302">
        <v>23622</v>
      </c>
      <c r="W302" t="s">
        <v>125</v>
      </c>
      <c r="Y302" t="s">
        <v>1320</v>
      </c>
      <c r="Z302" t="s">
        <v>1321</v>
      </c>
      <c r="AA302" t="s">
        <v>1322</v>
      </c>
      <c r="AB302" t="s">
        <v>193</v>
      </c>
      <c r="AC302" t="s">
        <v>1317</v>
      </c>
      <c r="AD302" t="s">
        <v>1318</v>
      </c>
      <c r="AE302" t="s">
        <v>121</v>
      </c>
      <c r="AF302" t="s">
        <v>122</v>
      </c>
      <c r="AG302" s="8">
        <v>96950</v>
      </c>
      <c r="AH302" t="s">
        <v>123</v>
      </c>
      <c r="AJ302" s="10">
        <v>16702336927</v>
      </c>
      <c r="AL302" t="s">
        <v>1323</v>
      </c>
      <c r="BE302" t="str">
        <f>"47-2061.00"</f>
        <v>47-2061.00</v>
      </c>
      <c r="BF302" t="s">
        <v>3716</v>
      </c>
      <c r="BG302" t="s">
        <v>4716</v>
      </c>
      <c r="BH302" t="s">
        <v>3718</v>
      </c>
      <c r="BI302">
        <v>5</v>
      </c>
      <c r="BK302" s="1">
        <v>45931</v>
      </c>
      <c r="BL302" s="1">
        <v>47026</v>
      </c>
      <c r="BO302">
        <v>35</v>
      </c>
      <c r="BP302">
        <v>0</v>
      </c>
      <c r="BQ302">
        <v>7</v>
      </c>
      <c r="BR302">
        <v>7</v>
      </c>
      <c r="BS302">
        <v>7</v>
      </c>
      <c r="BT302">
        <v>7</v>
      </c>
      <c r="BU302">
        <v>7</v>
      </c>
      <c r="BV302">
        <v>0</v>
      </c>
      <c r="BW302" t="str">
        <f>"7:30 AM"</f>
        <v>7:30 AM</v>
      </c>
      <c r="BX302" t="str">
        <f>"3:30 PM"</f>
        <v>3:30 PM</v>
      </c>
      <c r="BY302" t="s">
        <v>165</v>
      </c>
      <c r="BZ302">
        <v>0</v>
      </c>
      <c r="CA302">
        <v>12</v>
      </c>
      <c r="CB302" t="s">
        <v>117</v>
      </c>
      <c r="CD302" t="s">
        <v>4717</v>
      </c>
      <c r="CE302" t="s">
        <v>1317</v>
      </c>
      <c r="CG302" t="s">
        <v>121</v>
      </c>
      <c r="CH302" t="s">
        <v>122</v>
      </c>
      <c r="CI302" s="8">
        <v>96950</v>
      </c>
      <c r="CJ302" s="3">
        <v>10.15</v>
      </c>
      <c r="CK302" s="3">
        <v>10.15</v>
      </c>
      <c r="CL302" s="3">
        <v>15.23</v>
      </c>
      <c r="CM302" s="3">
        <v>15.23</v>
      </c>
      <c r="CN302" t="s">
        <v>137</v>
      </c>
      <c r="CP302" t="s">
        <v>138</v>
      </c>
      <c r="CR302" t="s">
        <v>117</v>
      </c>
      <c r="CS302" t="s">
        <v>139</v>
      </c>
      <c r="CT302" t="s">
        <v>140</v>
      </c>
      <c r="CU302" t="s">
        <v>139</v>
      </c>
      <c r="CV302" t="s">
        <v>140</v>
      </c>
      <c r="CW302" t="s">
        <v>139</v>
      </c>
      <c r="CX302" t="s">
        <v>140</v>
      </c>
      <c r="CY302" t="s">
        <v>1328</v>
      </c>
      <c r="CZ302" s="10">
        <v>16702336927</v>
      </c>
      <c r="DA302" t="s">
        <v>1323</v>
      </c>
      <c r="DB302" t="s">
        <v>140</v>
      </c>
      <c r="DC302" t="s">
        <v>139</v>
      </c>
      <c r="DD302" t="s">
        <v>117</v>
      </c>
    </row>
    <row r="303" spans="1:114" ht="14.45" customHeight="1" x14ac:dyDescent="0.25">
      <c r="A303" t="s">
        <v>4973</v>
      </c>
      <c r="B303" t="s">
        <v>217</v>
      </c>
      <c r="C303" s="1">
        <v>45980</v>
      </c>
      <c r="D303" s="1">
        <v>46002</v>
      </c>
      <c r="E303" t="s">
        <v>116</v>
      </c>
      <c r="G303" t="s">
        <v>117</v>
      </c>
      <c r="H303" t="s">
        <v>117</v>
      </c>
      <c r="I303" t="s">
        <v>117</v>
      </c>
      <c r="J303" t="s">
        <v>968</v>
      </c>
      <c r="K303" t="s">
        <v>969</v>
      </c>
      <c r="L303" t="s">
        <v>970</v>
      </c>
      <c r="N303" t="s">
        <v>121</v>
      </c>
      <c r="O303" t="s">
        <v>122</v>
      </c>
      <c r="P303" s="8">
        <v>96950</v>
      </c>
      <c r="Q303" t="s">
        <v>123</v>
      </c>
      <c r="S303" s="10">
        <v>16709899218</v>
      </c>
      <c r="U303" t="s">
        <v>971</v>
      </c>
      <c r="V303">
        <v>561320</v>
      </c>
      <c r="W303" t="s">
        <v>125</v>
      </c>
      <c r="Y303" t="s">
        <v>972</v>
      </c>
      <c r="Z303" t="s">
        <v>973</v>
      </c>
      <c r="AA303" t="s">
        <v>974</v>
      </c>
      <c r="AB303" t="s">
        <v>975</v>
      </c>
      <c r="AC303" t="s">
        <v>970</v>
      </c>
      <c r="AE303" t="s">
        <v>121</v>
      </c>
      <c r="AF303" t="s">
        <v>122</v>
      </c>
      <c r="AG303" s="8">
        <v>96950</v>
      </c>
      <c r="AH303" t="s">
        <v>123</v>
      </c>
      <c r="AI303" t="s">
        <v>976</v>
      </c>
      <c r="AJ303" s="10">
        <v>16709899218</v>
      </c>
      <c r="AL303" t="s">
        <v>977</v>
      </c>
      <c r="BE303" t="str">
        <f>"31-9011.00"</f>
        <v>31-9011.00</v>
      </c>
      <c r="BF303" t="s">
        <v>978</v>
      </c>
      <c r="BG303" t="s">
        <v>979</v>
      </c>
      <c r="BH303" t="s">
        <v>980</v>
      </c>
      <c r="BI303">
        <v>3</v>
      </c>
      <c r="BK303" s="1">
        <v>46082</v>
      </c>
      <c r="BL303" s="1">
        <v>46446</v>
      </c>
      <c r="BO303">
        <v>35</v>
      </c>
      <c r="BP303">
        <v>0</v>
      </c>
      <c r="BQ303">
        <v>7</v>
      </c>
      <c r="BR303">
        <v>7</v>
      </c>
      <c r="BS303">
        <v>7</v>
      </c>
      <c r="BT303">
        <v>7</v>
      </c>
      <c r="BU303">
        <v>7</v>
      </c>
      <c r="BV303">
        <v>0</v>
      </c>
      <c r="BW303" t="str">
        <f>"8:00 AM"</f>
        <v>8:00 AM</v>
      </c>
      <c r="BX303" t="str">
        <f>"4:00 PM"</f>
        <v>4:00 PM</v>
      </c>
      <c r="BY303" t="s">
        <v>135</v>
      </c>
      <c r="BZ303">
        <v>0</v>
      </c>
      <c r="CA303">
        <v>12</v>
      </c>
      <c r="CB303" t="s">
        <v>117</v>
      </c>
      <c r="CD303" t="s">
        <v>981</v>
      </c>
      <c r="CE303" t="s">
        <v>982</v>
      </c>
      <c r="CG303" t="s">
        <v>121</v>
      </c>
      <c r="CH303" t="s">
        <v>122</v>
      </c>
      <c r="CI303" s="8">
        <v>96950</v>
      </c>
      <c r="CJ303" s="3">
        <v>13.28</v>
      </c>
      <c r="CK303" s="3">
        <v>13.28</v>
      </c>
      <c r="CL303" s="3">
        <v>19.920000000000002</v>
      </c>
      <c r="CM303" s="3">
        <v>19.920000000000002</v>
      </c>
      <c r="CN303" t="s">
        <v>137</v>
      </c>
      <c r="CO303" t="s">
        <v>140</v>
      </c>
      <c r="CP303" t="s">
        <v>138</v>
      </c>
      <c r="CR303" t="s">
        <v>117</v>
      </c>
      <c r="CS303" t="s">
        <v>139</v>
      </c>
      <c r="CT303" t="s">
        <v>139</v>
      </c>
      <c r="CU303" t="s">
        <v>139</v>
      </c>
      <c r="CV303" t="s">
        <v>140</v>
      </c>
      <c r="CW303" t="s">
        <v>139</v>
      </c>
      <c r="CX303" t="s">
        <v>139</v>
      </c>
      <c r="CY303" t="s">
        <v>983</v>
      </c>
      <c r="CZ303" s="10">
        <v>16709899218</v>
      </c>
      <c r="DA303" t="s">
        <v>977</v>
      </c>
      <c r="DB303" t="s">
        <v>140</v>
      </c>
      <c r="DC303" t="s">
        <v>139</v>
      </c>
      <c r="DD303" t="s">
        <v>117</v>
      </c>
      <c r="DE303" t="s">
        <v>972</v>
      </c>
      <c r="DF303" t="s">
        <v>973</v>
      </c>
      <c r="DG303" t="s">
        <v>249</v>
      </c>
      <c r="DH303" t="s">
        <v>971</v>
      </c>
      <c r="DI303" t="s">
        <v>969</v>
      </c>
      <c r="DJ303" t="s">
        <v>977</v>
      </c>
    </row>
    <row r="304" spans="1:114" ht="14.45" customHeight="1" x14ac:dyDescent="0.25">
      <c r="A304" t="s">
        <v>5126</v>
      </c>
      <c r="B304" t="s">
        <v>115</v>
      </c>
      <c r="C304" s="1">
        <v>45970</v>
      </c>
      <c r="D304" s="1">
        <v>46002</v>
      </c>
      <c r="E304" t="s">
        <v>168</v>
      </c>
      <c r="F304" s="1">
        <v>46141</v>
      </c>
      <c r="G304" t="s">
        <v>117</v>
      </c>
      <c r="H304" t="s">
        <v>117</v>
      </c>
      <c r="I304" t="s">
        <v>117</v>
      </c>
      <c r="J304" t="s">
        <v>1479</v>
      </c>
      <c r="K304" t="s">
        <v>5127</v>
      </c>
      <c r="L304" t="s">
        <v>1287</v>
      </c>
      <c r="M304" t="s">
        <v>5128</v>
      </c>
      <c r="N304" t="s">
        <v>156</v>
      </c>
      <c r="O304" t="s">
        <v>122</v>
      </c>
      <c r="P304" s="8">
        <v>96950</v>
      </c>
      <c r="Q304" t="s">
        <v>123</v>
      </c>
      <c r="S304" s="10">
        <v>16704830338</v>
      </c>
      <c r="T304">
        <v>0</v>
      </c>
      <c r="U304" t="s">
        <v>1482</v>
      </c>
      <c r="V304">
        <v>61162</v>
      </c>
      <c r="W304" t="s">
        <v>125</v>
      </c>
      <c r="Y304" t="s">
        <v>148</v>
      </c>
      <c r="Z304" t="s">
        <v>1483</v>
      </c>
      <c r="AB304" t="s">
        <v>277</v>
      </c>
      <c r="AC304" t="s">
        <v>1287</v>
      </c>
      <c r="AD304" t="s">
        <v>5128</v>
      </c>
      <c r="AE304" t="s">
        <v>156</v>
      </c>
      <c r="AF304" t="s">
        <v>122</v>
      </c>
      <c r="AG304" s="8">
        <v>96950</v>
      </c>
      <c r="AH304" t="s">
        <v>123</v>
      </c>
      <c r="AJ304" s="10">
        <v>16704830338</v>
      </c>
      <c r="AK304">
        <v>0</v>
      </c>
      <c r="AL304" t="s">
        <v>1484</v>
      </c>
      <c r="BE304" t="str">
        <f>"25-3021.00"</f>
        <v>25-3021.00</v>
      </c>
      <c r="BF304" t="s">
        <v>4878</v>
      </c>
      <c r="BG304" t="s">
        <v>5129</v>
      </c>
      <c r="BH304" t="s">
        <v>4880</v>
      </c>
      <c r="BI304">
        <v>2</v>
      </c>
      <c r="BJ304">
        <v>2</v>
      </c>
      <c r="BK304" s="1">
        <v>46143</v>
      </c>
      <c r="BL304" s="1">
        <v>46507</v>
      </c>
      <c r="BM304" s="1">
        <v>46143</v>
      </c>
      <c r="BN304" s="1">
        <v>46507</v>
      </c>
      <c r="BO304">
        <v>40</v>
      </c>
      <c r="BP304">
        <v>0</v>
      </c>
      <c r="BQ304">
        <v>8</v>
      </c>
      <c r="BR304">
        <v>8</v>
      </c>
      <c r="BS304">
        <v>8</v>
      </c>
      <c r="BT304">
        <v>8</v>
      </c>
      <c r="BU304">
        <v>8</v>
      </c>
      <c r="BV304">
        <v>0</v>
      </c>
      <c r="BW304" t="str">
        <f>"8:00 AM"</f>
        <v>8:00 AM</v>
      </c>
      <c r="BX304" t="str">
        <f>"5:00 PM"</f>
        <v>5:00 PM</v>
      </c>
      <c r="BY304" t="s">
        <v>135</v>
      </c>
      <c r="BZ304">
        <v>0</v>
      </c>
      <c r="CA304">
        <v>24</v>
      </c>
      <c r="CB304" t="s">
        <v>117</v>
      </c>
      <c r="CD304" t="s">
        <v>5130</v>
      </c>
      <c r="CE304" t="s">
        <v>1287</v>
      </c>
      <c r="CF304" t="s">
        <v>5128</v>
      </c>
      <c r="CG304" t="s">
        <v>156</v>
      </c>
      <c r="CH304" t="s">
        <v>122</v>
      </c>
      <c r="CI304" s="8">
        <v>96950</v>
      </c>
      <c r="CJ304" s="3">
        <v>15.78</v>
      </c>
      <c r="CK304" s="3">
        <v>15.78</v>
      </c>
      <c r="CL304" s="3">
        <v>23.67</v>
      </c>
      <c r="CM304" s="3">
        <v>23.67</v>
      </c>
      <c r="CN304" t="s">
        <v>137</v>
      </c>
      <c r="CO304" t="s">
        <v>140</v>
      </c>
      <c r="CP304" t="s">
        <v>138</v>
      </c>
      <c r="CR304" t="s">
        <v>117</v>
      </c>
      <c r="CS304" t="s">
        <v>139</v>
      </c>
      <c r="CT304" t="s">
        <v>140</v>
      </c>
      <c r="CU304" t="s">
        <v>139</v>
      </c>
      <c r="CV304" t="s">
        <v>140</v>
      </c>
      <c r="CW304" t="s">
        <v>139</v>
      </c>
      <c r="CX304" t="s">
        <v>140</v>
      </c>
      <c r="CY304" t="s">
        <v>1488</v>
      </c>
      <c r="CZ304" s="10">
        <v>16704830338</v>
      </c>
      <c r="DA304" t="s">
        <v>1484</v>
      </c>
      <c r="DB304" t="s">
        <v>140</v>
      </c>
      <c r="DC304" t="s">
        <v>139</v>
      </c>
      <c r="DD304" t="s">
        <v>117</v>
      </c>
      <c r="DE304" t="s">
        <v>148</v>
      </c>
      <c r="DF304" t="s">
        <v>1483</v>
      </c>
      <c r="DH304" t="s">
        <v>1482</v>
      </c>
      <c r="DI304" t="s">
        <v>1479</v>
      </c>
      <c r="DJ304" t="s">
        <v>1484</v>
      </c>
    </row>
    <row r="305" spans="1:114" ht="14.45" customHeight="1" x14ac:dyDescent="0.25">
      <c r="A305" t="s">
        <v>5137</v>
      </c>
      <c r="B305" t="s">
        <v>115</v>
      </c>
      <c r="C305" s="1">
        <v>45931</v>
      </c>
      <c r="D305" s="1">
        <v>46002</v>
      </c>
      <c r="E305" t="s">
        <v>116</v>
      </c>
      <c r="G305" t="s">
        <v>117</v>
      </c>
      <c r="H305" t="s">
        <v>117</v>
      </c>
      <c r="I305" t="s">
        <v>117</v>
      </c>
      <c r="J305" t="s">
        <v>5138</v>
      </c>
      <c r="K305" t="s">
        <v>5139</v>
      </c>
      <c r="L305" t="s">
        <v>5140</v>
      </c>
      <c r="M305" t="s">
        <v>1962</v>
      </c>
      <c r="N305" t="s">
        <v>121</v>
      </c>
      <c r="O305" t="s">
        <v>122</v>
      </c>
      <c r="P305" s="8">
        <v>96950</v>
      </c>
      <c r="Q305" t="s">
        <v>123</v>
      </c>
      <c r="S305" s="10">
        <v>16703223311</v>
      </c>
      <c r="T305">
        <v>4504</v>
      </c>
      <c r="U305" t="s">
        <v>1959</v>
      </c>
      <c r="V305">
        <v>72111</v>
      </c>
      <c r="W305" t="s">
        <v>125</v>
      </c>
      <c r="Y305" t="s">
        <v>5141</v>
      </c>
      <c r="Z305" t="s">
        <v>5142</v>
      </c>
      <c r="AB305" t="s">
        <v>5143</v>
      </c>
      <c r="AC305" t="s">
        <v>5140</v>
      </c>
      <c r="AD305" t="s">
        <v>1962</v>
      </c>
      <c r="AE305" t="s">
        <v>121</v>
      </c>
      <c r="AF305" t="s">
        <v>122</v>
      </c>
      <c r="AG305" s="8">
        <v>96950</v>
      </c>
      <c r="AH305" t="s">
        <v>123</v>
      </c>
      <c r="AJ305" s="10">
        <v>16703223311</v>
      </c>
      <c r="AK305">
        <v>4504</v>
      </c>
      <c r="AL305" t="s">
        <v>1963</v>
      </c>
      <c r="BE305" t="str">
        <f>"51-3011.00"</f>
        <v>51-3011.00</v>
      </c>
      <c r="BF305" t="s">
        <v>342</v>
      </c>
      <c r="BG305" t="s">
        <v>5144</v>
      </c>
      <c r="BH305" t="s">
        <v>1160</v>
      </c>
      <c r="BI305">
        <v>5</v>
      </c>
      <c r="BJ305">
        <v>5</v>
      </c>
      <c r="BK305" s="1">
        <v>45992</v>
      </c>
      <c r="BL305" s="1">
        <v>46356</v>
      </c>
      <c r="BM305" s="1">
        <v>46002</v>
      </c>
      <c r="BN305" s="1">
        <v>46356</v>
      </c>
      <c r="BO305">
        <v>35</v>
      </c>
      <c r="BP305">
        <v>0</v>
      </c>
      <c r="BQ305">
        <v>7</v>
      </c>
      <c r="BR305">
        <v>7</v>
      </c>
      <c r="BS305">
        <v>7</v>
      </c>
      <c r="BT305">
        <v>7</v>
      </c>
      <c r="BU305">
        <v>7</v>
      </c>
      <c r="BV305">
        <v>0</v>
      </c>
      <c r="BW305" t="str">
        <f>"8:00 AM"</f>
        <v>8:00 AM</v>
      </c>
      <c r="BX305" t="str">
        <f>"5:00 PM"</f>
        <v>5:00 PM</v>
      </c>
      <c r="BY305" t="s">
        <v>165</v>
      </c>
      <c r="BZ305">
        <v>0</v>
      </c>
      <c r="CA305">
        <v>12</v>
      </c>
      <c r="CB305" t="s">
        <v>117</v>
      </c>
      <c r="CD305" s="2" t="s">
        <v>5145</v>
      </c>
      <c r="CE305" t="s">
        <v>1968</v>
      </c>
      <c r="CF305" t="s">
        <v>1962</v>
      </c>
      <c r="CG305" t="s">
        <v>121</v>
      </c>
      <c r="CH305" t="s">
        <v>122</v>
      </c>
      <c r="CI305" s="8">
        <v>96950</v>
      </c>
      <c r="CJ305" s="3">
        <v>8.93</v>
      </c>
      <c r="CK305" s="3">
        <v>8.93</v>
      </c>
      <c r="CL305" s="3">
        <v>13.39</v>
      </c>
      <c r="CM305" s="3">
        <v>13.39</v>
      </c>
      <c r="CN305" t="s">
        <v>137</v>
      </c>
      <c r="CO305" t="s">
        <v>1969</v>
      </c>
      <c r="CP305" t="s">
        <v>138</v>
      </c>
      <c r="CR305" t="s">
        <v>117</v>
      </c>
      <c r="CS305" t="s">
        <v>139</v>
      </c>
      <c r="CT305" t="s">
        <v>140</v>
      </c>
      <c r="CU305" t="s">
        <v>139</v>
      </c>
      <c r="CV305" t="s">
        <v>140</v>
      </c>
      <c r="CW305" t="s">
        <v>139</v>
      </c>
      <c r="CX305" t="s">
        <v>139</v>
      </c>
      <c r="CY305" t="s">
        <v>2129</v>
      </c>
      <c r="CZ305" s="10">
        <v>16703223311</v>
      </c>
      <c r="DA305" t="s">
        <v>1971</v>
      </c>
      <c r="DB305" t="s">
        <v>1972</v>
      </c>
      <c r="DC305" t="s">
        <v>139</v>
      </c>
      <c r="DD305" t="s">
        <v>117</v>
      </c>
      <c r="DE305" t="s">
        <v>1973</v>
      </c>
      <c r="DF305" t="s">
        <v>1974</v>
      </c>
      <c r="DG305" t="s">
        <v>200</v>
      </c>
      <c r="DH305" t="s">
        <v>1959</v>
      </c>
      <c r="DI305" t="s">
        <v>1975</v>
      </c>
      <c r="DJ305" t="s">
        <v>1976</v>
      </c>
    </row>
    <row r="306" spans="1:114" ht="14.45" customHeight="1" x14ac:dyDescent="0.25">
      <c r="A306" t="s">
        <v>5171</v>
      </c>
      <c r="B306" t="s">
        <v>115</v>
      </c>
      <c r="C306" s="1">
        <v>45963</v>
      </c>
      <c r="D306" s="1">
        <v>46002</v>
      </c>
      <c r="E306" t="s">
        <v>168</v>
      </c>
      <c r="F306" s="1">
        <v>46052</v>
      </c>
      <c r="G306" t="s">
        <v>117</v>
      </c>
      <c r="H306" t="s">
        <v>117</v>
      </c>
      <c r="I306" t="s">
        <v>117</v>
      </c>
      <c r="J306" t="s">
        <v>2012</v>
      </c>
      <c r="L306" t="s">
        <v>563</v>
      </c>
      <c r="N306" t="s">
        <v>564</v>
      </c>
      <c r="O306" t="s">
        <v>122</v>
      </c>
      <c r="P306" s="8">
        <v>96952</v>
      </c>
      <c r="Q306" t="s">
        <v>123</v>
      </c>
      <c r="S306" s="10">
        <v>16704330422</v>
      </c>
      <c r="U306" t="s">
        <v>2013</v>
      </c>
      <c r="V306">
        <v>212312</v>
      </c>
      <c r="W306" t="s">
        <v>125</v>
      </c>
      <c r="Y306" t="s">
        <v>566</v>
      </c>
      <c r="Z306" t="s">
        <v>567</v>
      </c>
      <c r="AA306" t="s">
        <v>568</v>
      </c>
      <c r="AB306" t="s">
        <v>2014</v>
      </c>
      <c r="AC306" t="s">
        <v>563</v>
      </c>
      <c r="AE306" t="s">
        <v>564</v>
      </c>
      <c r="AF306" t="s">
        <v>122</v>
      </c>
      <c r="AG306" s="8">
        <v>96952</v>
      </c>
      <c r="AH306" t="s">
        <v>123</v>
      </c>
      <c r="AJ306" s="10">
        <v>16704330422</v>
      </c>
      <c r="AL306" t="s">
        <v>569</v>
      </c>
      <c r="BE306" t="str">
        <f>"17-3022.00"</f>
        <v>17-3022.00</v>
      </c>
      <c r="BF306" t="s">
        <v>1399</v>
      </c>
      <c r="BG306" t="s">
        <v>3438</v>
      </c>
      <c r="BH306" t="s">
        <v>1401</v>
      </c>
      <c r="BI306">
        <v>2</v>
      </c>
      <c r="BJ306">
        <v>2</v>
      </c>
      <c r="BK306" s="1">
        <v>46054</v>
      </c>
      <c r="BL306" s="1">
        <v>46418</v>
      </c>
      <c r="BM306" s="1">
        <v>46054</v>
      </c>
      <c r="BN306" s="1">
        <v>46418</v>
      </c>
      <c r="BO306">
        <v>40</v>
      </c>
      <c r="BP306">
        <v>0</v>
      </c>
      <c r="BQ306">
        <v>8</v>
      </c>
      <c r="BR306">
        <v>8</v>
      </c>
      <c r="BS306">
        <v>8</v>
      </c>
      <c r="BT306">
        <v>8</v>
      </c>
      <c r="BU306">
        <v>8</v>
      </c>
      <c r="BV306">
        <v>0</v>
      </c>
      <c r="BW306" t="str">
        <f>"7:30 AM"</f>
        <v>7:30 AM</v>
      </c>
      <c r="BX306" t="str">
        <f>"4:30 PM"</f>
        <v>4:30 PM</v>
      </c>
      <c r="BY306" t="s">
        <v>384</v>
      </c>
      <c r="BZ306">
        <v>0</v>
      </c>
      <c r="CA306">
        <v>12</v>
      </c>
      <c r="CB306" t="s">
        <v>117</v>
      </c>
      <c r="CD306" t="s">
        <v>3439</v>
      </c>
      <c r="CE306" t="s">
        <v>2017</v>
      </c>
      <c r="CG306" t="s">
        <v>564</v>
      </c>
      <c r="CH306" t="s">
        <v>122</v>
      </c>
      <c r="CI306" s="8">
        <v>96952</v>
      </c>
      <c r="CJ306" s="3">
        <v>17.57</v>
      </c>
      <c r="CK306" s="3">
        <v>17.57</v>
      </c>
      <c r="CL306" s="3">
        <v>26.36</v>
      </c>
      <c r="CM306" s="3">
        <v>26.36</v>
      </c>
      <c r="CN306" t="s">
        <v>137</v>
      </c>
      <c r="CO306" t="s">
        <v>575</v>
      </c>
      <c r="CP306" t="s">
        <v>266</v>
      </c>
      <c r="CR306" t="s">
        <v>117</v>
      </c>
      <c r="CS306" t="s">
        <v>139</v>
      </c>
      <c r="CT306" t="s">
        <v>139</v>
      </c>
      <c r="CU306" t="s">
        <v>139</v>
      </c>
      <c r="CV306" t="s">
        <v>140</v>
      </c>
      <c r="CW306" t="s">
        <v>139</v>
      </c>
      <c r="CX306" t="s">
        <v>139</v>
      </c>
      <c r="CY306" t="s">
        <v>576</v>
      </c>
      <c r="CZ306" s="10">
        <v>16704330422</v>
      </c>
      <c r="DA306" t="s">
        <v>569</v>
      </c>
      <c r="DB306" t="s">
        <v>140</v>
      </c>
      <c r="DC306" t="s">
        <v>139</v>
      </c>
      <c r="DD306" t="s">
        <v>117</v>
      </c>
    </row>
    <row r="307" spans="1:114" ht="14.45" customHeight="1" x14ac:dyDescent="0.25">
      <c r="A307" t="s">
        <v>5390</v>
      </c>
      <c r="B307" t="s">
        <v>217</v>
      </c>
      <c r="C307" s="1">
        <v>45926</v>
      </c>
      <c r="D307" s="1">
        <v>46002</v>
      </c>
      <c r="E307" t="s">
        <v>116</v>
      </c>
      <c r="G307" t="s">
        <v>117</v>
      </c>
      <c r="H307" t="s">
        <v>117</v>
      </c>
      <c r="I307" t="s">
        <v>117</v>
      </c>
      <c r="J307" t="s">
        <v>5391</v>
      </c>
      <c r="K307" t="s">
        <v>5392</v>
      </c>
      <c r="L307" t="s">
        <v>1075</v>
      </c>
      <c r="M307" t="s">
        <v>5393</v>
      </c>
      <c r="N307" t="s">
        <v>121</v>
      </c>
      <c r="O307" t="s">
        <v>122</v>
      </c>
      <c r="P307" s="8">
        <v>96950</v>
      </c>
      <c r="Q307" t="s">
        <v>123</v>
      </c>
      <c r="S307" s="10">
        <v>16703236877</v>
      </c>
      <c r="U307" t="s">
        <v>5394</v>
      </c>
      <c r="V307">
        <v>621498</v>
      </c>
      <c r="W307" t="s">
        <v>125</v>
      </c>
      <c r="Y307" t="s">
        <v>1078</v>
      </c>
      <c r="Z307" t="s">
        <v>1079</v>
      </c>
      <c r="AA307" t="s">
        <v>364</v>
      </c>
      <c r="AB307" t="s">
        <v>193</v>
      </c>
      <c r="AC307" t="s">
        <v>5395</v>
      </c>
      <c r="AE307" t="s">
        <v>1082</v>
      </c>
      <c r="AF307" t="s">
        <v>340</v>
      </c>
      <c r="AG307" s="8">
        <v>96931</v>
      </c>
      <c r="AH307" t="s">
        <v>123</v>
      </c>
      <c r="AJ307" s="10">
        <v>16716498746</v>
      </c>
      <c r="AK307">
        <v>203</v>
      </c>
      <c r="AL307" t="s">
        <v>1083</v>
      </c>
      <c r="BE307" t="str">
        <f>"31-9092.00"</f>
        <v>31-9092.00</v>
      </c>
      <c r="BF307" t="s">
        <v>1084</v>
      </c>
      <c r="BG307" t="s">
        <v>5396</v>
      </c>
      <c r="BH307" t="s">
        <v>1086</v>
      </c>
      <c r="BI307">
        <v>3</v>
      </c>
      <c r="BK307" s="1">
        <v>46037</v>
      </c>
      <c r="BL307" s="1">
        <v>46401</v>
      </c>
      <c r="BO307">
        <v>40</v>
      </c>
      <c r="BP307">
        <v>0</v>
      </c>
      <c r="BQ307">
        <v>8</v>
      </c>
      <c r="BR307">
        <v>8</v>
      </c>
      <c r="BS307">
        <v>8</v>
      </c>
      <c r="BT307">
        <v>8</v>
      </c>
      <c r="BU307">
        <v>5</v>
      </c>
      <c r="BV307">
        <v>3</v>
      </c>
      <c r="BW307" t="str">
        <f>"8:30 AM"</f>
        <v>8:30 AM</v>
      </c>
      <c r="BX307" t="str">
        <f>"5:30 PM"</f>
        <v>5:30 PM</v>
      </c>
      <c r="BY307" t="s">
        <v>135</v>
      </c>
      <c r="BZ307">
        <v>0</v>
      </c>
      <c r="CA307">
        <v>12</v>
      </c>
      <c r="CB307" t="s">
        <v>117</v>
      </c>
      <c r="CD307" s="2" t="s">
        <v>5397</v>
      </c>
      <c r="CE307" t="s">
        <v>1620</v>
      </c>
      <c r="CF307" t="s">
        <v>5398</v>
      </c>
      <c r="CG307" t="s">
        <v>121</v>
      </c>
      <c r="CH307" t="s">
        <v>122</v>
      </c>
      <c r="CI307" s="8">
        <v>96950</v>
      </c>
      <c r="CJ307" s="3">
        <v>13.72</v>
      </c>
      <c r="CK307" s="3">
        <v>13.72</v>
      </c>
      <c r="CN307" t="s">
        <v>137</v>
      </c>
      <c r="CP307" t="s">
        <v>138</v>
      </c>
      <c r="CR307" t="s">
        <v>117</v>
      </c>
      <c r="CS307" t="s">
        <v>139</v>
      </c>
      <c r="CT307" t="s">
        <v>140</v>
      </c>
      <c r="CU307" t="s">
        <v>140</v>
      </c>
      <c r="CV307" t="s">
        <v>140</v>
      </c>
      <c r="CW307" t="s">
        <v>139</v>
      </c>
      <c r="CX307" t="s">
        <v>140</v>
      </c>
      <c r="CY307" t="s">
        <v>140</v>
      </c>
      <c r="CZ307" s="10">
        <v>16703236877</v>
      </c>
      <c r="DA307" t="s">
        <v>5399</v>
      </c>
      <c r="DB307" t="s">
        <v>140</v>
      </c>
      <c r="DC307" t="s">
        <v>139</v>
      </c>
      <c r="DD307" t="s">
        <v>117</v>
      </c>
    </row>
    <row r="308" spans="1:114" ht="14.45" customHeight="1" x14ac:dyDescent="0.25">
      <c r="A308" t="s">
        <v>5456</v>
      </c>
      <c r="B308" t="s">
        <v>115</v>
      </c>
      <c r="C308" s="1">
        <v>45963</v>
      </c>
      <c r="D308" s="1">
        <v>46002</v>
      </c>
      <c r="E308" t="s">
        <v>116</v>
      </c>
      <c r="G308" t="s">
        <v>117</v>
      </c>
      <c r="H308" t="s">
        <v>117</v>
      </c>
      <c r="I308" t="s">
        <v>117</v>
      </c>
      <c r="J308" t="s">
        <v>2012</v>
      </c>
      <c r="L308" t="s">
        <v>563</v>
      </c>
      <c r="N308" t="s">
        <v>564</v>
      </c>
      <c r="O308" t="s">
        <v>122</v>
      </c>
      <c r="P308" s="8">
        <v>96952</v>
      </c>
      <c r="Q308" t="s">
        <v>123</v>
      </c>
      <c r="S308" s="10">
        <v>16704330422</v>
      </c>
      <c r="U308" t="s">
        <v>2013</v>
      </c>
      <c r="V308">
        <v>212312</v>
      </c>
      <c r="W308" t="s">
        <v>125</v>
      </c>
      <c r="Y308" t="s">
        <v>566</v>
      </c>
      <c r="Z308" t="s">
        <v>567</v>
      </c>
      <c r="AA308" t="s">
        <v>568</v>
      </c>
      <c r="AB308" t="s">
        <v>2014</v>
      </c>
      <c r="AC308" t="s">
        <v>563</v>
      </c>
      <c r="AE308" t="s">
        <v>564</v>
      </c>
      <c r="AF308" t="s">
        <v>122</v>
      </c>
      <c r="AG308" s="8">
        <v>96952</v>
      </c>
      <c r="AH308" t="s">
        <v>123</v>
      </c>
      <c r="AJ308" s="10">
        <v>16704330422</v>
      </c>
      <c r="AL308" t="s">
        <v>569</v>
      </c>
      <c r="BE308" t="str">
        <f>"49-3042.00"</f>
        <v>49-3042.00</v>
      </c>
      <c r="BF308" t="s">
        <v>657</v>
      </c>
      <c r="BG308" t="s">
        <v>2015</v>
      </c>
      <c r="BH308" t="s">
        <v>659</v>
      </c>
      <c r="BI308">
        <v>6</v>
      </c>
      <c r="BJ308">
        <v>6</v>
      </c>
      <c r="BK308" s="1">
        <v>46023</v>
      </c>
      <c r="BL308" s="1">
        <v>46387</v>
      </c>
      <c r="BM308" s="1">
        <v>46023</v>
      </c>
      <c r="BN308" s="1">
        <v>46387</v>
      </c>
      <c r="BO308">
        <v>40</v>
      </c>
      <c r="BP308">
        <v>0</v>
      </c>
      <c r="BQ308">
        <v>8</v>
      </c>
      <c r="BR308">
        <v>8</v>
      </c>
      <c r="BS308">
        <v>8</v>
      </c>
      <c r="BT308">
        <v>8</v>
      </c>
      <c r="BU308">
        <v>8</v>
      </c>
      <c r="BV308">
        <v>0</v>
      </c>
      <c r="BW308" t="str">
        <f>"7:30 AM"</f>
        <v>7:30 AM</v>
      </c>
      <c r="BX308" t="str">
        <f>"4:30 PM"</f>
        <v>4:30 PM</v>
      </c>
      <c r="BY308" t="s">
        <v>165</v>
      </c>
      <c r="BZ308">
        <v>0</v>
      </c>
      <c r="CA308">
        <v>24</v>
      </c>
      <c r="CB308" t="s">
        <v>117</v>
      </c>
      <c r="CD308" t="s">
        <v>2016</v>
      </c>
      <c r="CE308" t="s">
        <v>2017</v>
      </c>
      <c r="CG308" t="s">
        <v>564</v>
      </c>
      <c r="CH308" t="s">
        <v>122</v>
      </c>
      <c r="CI308" s="8">
        <v>96952</v>
      </c>
      <c r="CJ308" s="3">
        <v>12.76</v>
      </c>
      <c r="CK308" s="3">
        <v>14</v>
      </c>
      <c r="CL308" s="3">
        <v>19.14</v>
      </c>
      <c r="CM308" s="3">
        <v>21</v>
      </c>
      <c r="CN308" t="s">
        <v>137</v>
      </c>
      <c r="CO308" t="s">
        <v>575</v>
      </c>
      <c r="CP308" t="s">
        <v>266</v>
      </c>
      <c r="CR308" t="s">
        <v>117</v>
      </c>
      <c r="CS308" t="s">
        <v>139</v>
      </c>
      <c r="CT308" t="s">
        <v>139</v>
      </c>
      <c r="CU308" t="s">
        <v>139</v>
      </c>
      <c r="CV308" t="s">
        <v>140</v>
      </c>
      <c r="CW308" t="s">
        <v>139</v>
      </c>
      <c r="CX308" t="s">
        <v>139</v>
      </c>
      <c r="CY308" t="s">
        <v>2018</v>
      </c>
      <c r="CZ308" s="10">
        <v>16704330422</v>
      </c>
      <c r="DA308" t="s">
        <v>569</v>
      </c>
      <c r="DB308" t="s">
        <v>140</v>
      </c>
      <c r="DC308" t="s">
        <v>139</v>
      </c>
      <c r="DD308" t="s">
        <v>117</v>
      </c>
    </row>
    <row r="309" spans="1:114" ht="14.45" customHeight="1" x14ac:dyDescent="0.25">
      <c r="A309" t="s">
        <v>5468</v>
      </c>
      <c r="B309" t="s">
        <v>217</v>
      </c>
      <c r="C309" s="1">
        <v>45912</v>
      </c>
      <c r="D309" s="1">
        <v>46002</v>
      </c>
      <c r="E309" t="s">
        <v>168</v>
      </c>
      <c r="F309" s="1">
        <v>45928</v>
      </c>
      <c r="G309" t="s">
        <v>139</v>
      </c>
      <c r="H309" t="s">
        <v>117</v>
      </c>
      <c r="I309" t="s">
        <v>117</v>
      </c>
      <c r="J309" t="s">
        <v>397</v>
      </c>
      <c r="L309" t="s">
        <v>5469</v>
      </c>
      <c r="M309" t="s">
        <v>399</v>
      </c>
      <c r="N309" t="s">
        <v>121</v>
      </c>
      <c r="O309" t="s">
        <v>122</v>
      </c>
      <c r="P309" s="8">
        <v>96950</v>
      </c>
      <c r="Q309" t="s">
        <v>123</v>
      </c>
      <c r="S309" s="10">
        <v>16702347243</v>
      </c>
      <c r="U309" t="s">
        <v>400</v>
      </c>
      <c r="V309">
        <v>424410</v>
      </c>
      <c r="W309" t="s">
        <v>125</v>
      </c>
      <c r="Y309" t="s">
        <v>401</v>
      </c>
      <c r="Z309" t="s">
        <v>402</v>
      </c>
      <c r="AB309" t="s">
        <v>260</v>
      </c>
      <c r="AC309" t="s">
        <v>5469</v>
      </c>
      <c r="AD309" t="s">
        <v>399</v>
      </c>
      <c r="AE309" t="s">
        <v>121</v>
      </c>
      <c r="AF309" t="s">
        <v>122</v>
      </c>
      <c r="AG309" s="8">
        <v>96950</v>
      </c>
      <c r="AH309" t="s">
        <v>123</v>
      </c>
      <c r="AJ309" s="10">
        <v>16702347243</v>
      </c>
      <c r="AL309" t="s">
        <v>404</v>
      </c>
      <c r="BE309" t="str">
        <f>"43-3031.00"</f>
        <v>43-3031.00</v>
      </c>
      <c r="BF309" t="s">
        <v>1205</v>
      </c>
      <c r="BG309" t="s">
        <v>5470</v>
      </c>
      <c r="BH309" t="s">
        <v>5471</v>
      </c>
      <c r="BI309">
        <v>1</v>
      </c>
      <c r="BK309" s="1">
        <v>45930</v>
      </c>
      <c r="BL309" s="1">
        <v>47025</v>
      </c>
      <c r="BO309">
        <v>36</v>
      </c>
      <c r="BP309">
        <v>0</v>
      </c>
      <c r="BQ309">
        <v>6</v>
      </c>
      <c r="BR309">
        <v>6</v>
      </c>
      <c r="BS309">
        <v>6</v>
      </c>
      <c r="BT309">
        <v>6</v>
      </c>
      <c r="BU309">
        <v>6</v>
      </c>
      <c r="BV309">
        <v>6</v>
      </c>
      <c r="BW309" t="str">
        <f>"8:00 AM"</f>
        <v>8:00 AM</v>
      </c>
      <c r="BX309" t="str">
        <f>"2:00 PM"</f>
        <v>2:00 PM</v>
      </c>
      <c r="BY309" t="s">
        <v>135</v>
      </c>
      <c r="BZ309">
        <v>0</v>
      </c>
      <c r="CA309">
        <v>24</v>
      </c>
      <c r="CB309" t="s">
        <v>117</v>
      </c>
      <c r="CD309" s="2" t="s">
        <v>5472</v>
      </c>
      <c r="CE309" t="s">
        <v>5469</v>
      </c>
      <c r="CF309" t="s">
        <v>399</v>
      </c>
      <c r="CG309" t="s">
        <v>121</v>
      </c>
      <c r="CH309" t="s">
        <v>122</v>
      </c>
      <c r="CI309" s="8">
        <v>96950</v>
      </c>
      <c r="CJ309" s="3">
        <v>12.33</v>
      </c>
      <c r="CK309" s="3">
        <v>12.5</v>
      </c>
      <c r="CL309" s="3">
        <v>18.5</v>
      </c>
      <c r="CM309" s="3">
        <v>18.75</v>
      </c>
      <c r="CN309" t="s">
        <v>137</v>
      </c>
      <c r="CO309">
        <v>0</v>
      </c>
      <c r="CP309" t="s">
        <v>138</v>
      </c>
      <c r="CR309" t="s">
        <v>117</v>
      </c>
      <c r="CS309" t="s">
        <v>139</v>
      </c>
      <c r="CT309" t="s">
        <v>140</v>
      </c>
      <c r="CU309" t="s">
        <v>139</v>
      </c>
      <c r="CV309" t="s">
        <v>140</v>
      </c>
      <c r="CW309" t="s">
        <v>139</v>
      </c>
      <c r="CX309" t="s">
        <v>140</v>
      </c>
      <c r="CY309" t="s">
        <v>409</v>
      </c>
      <c r="CZ309" s="10">
        <v>16702347243</v>
      </c>
      <c r="DA309" t="s">
        <v>404</v>
      </c>
      <c r="DB309" t="s">
        <v>140</v>
      </c>
      <c r="DC309" t="s">
        <v>139</v>
      </c>
      <c r="DD309" t="s">
        <v>117</v>
      </c>
    </row>
    <row r="310" spans="1:114" ht="14.45" customHeight="1" x14ac:dyDescent="0.25">
      <c r="A310" t="s">
        <v>5488</v>
      </c>
      <c r="B310" t="s">
        <v>115</v>
      </c>
      <c r="C310" s="1">
        <v>45963</v>
      </c>
      <c r="D310" s="1">
        <v>46002</v>
      </c>
      <c r="E310" t="s">
        <v>116</v>
      </c>
      <c r="G310" t="s">
        <v>117</v>
      </c>
      <c r="H310" t="s">
        <v>117</v>
      </c>
      <c r="I310" t="s">
        <v>117</v>
      </c>
      <c r="J310" t="s">
        <v>1943</v>
      </c>
      <c r="K310" t="s">
        <v>1943</v>
      </c>
      <c r="L310" t="s">
        <v>1944</v>
      </c>
      <c r="N310" t="s">
        <v>993</v>
      </c>
      <c r="O310" t="s">
        <v>122</v>
      </c>
      <c r="P310" s="8">
        <v>96950</v>
      </c>
      <c r="Q310" t="s">
        <v>123</v>
      </c>
      <c r="S310" s="10">
        <v>16702353334</v>
      </c>
      <c r="U310" t="s">
        <v>1945</v>
      </c>
      <c r="V310">
        <v>713120</v>
      </c>
      <c r="W310" t="s">
        <v>125</v>
      </c>
      <c r="Y310" t="s">
        <v>1946</v>
      </c>
      <c r="Z310" t="s">
        <v>1947</v>
      </c>
      <c r="AA310" t="s">
        <v>1946</v>
      </c>
      <c r="AB310" t="s">
        <v>193</v>
      </c>
      <c r="AC310" t="s">
        <v>1944</v>
      </c>
      <c r="AE310" t="s">
        <v>993</v>
      </c>
      <c r="AF310" t="s">
        <v>122</v>
      </c>
      <c r="AG310" s="8">
        <v>96950</v>
      </c>
      <c r="AH310" t="s">
        <v>123</v>
      </c>
      <c r="AJ310" s="10">
        <v>16702353334</v>
      </c>
      <c r="AL310" t="s">
        <v>1948</v>
      </c>
      <c r="BE310" t="str">
        <f>"49-9091.00"</f>
        <v>49-9091.00</v>
      </c>
      <c r="BF310" t="s">
        <v>5489</v>
      </c>
      <c r="BG310" t="s">
        <v>5490</v>
      </c>
      <c r="BH310" t="s">
        <v>5491</v>
      </c>
      <c r="BI310">
        <v>3</v>
      </c>
      <c r="BJ310">
        <v>3</v>
      </c>
      <c r="BK310" s="1">
        <v>46082</v>
      </c>
      <c r="BL310" s="1">
        <v>46295</v>
      </c>
      <c r="BM310" s="1">
        <v>46082</v>
      </c>
      <c r="BN310" s="1">
        <v>46295</v>
      </c>
      <c r="BO310">
        <v>40</v>
      </c>
      <c r="BP310">
        <v>0</v>
      </c>
      <c r="BQ310">
        <v>8</v>
      </c>
      <c r="BR310">
        <v>8</v>
      </c>
      <c r="BS310">
        <v>8</v>
      </c>
      <c r="BT310">
        <v>8</v>
      </c>
      <c r="BU310">
        <v>8</v>
      </c>
      <c r="BV310">
        <v>0</v>
      </c>
      <c r="BW310" t="str">
        <f>"9:00 AM"</f>
        <v>9:00 AM</v>
      </c>
      <c r="BX310" t="str">
        <f>"5:00 PM"</f>
        <v>5:00 PM</v>
      </c>
      <c r="BY310" t="s">
        <v>135</v>
      </c>
      <c r="BZ310">
        <v>0</v>
      </c>
      <c r="CA310">
        <v>12</v>
      </c>
      <c r="CB310" t="s">
        <v>117</v>
      </c>
      <c r="CD310" t="s">
        <v>1952</v>
      </c>
      <c r="CE310" t="s">
        <v>1944</v>
      </c>
      <c r="CG310" t="s">
        <v>156</v>
      </c>
      <c r="CH310" t="s">
        <v>122</v>
      </c>
      <c r="CI310" s="8">
        <v>96950</v>
      </c>
      <c r="CJ310" s="3">
        <v>11.17</v>
      </c>
      <c r="CK310" s="3">
        <v>11.17</v>
      </c>
      <c r="CL310" s="3">
        <v>16.760000000000002</v>
      </c>
      <c r="CM310" s="3">
        <v>16.760000000000002</v>
      </c>
      <c r="CN310" t="s">
        <v>137</v>
      </c>
      <c r="CO310" t="s">
        <v>325</v>
      </c>
      <c r="CP310" t="s">
        <v>138</v>
      </c>
      <c r="CR310" t="s">
        <v>117</v>
      </c>
      <c r="CS310" t="s">
        <v>139</v>
      </c>
      <c r="CT310" t="s">
        <v>140</v>
      </c>
      <c r="CU310" t="s">
        <v>139</v>
      </c>
      <c r="CV310" t="s">
        <v>139</v>
      </c>
      <c r="CW310" t="s">
        <v>139</v>
      </c>
      <c r="CX310" t="s">
        <v>140</v>
      </c>
      <c r="CY310" t="s">
        <v>1953</v>
      </c>
      <c r="CZ310" s="10">
        <v>16702353334</v>
      </c>
      <c r="DA310" t="s">
        <v>1948</v>
      </c>
      <c r="DB310" t="s">
        <v>140</v>
      </c>
      <c r="DC310" t="s">
        <v>139</v>
      </c>
      <c r="DD310" t="s">
        <v>117</v>
      </c>
    </row>
    <row r="311" spans="1:114" ht="14.45" customHeight="1" x14ac:dyDescent="0.25">
      <c r="A311" t="s">
        <v>1906</v>
      </c>
      <c r="B311" t="s">
        <v>234</v>
      </c>
      <c r="C311" s="1">
        <v>45913</v>
      </c>
      <c r="D311" s="1">
        <v>46003</v>
      </c>
      <c r="E311" t="s">
        <v>116</v>
      </c>
      <c r="G311" t="s">
        <v>117</v>
      </c>
      <c r="H311" t="s">
        <v>117</v>
      </c>
      <c r="I311" t="s">
        <v>117</v>
      </c>
      <c r="J311" t="s">
        <v>446</v>
      </c>
      <c r="K311" t="s">
        <v>447</v>
      </c>
      <c r="L311" t="s">
        <v>448</v>
      </c>
      <c r="M311" t="s">
        <v>449</v>
      </c>
      <c r="N311" t="s">
        <v>156</v>
      </c>
      <c r="O311" t="s">
        <v>122</v>
      </c>
      <c r="P311" s="8">
        <v>96950</v>
      </c>
      <c r="Q311" t="s">
        <v>123</v>
      </c>
      <c r="S311" s="10">
        <v>16702353027</v>
      </c>
      <c r="U311" t="s">
        <v>450</v>
      </c>
      <c r="V311">
        <v>722310</v>
      </c>
      <c r="W311" t="s">
        <v>125</v>
      </c>
      <c r="Y311" t="s">
        <v>451</v>
      </c>
      <c r="Z311" t="s">
        <v>452</v>
      </c>
      <c r="AA311" t="s">
        <v>453</v>
      </c>
      <c r="AB311" t="s">
        <v>454</v>
      </c>
      <c r="AC311" t="s">
        <v>448</v>
      </c>
      <c r="AD311" t="s">
        <v>449</v>
      </c>
      <c r="AE311" t="s">
        <v>156</v>
      </c>
      <c r="AF311" t="s">
        <v>122</v>
      </c>
      <c r="AG311" s="8">
        <v>96950</v>
      </c>
      <c r="AH311" t="s">
        <v>123</v>
      </c>
      <c r="AJ311" s="10">
        <v>16702353027</v>
      </c>
      <c r="AL311" t="s">
        <v>455</v>
      </c>
      <c r="BE311" t="str">
        <f>"13-2011.00"</f>
        <v>13-2011.00</v>
      </c>
      <c r="BF311" t="s">
        <v>160</v>
      </c>
      <c r="BG311" t="s">
        <v>1907</v>
      </c>
      <c r="BH311" t="s">
        <v>162</v>
      </c>
      <c r="BI311">
        <v>3</v>
      </c>
      <c r="BK311" s="1">
        <v>45962</v>
      </c>
      <c r="BL311" s="1">
        <v>46326</v>
      </c>
      <c r="BO311">
        <v>35</v>
      </c>
      <c r="BP311">
        <v>0</v>
      </c>
      <c r="BQ311">
        <v>7</v>
      </c>
      <c r="BR311">
        <v>7</v>
      </c>
      <c r="BS311">
        <v>7</v>
      </c>
      <c r="BT311">
        <v>7</v>
      </c>
      <c r="BU311">
        <v>7</v>
      </c>
      <c r="BV311">
        <v>0</v>
      </c>
      <c r="BW311" t="str">
        <f>"8:30 AM"</f>
        <v>8:30 AM</v>
      </c>
      <c r="BX311" t="str">
        <f>"3:30 PM"</f>
        <v>3:30 PM</v>
      </c>
      <c r="BY311" t="s">
        <v>212</v>
      </c>
      <c r="BZ311">
        <v>0</v>
      </c>
      <c r="CA311">
        <v>48</v>
      </c>
      <c r="CB311" t="s">
        <v>117</v>
      </c>
      <c r="CD311" s="2" t="s">
        <v>1908</v>
      </c>
      <c r="CE311" t="s">
        <v>1909</v>
      </c>
      <c r="CF311" t="s">
        <v>1909</v>
      </c>
      <c r="CG311" t="s">
        <v>156</v>
      </c>
      <c r="CH311" t="s">
        <v>122</v>
      </c>
      <c r="CI311" s="8">
        <v>96950</v>
      </c>
      <c r="CJ311" s="3">
        <v>17.91</v>
      </c>
      <c r="CK311" s="3">
        <v>17.91</v>
      </c>
      <c r="CL311" s="3">
        <v>26.87</v>
      </c>
      <c r="CM311" s="3">
        <v>26.87</v>
      </c>
      <c r="CN311" t="s">
        <v>137</v>
      </c>
      <c r="CO311">
        <v>0</v>
      </c>
      <c r="CP311" t="s">
        <v>138</v>
      </c>
      <c r="CR311" t="s">
        <v>117</v>
      </c>
      <c r="CS311" t="s">
        <v>139</v>
      </c>
      <c r="CT311" t="s">
        <v>140</v>
      </c>
      <c r="CU311" t="s">
        <v>139</v>
      </c>
      <c r="CV311" t="s">
        <v>140</v>
      </c>
      <c r="CW311" t="s">
        <v>139</v>
      </c>
      <c r="CX311" t="s">
        <v>140</v>
      </c>
      <c r="CY311" t="s">
        <v>1910</v>
      </c>
      <c r="CZ311" s="10">
        <v>16702353027</v>
      </c>
      <c r="DA311" t="s">
        <v>455</v>
      </c>
      <c r="DB311" t="s">
        <v>140</v>
      </c>
      <c r="DC311" t="s">
        <v>139</v>
      </c>
      <c r="DD311" t="s">
        <v>117</v>
      </c>
    </row>
    <row r="312" spans="1:114" ht="14.45" customHeight="1" x14ac:dyDescent="0.25">
      <c r="A312" t="s">
        <v>2130</v>
      </c>
      <c r="B312" t="s">
        <v>115</v>
      </c>
      <c r="C312" s="1">
        <v>45967</v>
      </c>
      <c r="D312" s="1">
        <v>46003</v>
      </c>
      <c r="E312" t="s">
        <v>168</v>
      </c>
      <c r="F312" s="1">
        <v>46110</v>
      </c>
      <c r="G312" t="s">
        <v>117</v>
      </c>
      <c r="H312" t="s">
        <v>117</v>
      </c>
      <c r="I312" t="s">
        <v>117</v>
      </c>
      <c r="J312" t="s">
        <v>1315</v>
      </c>
      <c r="K312" t="s">
        <v>1316</v>
      </c>
      <c r="L312" t="s">
        <v>1317</v>
      </c>
      <c r="M312" t="s">
        <v>1318</v>
      </c>
      <c r="N312" t="s">
        <v>121</v>
      </c>
      <c r="O312" t="s">
        <v>122</v>
      </c>
      <c r="P312" s="8">
        <v>96950</v>
      </c>
      <c r="Q312" t="s">
        <v>123</v>
      </c>
      <c r="S312" s="10">
        <v>16702336927</v>
      </c>
      <c r="U312" t="s">
        <v>1319</v>
      </c>
      <c r="V312">
        <v>561320</v>
      </c>
      <c r="W312" t="s">
        <v>222</v>
      </c>
      <c r="X312" t="s">
        <v>139</v>
      </c>
      <c r="Y312" t="s">
        <v>1320</v>
      </c>
      <c r="Z312" t="s">
        <v>1321</v>
      </c>
      <c r="AA312" t="s">
        <v>1322</v>
      </c>
      <c r="AB312" t="s">
        <v>193</v>
      </c>
      <c r="AC312" t="s">
        <v>1317</v>
      </c>
      <c r="AD312" t="s">
        <v>1318</v>
      </c>
      <c r="AE312" t="s">
        <v>121</v>
      </c>
      <c r="AF312" t="s">
        <v>122</v>
      </c>
      <c r="AG312" s="8">
        <v>96950</v>
      </c>
      <c r="AH312" t="s">
        <v>123</v>
      </c>
      <c r="AJ312" s="10">
        <v>16702336927</v>
      </c>
      <c r="AL312" t="s">
        <v>1323</v>
      </c>
      <c r="BE312" t="str">
        <f>"37-2011.00"</f>
        <v>37-2011.00</v>
      </c>
      <c r="BF312" t="s">
        <v>640</v>
      </c>
      <c r="BG312" t="s">
        <v>1324</v>
      </c>
      <c r="BH312" t="s">
        <v>1325</v>
      </c>
      <c r="BI312">
        <v>10</v>
      </c>
      <c r="BJ312">
        <v>10</v>
      </c>
      <c r="BK312" s="1">
        <v>46112</v>
      </c>
      <c r="BL312" s="1">
        <v>46476</v>
      </c>
      <c r="BM312" s="1">
        <v>46112</v>
      </c>
      <c r="BN312" s="1">
        <v>46476</v>
      </c>
      <c r="BO312">
        <v>35</v>
      </c>
      <c r="BP312">
        <v>0</v>
      </c>
      <c r="BQ312">
        <v>7</v>
      </c>
      <c r="BR312">
        <v>7</v>
      </c>
      <c r="BS312">
        <v>7</v>
      </c>
      <c r="BT312">
        <v>7</v>
      </c>
      <c r="BU312">
        <v>7</v>
      </c>
      <c r="BV312">
        <v>0</v>
      </c>
      <c r="BW312" t="str">
        <f>"7:30 AM"</f>
        <v>7:30 AM</v>
      </c>
      <c r="BX312" t="str">
        <f>"3:30 PM"</f>
        <v>3:30 PM</v>
      </c>
      <c r="BY312" t="s">
        <v>165</v>
      </c>
      <c r="BZ312">
        <v>0</v>
      </c>
      <c r="CA312">
        <v>12</v>
      </c>
      <c r="CB312" t="s">
        <v>117</v>
      </c>
      <c r="CD312" t="s">
        <v>1326</v>
      </c>
      <c r="CE312" t="s">
        <v>1327</v>
      </c>
      <c r="CG312" t="s">
        <v>121</v>
      </c>
      <c r="CH312" t="s">
        <v>122</v>
      </c>
      <c r="CI312" s="8">
        <v>96950</v>
      </c>
      <c r="CJ312" s="3">
        <v>8.4499999999999993</v>
      </c>
      <c r="CK312" s="3">
        <v>8.4499999999999993</v>
      </c>
      <c r="CL312" s="3">
        <v>12.68</v>
      </c>
      <c r="CM312" s="3">
        <v>12.68</v>
      </c>
      <c r="CN312" t="s">
        <v>137</v>
      </c>
      <c r="CP312" t="s">
        <v>138</v>
      </c>
      <c r="CR312" t="s">
        <v>117</v>
      </c>
      <c r="CS312" t="s">
        <v>139</v>
      </c>
      <c r="CT312" t="s">
        <v>140</v>
      </c>
      <c r="CU312" t="s">
        <v>139</v>
      </c>
      <c r="CV312" t="s">
        <v>140</v>
      </c>
      <c r="CW312" t="s">
        <v>139</v>
      </c>
      <c r="CX312" t="s">
        <v>140</v>
      </c>
      <c r="CY312" t="s">
        <v>1328</v>
      </c>
      <c r="CZ312" s="10">
        <v>16702336927</v>
      </c>
      <c r="DA312" t="s">
        <v>1323</v>
      </c>
      <c r="DB312" t="s">
        <v>140</v>
      </c>
      <c r="DC312" t="s">
        <v>139</v>
      </c>
      <c r="DD312" t="s">
        <v>139</v>
      </c>
    </row>
    <row r="313" spans="1:114" ht="14.45" customHeight="1" x14ac:dyDescent="0.25">
      <c r="A313" t="s">
        <v>3598</v>
      </c>
      <c r="B313" t="s">
        <v>115</v>
      </c>
      <c r="C313" s="1">
        <v>45926</v>
      </c>
      <c r="D313" s="1">
        <v>46003</v>
      </c>
      <c r="E313" t="s">
        <v>116</v>
      </c>
      <c r="G313" t="s">
        <v>117</v>
      </c>
      <c r="H313" t="s">
        <v>117</v>
      </c>
      <c r="I313" t="s">
        <v>117</v>
      </c>
      <c r="J313" t="s">
        <v>3599</v>
      </c>
      <c r="K313" t="s">
        <v>3599</v>
      </c>
      <c r="L313" t="s">
        <v>2905</v>
      </c>
      <c r="M313" t="s">
        <v>1100</v>
      </c>
      <c r="N313" t="s">
        <v>121</v>
      </c>
      <c r="O313" t="s">
        <v>122</v>
      </c>
      <c r="P313" s="8">
        <v>96950</v>
      </c>
      <c r="Q313" t="s">
        <v>123</v>
      </c>
      <c r="S313" s="10">
        <v>16702858958</v>
      </c>
      <c r="U313" t="s">
        <v>1101</v>
      </c>
      <c r="V313">
        <v>541219</v>
      </c>
      <c r="W313" t="s">
        <v>125</v>
      </c>
      <c r="Y313" t="s">
        <v>1102</v>
      </c>
      <c r="Z313" t="s">
        <v>1103</v>
      </c>
      <c r="AA313" t="s">
        <v>3600</v>
      </c>
      <c r="AB313" t="s">
        <v>1105</v>
      </c>
      <c r="AC313" t="s">
        <v>2905</v>
      </c>
      <c r="AD313" t="s">
        <v>1100</v>
      </c>
      <c r="AE313" t="s">
        <v>121</v>
      </c>
      <c r="AF313" t="s">
        <v>122</v>
      </c>
      <c r="AG313" s="8">
        <v>96950</v>
      </c>
      <c r="AH313" t="s">
        <v>123</v>
      </c>
      <c r="AJ313" s="10">
        <v>16702858958</v>
      </c>
      <c r="AL313" t="s">
        <v>1108</v>
      </c>
      <c r="BE313" t="str">
        <f>"43-3031.00"</f>
        <v>43-3031.00</v>
      </c>
      <c r="BF313" t="s">
        <v>1205</v>
      </c>
      <c r="BG313" t="s">
        <v>3601</v>
      </c>
      <c r="BH313" t="s">
        <v>1205</v>
      </c>
      <c r="BI313">
        <v>4</v>
      </c>
      <c r="BJ313">
        <v>4</v>
      </c>
      <c r="BK313" s="1">
        <v>46024</v>
      </c>
      <c r="BL313" s="1">
        <v>46388</v>
      </c>
      <c r="BM313" s="1">
        <v>46024</v>
      </c>
      <c r="BN313" s="1">
        <v>46388</v>
      </c>
      <c r="BO313">
        <v>35</v>
      </c>
      <c r="BP313">
        <v>0</v>
      </c>
      <c r="BQ313">
        <v>7</v>
      </c>
      <c r="BR313">
        <v>7</v>
      </c>
      <c r="BS313">
        <v>7</v>
      </c>
      <c r="BT313">
        <v>7</v>
      </c>
      <c r="BU313">
        <v>7</v>
      </c>
      <c r="BV313">
        <v>0</v>
      </c>
      <c r="BW313" t="str">
        <f>"9:00 AM"</f>
        <v>9:00 AM</v>
      </c>
      <c r="BX313" t="str">
        <f>"5:00 PM"</f>
        <v>5:00 PM</v>
      </c>
      <c r="BY313" t="s">
        <v>135</v>
      </c>
      <c r="BZ313">
        <v>0</v>
      </c>
      <c r="CA313">
        <v>12</v>
      </c>
      <c r="CB313" t="s">
        <v>117</v>
      </c>
      <c r="CD313" t="s">
        <v>3602</v>
      </c>
      <c r="CE313" t="s">
        <v>2905</v>
      </c>
      <c r="CF313" t="s">
        <v>1100</v>
      </c>
      <c r="CG313" t="s">
        <v>121</v>
      </c>
      <c r="CH313" t="s">
        <v>122</v>
      </c>
      <c r="CI313" s="8">
        <v>96950</v>
      </c>
      <c r="CJ313" s="3">
        <v>12.33</v>
      </c>
      <c r="CK313" s="3">
        <v>12.33</v>
      </c>
      <c r="CL313" s="3">
        <v>18.5</v>
      </c>
      <c r="CM313" s="3">
        <v>18.5</v>
      </c>
      <c r="CN313" t="s">
        <v>137</v>
      </c>
      <c r="CO313" t="s">
        <v>142</v>
      </c>
      <c r="CP313" t="s">
        <v>138</v>
      </c>
      <c r="CR313" t="s">
        <v>117</v>
      </c>
      <c r="CS313" t="s">
        <v>139</v>
      </c>
      <c r="CT313" t="s">
        <v>139</v>
      </c>
      <c r="CU313" t="s">
        <v>139</v>
      </c>
      <c r="CV313" t="s">
        <v>140</v>
      </c>
      <c r="CW313" t="s">
        <v>139</v>
      </c>
      <c r="CX313" t="s">
        <v>139</v>
      </c>
      <c r="CY313" t="s">
        <v>3603</v>
      </c>
      <c r="CZ313" s="10">
        <v>16702858958</v>
      </c>
      <c r="DA313" t="s">
        <v>1108</v>
      </c>
      <c r="DB313" t="s">
        <v>142</v>
      </c>
      <c r="DC313" t="s">
        <v>139</v>
      </c>
      <c r="DD313" t="s">
        <v>117</v>
      </c>
      <c r="DE313" t="s">
        <v>1102</v>
      </c>
      <c r="DF313" t="s">
        <v>1103</v>
      </c>
      <c r="DG313" t="s">
        <v>1104</v>
      </c>
      <c r="DH313" t="s">
        <v>1101</v>
      </c>
      <c r="DI313" t="s">
        <v>3604</v>
      </c>
      <c r="DJ313" t="s">
        <v>1108</v>
      </c>
    </row>
    <row r="314" spans="1:114" ht="14.45" customHeight="1" x14ac:dyDescent="0.25">
      <c r="A314" t="s">
        <v>4077</v>
      </c>
      <c r="B314" t="s">
        <v>115</v>
      </c>
      <c r="C314" s="1">
        <v>45916</v>
      </c>
      <c r="D314" s="1">
        <v>46003</v>
      </c>
      <c r="E314" t="s">
        <v>116</v>
      </c>
      <c r="G314" t="s">
        <v>117</v>
      </c>
      <c r="H314" t="s">
        <v>117</v>
      </c>
      <c r="I314" t="s">
        <v>117</v>
      </c>
      <c r="J314" t="s">
        <v>3878</v>
      </c>
      <c r="K314" t="s">
        <v>3879</v>
      </c>
      <c r="L314" t="s">
        <v>3880</v>
      </c>
      <c r="N314" t="s">
        <v>156</v>
      </c>
      <c r="O314" t="s">
        <v>122</v>
      </c>
      <c r="P314" s="8">
        <v>96950</v>
      </c>
      <c r="Q314" t="s">
        <v>123</v>
      </c>
      <c r="S314" s="10">
        <v>16702358778</v>
      </c>
      <c r="U314" t="s">
        <v>3881</v>
      </c>
      <c r="V314">
        <v>522299</v>
      </c>
      <c r="W314" t="s">
        <v>125</v>
      </c>
      <c r="Y314" t="s">
        <v>1035</v>
      </c>
      <c r="Z314" t="s">
        <v>1036</v>
      </c>
      <c r="AA314" t="s">
        <v>1037</v>
      </c>
      <c r="AB314" t="s">
        <v>209</v>
      </c>
      <c r="AC314" t="s">
        <v>3882</v>
      </c>
      <c r="AE314" t="s">
        <v>156</v>
      </c>
      <c r="AF314" t="s">
        <v>122</v>
      </c>
      <c r="AG314" s="8">
        <v>96950</v>
      </c>
      <c r="AH314" t="s">
        <v>123</v>
      </c>
      <c r="AJ314" s="10">
        <v>16702358778</v>
      </c>
      <c r="AL314" t="s">
        <v>3883</v>
      </c>
      <c r="BE314" t="str">
        <f>"41-2031.00"</f>
        <v>41-2031.00</v>
      </c>
      <c r="BF314" t="s">
        <v>2046</v>
      </c>
      <c r="BG314" t="s">
        <v>3884</v>
      </c>
      <c r="BH314" t="s">
        <v>3885</v>
      </c>
      <c r="BI314">
        <v>1</v>
      </c>
      <c r="BJ314">
        <v>1</v>
      </c>
      <c r="BK314" s="1">
        <v>45962</v>
      </c>
      <c r="BL314" s="1">
        <v>46326</v>
      </c>
      <c r="BM314" s="1">
        <v>46003</v>
      </c>
      <c r="BN314" s="1">
        <v>46326</v>
      </c>
      <c r="BO314">
        <v>40</v>
      </c>
      <c r="BP314">
        <v>0</v>
      </c>
      <c r="BQ314">
        <v>8</v>
      </c>
      <c r="BR314">
        <v>8</v>
      </c>
      <c r="BS314">
        <v>8</v>
      </c>
      <c r="BT314">
        <v>8</v>
      </c>
      <c r="BU314">
        <v>8</v>
      </c>
      <c r="BV314">
        <v>0</v>
      </c>
      <c r="BW314" t="str">
        <f>"9:00 AM"</f>
        <v>9:00 AM</v>
      </c>
      <c r="BX314" t="str">
        <f>"6:00 PM"</f>
        <v>6:00 PM</v>
      </c>
      <c r="BY314" t="s">
        <v>165</v>
      </c>
      <c r="BZ314">
        <v>0</v>
      </c>
      <c r="CA314">
        <v>12</v>
      </c>
      <c r="CB314" t="s">
        <v>117</v>
      </c>
      <c r="CD314" t="s">
        <v>4078</v>
      </c>
      <c r="CE314" t="s">
        <v>3880</v>
      </c>
      <c r="CG314" t="s">
        <v>156</v>
      </c>
      <c r="CH314" t="s">
        <v>122</v>
      </c>
      <c r="CI314" s="8">
        <v>96950</v>
      </c>
      <c r="CJ314" s="3">
        <v>8.67</v>
      </c>
      <c r="CK314" s="3">
        <v>10</v>
      </c>
      <c r="CL314" s="3">
        <v>13.01</v>
      </c>
      <c r="CM314" s="3">
        <v>15</v>
      </c>
      <c r="CN314" t="s">
        <v>137</v>
      </c>
      <c r="CO314" t="s">
        <v>142</v>
      </c>
      <c r="CP314" t="s">
        <v>138</v>
      </c>
      <c r="CR314" t="s">
        <v>117</v>
      </c>
      <c r="CS314" t="s">
        <v>139</v>
      </c>
      <c r="CT314" t="s">
        <v>139</v>
      </c>
      <c r="CU314" t="s">
        <v>139</v>
      </c>
      <c r="CV314" t="s">
        <v>140</v>
      </c>
      <c r="CW314" t="s">
        <v>139</v>
      </c>
      <c r="CX314" t="s">
        <v>139</v>
      </c>
      <c r="CY314" t="s">
        <v>3886</v>
      </c>
      <c r="CZ314" s="10">
        <v>16702358778</v>
      </c>
      <c r="DA314" t="s">
        <v>3883</v>
      </c>
      <c r="DB314" t="s">
        <v>140</v>
      </c>
      <c r="DC314" t="s">
        <v>139</v>
      </c>
      <c r="DD314" t="s">
        <v>117</v>
      </c>
    </row>
    <row r="315" spans="1:114" ht="14.45" customHeight="1" x14ac:dyDescent="0.25">
      <c r="A315" t="s">
        <v>2909</v>
      </c>
      <c r="B315" t="s">
        <v>115</v>
      </c>
      <c r="C315" s="1">
        <v>45966</v>
      </c>
      <c r="D315" s="1">
        <v>46006</v>
      </c>
      <c r="E315" t="s">
        <v>116</v>
      </c>
      <c r="G315" t="s">
        <v>117</v>
      </c>
      <c r="H315" t="s">
        <v>117</v>
      </c>
      <c r="I315" t="s">
        <v>117</v>
      </c>
      <c r="J315" t="s">
        <v>2902</v>
      </c>
      <c r="K315" t="s">
        <v>2910</v>
      </c>
      <c r="L315" t="s">
        <v>2904</v>
      </c>
      <c r="M315" t="s">
        <v>2905</v>
      </c>
      <c r="N315" t="s">
        <v>121</v>
      </c>
      <c r="O315" t="s">
        <v>122</v>
      </c>
      <c r="P315" s="8">
        <v>96950</v>
      </c>
      <c r="Q315" t="s">
        <v>123</v>
      </c>
      <c r="S315" s="10">
        <v>16702858958</v>
      </c>
      <c r="U315" t="s">
        <v>1101</v>
      </c>
      <c r="V315">
        <v>722513</v>
      </c>
      <c r="W315" t="s">
        <v>125</v>
      </c>
      <c r="Y315" t="s">
        <v>1102</v>
      </c>
      <c r="Z315" t="s">
        <v>1103</v>
      </c>
      <c r="AA315" t="s">
        <v>1104</v>
      </c>
      <c r="AB315" t="s">
        <v>1105</v>
      </c>
      <c r="AC315" t="s">
        <v>2904</v>
      </c>
      <c r="AD315" t="s">
        <v>2905</v>
      </c>
      <c r="AE315" t="s">
        <v>121</v>
      </c>
      <c r="AF315" t="s">
        <v>122</v>
      </c>
      <c r="AG315" s="8">
        <v>96950</v>
      </c>
      <c r="AH315" t="s">
        <v>123</v>
      </c>
      <c r="AJ315" s="10">
        <v>16702858958</v>
      </c>
      <c r="AL315" t="s">
        <v>1108</v>
      </c>
      <c r="BE315" t="str">
        <f>"35-2021.00"</f>
        <v>35-2021.00</v>
      </c>
      <c r="BF315" t="s">
        <v>588</v>
      </c>
      <c r="BG315" t="s">
        <v>2911</v>
      </c>
      <c r="BH315" t="s">
        <v>2912</v>
      </c>
      <c r="BI315">
        <v>8</v>
      </c>
      <c r="BJ315">
        <v>8</v>
      </c>
      <c r="BK315" s="1">
        <v>45992</v>
      </c>
      <c r="BL315" s="1">
        <v>46356</v>
      </c>
      <c r="BM315" s="1">
        <v>46006</v>
      </c>
      <c r="BN315" s="1">
        <v>46356</v>
      </c>
      <c r="BO315">
        <v>35</v>
      </c>
      <c r="BP315">
        <v>0</v>
      </c>
      <c r="BQ315">
        <v>7</v>
      </c>
      <c r="BR315">
        <v>7</v>
      </c>
      <c r="BS315">
        <v>7</v>
      </c>
      <c r="BT315">
        <v>7</v>
      </c>
      <c r="BU315">
        <v>7</v>
      </c>
      <c r="BV315">
        <v>0</v>
      </c>
      <c r="BW315" t="str">
        <f>"9:00 AM"</f>
        <v>9:00 AM</v>
      </c>
      <c r="BX315" t="str">
        <f>"5:00 PM"</f>
        <v>5:00 PM</v>
      </c>
      <c r="BY315" t="s">
        <v>165</v>
      </c>
      <c r="BZ315">
        <v>0</v>
      </c>
      <c r="CA315">
        <v>3</v>
      </c>
      <c r="CB315" t="s">
        <v>117</v>
      </c>
      <c r="CD315" t="s">
        <v>2913</v>
      </c>
      <c r="CE315" t="s">
        <v>2904</v>
      </c>
      <c r="CF315" t="s">
        <v>2905</v>
      </c>
      <c r="CG315" t="s">
        <v>121</v>
      </c>
      <c r="CH315" t="s">
        <v>122</v>
      </c>
      <c r="CI315" s="8">
        <v>96950</v>
      </c>
      <c r="CJ315" s="3">
        <v>8.24</v>
      </c>
      <c r="CK315" s="3">
        <v>8.24</v>
      </c>
      <c r="CL315" s="3">
        <v>12.36</v>
      </c>
      <c r="CM315" s="3">
        <v>12.36</v>
      </c>
      <c r="CN315" t="s">
        <v>137</v>
      </c>
      <c r="CO315" t="s">
        <v>140</v>
      </c>
      <c r="CP315" t="s">
        <v>138</v>
      </c>
      <c r="CR315" t="s">
        <v>117</v>
      </c>
      <c r="CS315" t="s">
        <v>139</v>
      </c>
      <c r="CT315" t="s">
        <v>139</v>
      </c>
      <c r="CU315" t="s">
        <v>139</v>
      </c>
      <c r="CV315" t="s">
        <v>140</v>
      </c>
      <c r="CW315" t="s">
        <v>139</v>
      </c>
      <c r="CX315" t="s">
        <v>139</v>
      </c>
      <c r="CY315" t="s">
        <v>2914</v>
      </c>
      <c r="CZ315" s="10">
        <v>16702858958</v>
      </c>
      <c r="DA315" t="s">
        <v>1108</v>
      </c>
      <c r="DB315" t="s">
        <v>142</v>
      </c>
      <c r="DC315" t="s">
        <v>139</v>
      </c>
      <c r="DD315" t="s">
        <v>117</v>
      </c>
      <c r="DE315" t="s">
        <v>1102</v>
      </c>
      <c r="DF315" t="s">
        <v>1103</v>
      </c>
      <c r="DG315" t="s">
        <v>1104</v>
      </c>
      <c r="DH315" t="s">
        <v>1101</v>
      </c>
      <c r="DI315" t="s">
        <v>1113</v>
      </c>
      <c r="DJ315" t="s">
        <v>1108</v>
      </c>
    </row>
    <row r="316" spans="1:114" ht="14.45" customHeight="1" x14ac:dyDescent="0.25">
      <c r="A316" t="s">
        <v>2933</v>
      </c>
      <c r="B316" t="s">
        <v>115</v>
      </c>
      <c r="C316" s="1">
        <v>45966</v>
      </c>
      <c r="D316" s="1">
        <v>46006</v>
      </c>
      <c r="E316" t="s">
        <v>116</v>
      </c>
      <c r="G316" t="s">
        <v>117</v>
      </c>
      <c r="H316" t="s">
        <v>117</v>
      </c>
      <c r="I316" t="s">
        <v>117</v>
      </c>
      <c r="J316" t="s">
        <v>2934</v>
      </c>
      <c r="K316" t="s">
        <v>2935</v>
      </c>
      <c r="L316" t="s">
        <v>2936</v>
      </c>
      <c r="N316" t="s">
        <v>156</v>
      </c>
      <c r="O316" t="s">
        <v>122</v>
      </c>
      <c r="P316" s="8">
        <v>96950</v>
      </c>
      <c r="Q316" t="s">
        <v>123</v>
      </c>
      <c r="R316" t="s">
        <v>140</v>
      </c>
      <c r="S316" s="10">
        <v>16702876046</v>
      </c>
      <c r="U316" t="s">
        <v>2937</v>
      </c>
      <c r="V316">
        <v>812112</v>
      </c>
      <c r="W316" t="s">
        <v>125</v>
      </c>
      <c r="Y316" t="s">
        <v>2938</v>
      </c>
      <c r="Z316" t="s">
        <v>2939</v>
      </c>
      <c r="AA316" t="s">
        <v>2940</v>
      </c>
      <c r="AB316" t="s">
        <v>2120</v>
      </c>
      <c r="AC316" t="s">
        <v>2936</v>
      </c>
      <c r="AE316" t="s">
        <v>156</v>
      </c>
      <c r="AF316" t="s">
        <v>122</v>
      </c>
      <c r="AG316" s="8">
        <v>96950</v>
      </c>
      <c r="AH316" t="s">
        <v>123</v>
      </c>
      <c r="AJ316" s="10">
        <v>16702876046</v>
      </c>
      <c r="AL316" t="s">
        <v>2883</v>
      </c>
      <c r="BE316" t="str">
        <f>"39-5012.00"</f>
        <v>39-5012.00</v>
      </c>
      <c r="BF316" t="s">
        <v>742</v>
      </c>
      <c r="BG316" t="s">
        <v>2941</v>
      </c>
      <c r="BH316" t="s">
        <v>2885</v>
      </c>
      <c r="BI316">
        <v>5</v>
      </c>
      <c r="BJ316">
        <v>5</v>
      </c>
      <c r="BK316" s="1">
        <v>46054</v>
      </c>
      <c r="BL316" s="1">
        <v>46418</v>
      </c>
      <c r="BM316" s="1">
        <v>46054</v>
      </c>
      <c r="BN316" s="1">
        <v>46418</v>
      </c>
      <c r="BO316">
        <v>35</v>
      </c>
      <c r="BP316">
        <v>5</v>
      </c>
      <c r="BQ316">
        <v>5</v>
      </c>
      <c r="BR316">
        <v>5</v>
      </c>
      <c r="BS316">
        <v>5</v>
      </c>
      <c r="BT316">
        <v>5</v>
      </c>
      <c r="BU316">
        <v>5</v>
      </c>
      <c r="BV316">
        <v>5</v>
      </c>
      <c r="BW316" t="str">
        <f>"1:00 PM"</f>
        <v>1:00 PM</v>
      </c>
      <c r="BX316" t="str">
        <f>"6:00 PM"</f>
        <v>6:00 PM</v>
      </c>
      <c r="BY316" t="s">
        <v>165</v>
      </c>
      <c r="BZ316">
        <v>0</v>
      </c>
      <c r="CA316">
        <v>12</v>
      </c>
      <c r="CB316" t="s">
        <v>117</v>
      </c>
      <c r="CD316" t="s">
        <v>2942</v>
      </c>
      <c r="CE316" t="s">
        <v>2943</v>
      </c>
      <c r="CF316" t="s">
        <v>2944</v>
      </c>
      <c r="CG316" t="s">
        <v>156</v>
      </c>
      <c r="CH316" t="s">
        <v>122</v>
      </c>
      <c r="CI316" s="8">
        <v>96950</v>
      </c>
      <c r="CJ316" s="3">
        <v>8.8800000000000008</v>
      </c>
      <c r="CK316" s="3">
        <v>8.8800000000000008</v>
      </c>
      <c r="CL316" s="3">
        <v>13.32</v>
      </c>
      <c r="CM316" s="3">
        <v>13.32</v>
      </c>
      <c r="CN316" t="s">
        <v>137</v>
      </c>
      <c r="CO316" t="s">
        <v>142</v>
      </c>
      <c r="CP316" t="s">
        <v>138</v>
      </c>
      <c r="CR316" t="s">
        <v>117</v>
      </c>
      <c r="CS316" t="s">
        <v>139</v>
      </c>
      <c r="CT316" t="s">
        <v>140</v>
      </c>
      <c r="CU316" t="s">
        <v>139</v>
      </c>
      <c r="CV316" t="s">
        <v>140</v>
      </c>
      <c r="CW316" t="s">
        <v>139</v>
      </c>
      <c r="CX316" t="s">
        <v>140</v>
      </c>
      <c r="CY316" t="s">
        <v>142</v>
      </c>
      <c r="CZ316" s="10">
        <v>16702876046</v>
      </c>
      <c r="DA316" t="s">
        <v>2945</v>
      </c>
      <c r="DB316" t="s">
        <v>142</v>
      </c>
      <c r="DC316" t="s">
        <v>139</v>
      </c>
      <c r="DD316" t="s">
        <v>117</v>
      </c>
    </row>
    <row r="317" spans="1:114" ht="14.45" customHeight="1" x14ac:dyDescent="0.25">
      <c r="A317" t="s">
        <v>3503</v>
      </c>
      <c r="B317" t="s">
        <v>115</v>
      </c>
      <c r="C317" s="1">
        <v>45965</v>
      </c>
      <c r="D317" s="1">
        <v>46006</v>
      </c>
      <c r="E317" t="s">
        <v>168</v>
      </c>
      <c r="F317" s="1">
        <v>46114</v>
      </c>
      <c r="G317" t="s">
        <v>139</v>
      </c>
      <c r="H317" t="s">
        <v>117</v>
      </c>
      <c r="I317" t="s">
        <v>117</v>
      </c>
      <c r="J317" t="s">
        <v>202</v>
      </c>
      <c r="K317" t="s">
        <v>203</v>
      </c>
      <c r="L317" t="s">
        <v>204</v>
      </c>
      <c r="N317" t="s">
        <v>156</v>
      </c>
      <c r="O317" t="s">
        <v>122</v>
      </c>
      <c r="P317" s="8">
        <v>96950</v>
      </c>
      <c r="Q317" t="s">
        <v>123</v>
      </c>
      <c r="S317" s="10">
        <v>16702880407</v>
      </c>
      <c r="T317">
        <v>301</v>
      </c>
      <c r="U317" t="s">
        <v>205</v>
      </c>
      <c r="V317">
        <v>21231</v>
      </c>
      <c r="W317" t="s">
        <v>125</v>
      </c>
      <c r="Y317" t="s">
        <v>206</v>
      </c>
      <c r="Z317" t="s">
        <v>207</v>
      </c>
      <c r="AA317" t="s">
        <v>208</v>
      </c>
      <c r="AB317" t="s">
        <v>209</v>
      </c>
      <c r="AC317" t="s">
        <v>204</v>
      </c>
      <c r="AE317" t="s">
        <v>156</v>
      </c>
      <c r="AF317" t="s">
        <v>122</v>
      </c>
      <c r="AG317" s="8">
        <v>96950</v>
      </c>
      <c r="AH317" t="s">
        <v>123</v>
      </c>
      <c r="AJ317" s="10">
        <v>16702880407</v>
      </c>
      <c r="AK317">
        <v>301</v>
      </c>
      <c r="AL317" t="s">
        <v>210</v>
      </c>
      <c r="BE317" t="str">
        <f>"53-7011.00"</f>
        <v>53-7011.00</v>
      </c>
      <c r="BF317" t="s">
        <v>3504</v>
      </c>
      <c r="BG317" t="s">
        <v>3505</v>
      </c>
      <c r="BH317" t="s">
        <v>3506</v>
      </c>
      <c r="BI317">
        <v>2</v>
      </c>
      <c r="BJ317">
        <v>2</v>
      </c>
      <c r="BK317" s="1">
        <v>46116</v>
      </c>
      <c r="BL317" s="1">
        <v>47211</v>
      </c>
      <c r="BM317" s="1">
        <v>46116</v>
      </c>
      <c r="BN317" s="1">
        <v>47211</v>
      </c>
      <c r="BO317">
        <v>40</v>
      </c>
      <c r="BP317">
        <v>0</v>
      </c>
      <c r="BQ317">
        <v>8</v>
      </c>
      <c r="BR317">
        <v>8</v>
      </c>
      <c r="BS317">
        <v>8</v>
      </c>
      <c r="BT317">
        <v>8</v>
      </c>
      <c r="BU317">
        <v>8</v>
      </c>
      <c r="BV317">
        <v>0</v>
      </c>
      <c r="BW317" t="str">
        <f>"7:00 AM"</f>
        <v>7:00 AM</v>
      </c>
      <c r="BX317" t="str">
        <f>"3:30 PM"</f>
        <v>3:30 PM</v>
      </c>
      <c r="BY317" t="s">
        <v>165</v>
      </c>
      <c r="BZ317">
        <v>0</v>
      </c>
      <c r="CA317">
        <v>3</v>
      </c>
      <c r="CB317" t="s">
        <v>117</v>
      </c>
      <c r="CD317" s="2" t="s">
        <v>3507</v>
      </c>
      <c r="CE317" t="s">
        <v>661</v>
      </c>
      <c r="CG317" t="s">
        <v>156</v>
      </c>
      <c r="CH317" t="s">
        <v>122</v>
      </c>
      <c r="CI317" s="8">
        <v>96950</v>
      </c>
      <c r="CJ317" s="3">
        <v>9.3000000000000007</v>
      </c>
      <c r="CK317" s="3">
        <v>16.5</v>
      </c>
      <c r="CL317" s="3">
        <v>13.95</v>
      </c>
      <c r="CM317" s="3">
        <v>24.75</v>
      </c>
      <c r="CN317" t="s">
        <v>137</v>
      </c>
      <c r="CO317" t="s">
        <v>854</v>
      </c>
      <c r="CP317" t="s">
        <v>266</v>
      </c>
      <c r="CR317" t="s">
        <v>117</v>
      </c>
      <c r="CS317" t="s">
        <v>139</v>
      </c>
      <c r="CT317" t="s">
        <v>140</v>
      </c>
      <c r="CU317" t="s">
        <v>139</v>
      </c>
      <c r="CV317" t="s">
        <v>140</v>
      </c>
      <c r="CW317" t="s">
        <v>139</v>
      </c>
      <c r="CX317" t="s">
        <v>140</v>
      </c>
      <c r="CY317" s="2" t="s">
        <v>3508</v>
      </c>
      <c r="CZ317" s="10">
        <v>16702880407</v>
      </c>
      <c r="DA317" t="s">
        <v>210</v>
      </c>
      <c r="DB317" t="s">
        <v>140</v>
      </c>
      <c r="DC317" t="s">
        <v>139</v>
      </c>
      <c r="DD317" t="s">
        <v>117</v>
      </c>
    </row>
    <row r="318" spans="1:114" ht="14.45" customHeight="1" x14ac:dyDescent="0.25">
      <c r="A318" t="s">
        <v>4082</v>
      </c>
      <c r="B318" t="s">
        <v>115</v>
      </c>
      <c r="C318" s="1">
        <v>45919</v>
      </c>
      <c r="D318" s="1">
        <v>46006</v>
      </c>
      <c r="E318" t="s">
        <v>168</v>
      </c>
      <c r="F318" s="1">
        <v>46082</v>
      </c>
      <c r="G318" t="s">
        <v>117</v>
      </c>
      <c r="H318" t="s">
        <v>117</v>
      </c>
      <c r="I318" t="s">
        <v>117</v>
      </c>
      <c r="J318" t="s">
        <v>1837</v>
      </c>
      <c r="K318" t="s">
        <v>140</v>
      </c>
      <c r="L318" t="s">
        <v>1838</v>
      </c>
      <c r="M318" t="s">
        <v>1839</v>
      </c>
      <c r="N318" t="s">
        <v>231</v>
      </c>
      <c r="O318" t="s">
        <v>122</v>
      </c>
      <c r="P318" s="8">
        <v>96952</v>
      </c>
      <c r="Q318" t="s">
        <v>123</v>
      </c>
      <c r="R318" t="s">
        <v>140</v>
      </c>
      <c r="S318" s="10">
        <v>16704339989</v>
      </c>
      <c r="U318" t="s">
        <v>1840</v>
      </c>
      <c r="V318">
        <v>481111</v>
      </c>
      <c r="W318" t="s">
        <v>125</v>
      </c>
      <c r="Y318" t="s">
        <v>1841</v>
      </c>
      <c r="Z318" t="s">
        <v>1842</v>
      </c>
      <c r="AA318" t="s">
        <v>1843</v>
      </c>
      <c r="AB318" t="s">
        <v>277</v>
      </c>
      <c r="AC318" t="s">
        <v>1838</v>
      </c>
      <c r="AD318" t="s">
        <v>1839</v>
      </c>
      <c r="AE318" t="s">
        <v>231</v>
      </c>
      <c r="AF318" t="s">
        <v>122</v>
      </c>
      <c r="AG318" s="8">
        <v>96952</v>
      </c>
      <c r="AH318" t="s">
        <v>123</v>
      </c>
      <c r="AJ318" s="10">
        <v>16704339989</v>
      </c>
      <c r="AL318" t="s">
        <v>1844</v>
      </c>
      <c r="BE318" t="str">
        <f>"43-3031.00"</f>
        <v>43-3031.00</v>
      </c>
      <c r="BF318" t="s">
        <v>1205</v>
      </c>
      <c r="BG318" t="s">
        <v>3569</v>
      </c>
      <c r="BH318" t="s">
        <v>3570</v>
      </c>
      <c r="BI318">
        <v>4</v>
      </c>
      <c r="BJ318">
        <v>4</v>
      </c>
      <c r="BK318" s="1">
        <v>46084</v>
      </c>
      <c r="BL318" s="1">
        <v>46448</v>
      </c>
      <c r="BM318" s="1">
        <v>46084</v>
      </c>
      <c r="BN318" s="1">
        <v>46448</v>
      </c>
      <c r="BO318">
        <v>40</v>
      </c>
      <c r="BP318">
        <v>0</v>
      </c>
      <c r="BQ318">
        <v>8</v>
      </c>
      <c r="BR318">
        <v>8</v>
      </c>
      <c r="BS318">
        <v>8</v>
      </c>
      <c r="BT318">
        <v>8</v>
      </c>
      <c r="BU318">
        <v>8</v>
      </c>
      <c r="BV318">
        <v>0</v>
      </c>
      <c r="BW318" t="str">
        <f>"8:00 AM"</f>
        <v>8:00 AM</v>
      </c>
      <c r="BX318" t="str">
        <f>"5:00 PM"</f>
        <v>5:00 PM</v>
      </c>
      <c r="BY318" t="s">
        <v>135</v>
      </c>
      <c r="BZ318">
        <v>0</v>
      </c>
      <c r="CA318">
        <v>24</v>
      </c>
      <c r="CB318" t="s">
        <v>117</v>
      </c>
      <c r="CD318" t="s">
        <v>3571</v>
      </c>
      <c r="CE318" t="s">
        <v>3572</v>
      </c>
      <c r="CF318" t="s">
        <v>1839</v>
      </c>
      <c r="CG318" t="s">
        <v>564</v>
      </c>
      <c r="CH318" t="s">
        <v>122</v>
      </c>
      <c r="CI318" s="8">
        <v>96952</v>
      </c>
      <c r="CJ318" s="3">
        <v>12.33</v>
      </c>
      <c r="CK318" s="3">
        <v>12.35</v>
      </c>
      <c r="CL318" s="3">
        <v>0</v>
      </c>
      <c r="CM318" s="3">
        <v>0</v>
      </c>
      <c r="CN318" t="s">
        <v>137</v>
      </c>
      <c r="CO318" t="s">
        <v>140</v>
      </c>
      <c r="CP318" t="s">
        <v>138</v>
      </c>
      <c r="CR318" t="s">
        <v>117</v>
      </c>
      <c r="CS318" t="s">
        <v>139</v>
      </c>
      <c r="CT318" t="s">
        <v>140</v>
      </c>
      <c r="CU318" t="s">
        <v>140</v>
      </c>
      <c r="CV318" t="s">
        <v>139</v>
      </c>
      <c r="CW318" t="s">
        <v>139</v>
      </c>
      <c r="CX318" t="s">
        <v>140</v>
      </c>
      <c r="CY318" t="s">
        <v>1848</v>
      </c>
      <c r="CZ318" s="10">
        <v>16704339989</v>
      </c>
      <c r="DA318" t="s">
        <v>1849</v>
      </c>
      <c r="DB318" t="s">
        <v>140</v>
      </c>
      <c r="DC318" t="s">
        <v>139</v>
      </c>
      <c r="DD318" t="s">
        <v>117</v>
      </c>
    </row>
    <row r="319" spans="1:114" ht="14.45" customHeight="1" x14ac:dyDescent="0.25">
      <c r="A319" t="s">
        <v>4168</v>
      </c>
      <c r="B319" t="s">
        <v>217</v>
      </c>
      <c r="C319" s="1">
        <v>45902</v>
      </c>
      <c r="D319" s="1">
        <v>46006</v>
      </c>
      <c r="E319" t="s">
        <v>116</v>
      </c>
      <c r="G319" t="s">
        <v>117</v>
      </c>
      <c r="H319" t="s">
        <v>117</v>
      </c>
      <c r="I319" t="s">
        <v>117</v>
      </c>
      <c r="J319" t="s">
        <v>1759</v>
      </c>
      <c r="K319" t="s">
        <v>4169</v>
      </c>
      <c r="L319" t="s">
        <v>1761</v>
      </c>
      <c r="M319" t="s">
        <v>1762</v>
      </c>
      <c r="N319" t="s">
        <v>993</v>
      </c>
      <c r="O319" t="s">
        <v>122</v>
      </c>
      <c r="P319" s="8">
        <v>96950</v>
      </c>
      <c r="Q319" t="s">
        <v>123</v>
      </c>
      <c r="S319" s="10">
        <v>16702346666</v>
      </c>
      <c r="U319" t="s">
        <v>1763</v>
      </c>
      <c r="V319">
        <v>115115</v>
      </c>
      <c r="W319" t="s">
        <v>125</v>
      </c>
      <c r="Y319" t="s">
        <v>1764</v>
      </c>
      <c r="Z319" t="s">
        <v>1765</v>
      </c>
      <c r="AA319" t="s">
        <v>1766</v>
      </c>
      <c r="AB319" t="s">
        <v>193</v>
      </c>
      <c r="AC319" t="s">
        <v>1762</v>
      </c>
      <c r="AE319" t="s">
        <v>993</v>
      </c>
      <c r="AF319" t="s">
        <v>122</v>
      </c>
      <c r="AG319" s="8">
        <v>96950</v>
      </c>
      <c r="AH319" t="s">
        <v>123</v>
      </c>
      <c r="AJ319" s="10">
        <v>16702346666</v>
      </c>
      <c r="AL319" t="s">
        <v>1767</v>
      </c>
      <c r="BE319" t="str">
        <f>"45-2092.00"</f>
        <v>45-2092.00</v>
      </c>
      <c r="BF319" t="s">
        <v>1301</v>
      </c>
      <c r="BG319" t="s">
        <v>4170</v>
      </c>
      <c r="BH319" t="s">
        <v>4171</v>
      </c>
      <c r="BI319">
        <v>2</v>
      </c>
      <c r="BK319" s="1">
        <v>45931</v>
      </c>
      <c r="BL319" s="1">
        <v>46295</v>
      </c>
      <c r="BO319">
        <v>35</v>
      </c>
      <c r="BP319">
        <v>0</v>
      </c>
      <c r="BQ319">
        <v>7</v>
      </c>
      <c r="BR319">
        <v>7</v>
      </c>
      <c r="BS319">
        <v>7</v>
      </c>
      <c r="BT319">
        <v>7</v>
      </c>
      <c r="BU319">
        <v>7</v>
      </c>
      <c r="BV319">
        <v>0</v>
      </c>
      <c r="BW319" t="str">
        <f>"9:00 AM"</f>
        <v>9:00 AM</v>
      </c>
      <c r="BX319" t="str">
        <f>"5:00 PM"</f>
        <v>5:00 PM</v>
      </c>
      <c r="BY319" t="s">
        <v>165</v>
      </c>
      <c r="BZ319">
        <v>0</v>
      </c>
      <c r="CA319">
        <v>3</v>
      </c>
      <c r="CB319" t="s">
        <v>117</v>
      </c>
      <c r="CD319" t="s">
        <v>4172</v>
      </c>
      <c r="CE319" t="s">
        <v>1761</v>
      </c>
      <c r="CF319" t="s">
        <v>4173</v>
      </c>
      <c r="CG319" t="s">
        <v>993</v>
      </c>
      <c r="CH319" t="s">
        <v>122</v>
      </c>
      <c r="CI319" s="8">
        <v>96950</v>
      </c>
      <c r="CJ319" s="3">
        <v>12.16</v>
      </c>
      <c r="CK319" s="3">
        <v>12.16</v>
      </c>
      <c r="CL319" s="3">
        <v>18.239999999999998</v>
      </c>
      <c r="CM319" s="3">
        <v>18.239999999999998</v>
      </c>
      <c r="CN319" t="s">
        <v>137</v>
      </c>
      <c r="CP319" t="s">
        <v>138</v>
      </c>
      <c r="CR319" t="s">
        <v>117</v>
      </c>
      <c r="CS319" t="s">
        <v>139</v>
      </c>
      <c r="CT319" t="s">
        <v>140</v>
      </c>
      <c r="CU319" t="s">
        <v>139</v>
      </c>
      <c r="CV319" t="s">
        <v>140</v>
      </c>
      <c r="CW319" t="s">
        <v>139</v>
      </c>
      <c r="CX319" t="s">
        <v>140</v>
      </c>
      <c r="CY319" t="s">
        <v>4174</v>
      </c>
      <c r="CZ319" s="10">
        <v>16702346666</v>
      </c>
      <c r="DA319" t="s">
        <v>1767</v>
      </c>
      <c r="DB319" t="s">
        <v>142</v>
      </c>
      <c r="DC319" t="s">
        <v>139</v>
      </c>
      <c r="DD319" t="s">
        <v>117</v>
      </c>
      <c r="DE319" t="s">
        <v>1764</v>
      </c>
      <c r="DF319" t="s">
        <v>1765</v>
      </c>
      <c r="DH319" t="s">
        <v>1763</v>
      </c>
      <c r="DI319" t="s">
        <v>1759</v>
      </c>
      <c r="DJ319" t="s">
        <v>1773</v>
      </c>
    </row>
    <row r="320" spans="1:114" ht="14.45" customHeight="1" x14ac:dyDescent="0.25">
      <c r="A320" t="s">
        <v>4561</v>
      </c>
      <c r="B320" t="s">
        <v>115</v>
      </c>
      <c r="C320" s="1">
        <v>45966</v>
      </c>
      <c r="D320" s="1">
        <v>46006</v>
      </c>
      <c r="E320" t="s">
        <v>168</v>
      </c>
      <c r="F320" s="1">
        <v>46113</v>
      </c>
      <c r="G320" t="s">
        <v>139</v>
      </c>
      <c r="H320" t="s">
        <v>117</v>
      </c>
      <c r="I320" t="s">
        <v>117</v>
      </c>
      <c r="J320" t="s">
        <v>202</v>
      </c>
      <c r="K320" t="s">
        <v>203</v>
      </c>
      <c r="L320" t="s">
        <v>204</v>
      </c>
      <c r="N320" t="s">
        <v>156</v>
      </c>
      <c r="O320" t="s">
        <v>122</v>
      </c>
      <c r="P320" s="8">
        <v>96950</v>
      </c>
      <c r="Q320" t="s">
        <v>123</v>
      </c>
      <c r="S320" s="10">
        <v>16702880407</v>
      </c>
      <c r="T320">
        <v>301</v>
      </c>
      <c r="U320" t="s">
        <v>205</v>
      </c>
      <c r="V320">
        <v>21231</v>
      </c>
      <c r="W320" t="s">
        <v>125</v>
      </c>
      <c r="Y320" t="s">
        <v>206</v>
      </c>
      <c r="Z320" t="s">
        <v>207</v>
      </c>
      <c r="AA320" t="s">
        <v>208</v>
      </c>
      <c r="AB320" t="s">
        <v>209</v>
      </c>
      <c r="AC320" t="s">
        <v>204</v>
      </c>
      <c r="AE320" t="s">
        <v>156</v>
      </c>
      <c r="AF320" t="s">
        <v>122</v>
      </c>
      <c r="AG320" s="8">
        <v>96950</v>
      </c>
      <c r="AH320" t="s">
        <v>123</v>
      </c>
      <c r="AJ320" s="10">
        <v>16702880407</v>
      </c>
      <c r="AK320">
        <v>301</v>
      </c>
      <c r="AL320" t="s">
        <v>210</v>
      </c>
      <c r="BE320" t="str">
        <f>"49-3042.00"</f>
        <v>49-3042.00</v>
      </c>
      <c r="BF320" t="s">
        <v>657</v>
      </c>
      <c r="BG320" t="s">
        <v>658</v>
      </c>
      <c r="BH320" t="s">
        <v>659</v>
      </c>
      <c r="BI320">
        <v>2</v>
      </c>
      <c r="BJ320">
        <v>2</v>
      </c>
      <c r="BK320" s="1">
        <v>46115</v>
      </c>
      <c r="BL320" s="1">
        <v>47210</v>
      </c>
      <c r="BM320" s="1">
        <v>46115</v>
      </c>
      <c r="BN320" s="1">
        <v>47210</v>
      </c>
      <c r="BO320">
        <v>41</v>
      </c>
      <c r="BP320">
        <v>0</v>
      </c>
      <c r="BQ320">
        <v>8</v>
      </c>
      <c r="BR320">
        <v>8</v>
      </c>
      <c r="BS320">
        <v>8</v>
      </c>
      <c r="BT320">
        <v>8</v>
      </c>
      <c r="BU320">
        <v>8</v>
      </c>
      <c r="BV320">
        <v>1</v>
      </c>
      <c r="BW320" t="str">
        <f>"7:00 AM"</f>
        <v>7:00 AM</v>
      </c>
      <c r="BX320" t="str">
        <f>"3:30 PM"</f>
        <v>3:30 PM</v>
      </c>
      <c r="BY320" t="s">
        <v>165</v>
      </c>
      <c r="BZ320">
        <v>0</v>
      </c>
      <c r="CA320">
        <v>12</v>
      </c>
      <c r="CB320" t="s">
        <v>117</v>
      </c>
      <c r="CD320" s="2" t="s">
        <v>660</v>
      </c>
      <c r="CE320" t="s">
        <v>661</v>
      </c>
      <c r="CG320" t="s">
        <v>156</v>
      </c>
      <c r="CH320" t="s">
        <v>122</v>
      </c>
      <c r="CI320" s="8">
        <v>96950</v>
      </c>
      <c r="CJ320" s="3">
        <v>12.76</v>
      </c>
      <c r="CK320" s="3">
        <v>18</v>
      </c>
      <c r="CL320" s="3">
        <v>19.14</v>
      </c>
      <c r="CM320" s="3">
        <v>27</v>
      </c>
      <c r="CN320" t="s">
        <v>137</v>
      </c>
      <c r="CO320" t="s">
        <v>854</v>
      </c>
      <c r="CP320" t="s">
        <v>266</v>
      </c>
      <c r="CR320" t="s">
        <v>117</v>
      </c>
      <c r="CS320" t="s">
        <v>139</v>
      </c>
      <c r="CT320" t="s">
        <v>140</v>
      </c>
      <c r="CU320" t="s">
        <v>139</v>
      </c>
      <c r="CV320" t="s">
        <v>140</v>
      </c>
      <c r="CW320" t="s">
        <v>139</v>
      </c>
      <c r="CX320" t="s">
        <v>140</v>
      </c>
      <c r="CY320" t="s">
        <v>215</v>
      </c>
      <c r="CZ320" s="10">
        <v>16702880407</v>
      </c>
      <c r="DA320" t="s">
        <v>210</v>
      </c>
      <c r="DB320" t="s">
        <v>140</v>
      </c>
      <c r="DC320" t="s">
        <v>139</v>
      </c>
      <c r="DD320" t="s">
        <v>117</v>
      </c>
    </row>
    <row r="321" spans="1:114" ht="14.45" customHeight="1" x14ac:dyDescent="0.25">
      <c r="A321" t="s">
        <v>4704</v>
      </c>
      <c r="B321" t="s">
        <v>115</v>
      </c>
      <c r="C321" s="1">
        <v>45966</v>
      </c>
      <c r="D321" s="1">
        <v>46006</v>
      </c>
      <c r="E321" t="s">
        <v>168</v>
      </c>
      <c r="F321" s="1">
        <v>46052</v>
      </c>
      <c r="G321" t="s">
        <v>117</v>
      </c>
      <c r="H321" t="s">
        <v>117</v>
      </c>
      <c r="I321" t="s">
        <v>117</v>
      </c>
      <c r="J321" t="s">
        <v>678</v>
      </c>
      <c r="K321" t="s">
        <v>679</v>
      </c>
      <c r="L321" t="s">
        <v>680</v>
      </c>
      <c r="M321" t="s">
        <v>156</v>
      </c>
      <c r="N321" t="s">
        <v>156</v>
      </c>
      <c r="O321" t="s">
        <v>122</v>
      </c>
      <c r="P321" s="8">
        <v>96950</v>
      </c>
      <c r="Q321" t="s">
        <v>123</v>
      </c>
      <c r="S321" s="10">
        <v>16703221234</v>
      </c>
      <c r="U321" t="s">
        <v>681</v>
      </c>
      <c r="V321">
        <v>721110</v>
      </c>
      <c r="W321" t="s">
        <v>125</v>
      </c>
      <c r="Y321" t="s">
        <v>682</v>
      </c>
      <c r="Z321" t="s">
        <v>683</v>
      </c>
      <c r="AA321" t="s">
        <v>684</v>
      </c>
      <c r="AB321" t="s">
        <v>685</v>
      </c>
      <c r="AC321" t="s">
        <v>680</v>
      </c>
      <c r="AD321" t="s">
        <v>156</v>
      </c>
      <c r="AE321" t="s">
        <v>156</v>
      </c>
      <c r="AF321" t="s">
        <v>122</v>
      </c>
      <c r="AG321" s="8">
        <v>96950</v>
      </c>
      <c r="AH321" t="s">
        <v>123</v>
      </c>
      <c r="AJ321" s="10">
        <v>16703221234</v>
      </c>
      <c r="AL321" t="s">
        <v>686</v>
      </c>
      <c r="BE321" t="str">
        <f>"49-9071.00"</f>
        <v>49-9071.00</v>
      </c>
      <c r="BF321" t="s">
        <v>132</v>
      </c>
      <c r="BG321" t="s">
        <v>928</v>
      </c>
      <c r="BH321" t="s">
        <v>457</v>
      </c>
      <c r="BI321">
        <v>2</v>
      </c>
      <c r="BJ321">
        <v>2</v>
      </c>
      <c r="BK321" s="1">
        <v>46054</v>
      </c>
      <c r="BL321" s="1">
        <v>46418</v>
      </c>
      <c r="BM321" s="1">
        <v>46054</v>
      </c>
      <c r="BN321" s="1">
        <v>46418</v>
      </c>
      <c r="BO321">
        <v>40</v>
      </c>
      <c r="BP321">
        <v>8</v>
      </c>
      <c r="BQ321">
        <v>8</v>
      </c>
      <c r="BR321">
        <v>8</v>
      </c>
      <c r="BS321">
        <v>0</v>
      </c>
      <c r="BT321">
        <v>0</v>
      </c>
      <c r="BU321">
        <v>8</v>
      </c>
      <c r="BV321">
        <v>8</v>
      </c>
      <c r="BW321" t="str">
        <f>"8:00 AM"</f>
        <v>8:00 AM</v>
      </c>
      <c r="BX321" t="str">
        <f>"4:00 PM"</f>
        <v>4:00 PM</v>
      </c>
      <c r="BY321" t="s">
        <v>135</v>
      </c>
      <c r="BZ321">
        <v>0</v>
      </c>
      <c r="CA321">
        <v>24</v>
      </c>
      <c r="CB321" t="s">
        <v>117</v>
      </c>
      <c r="CD321" t="s">
        <v>929</v>
      </c>
      <c r="CE321" t="s">
        <v>680</v>
      </c>
      <c r="CF321" t="s">
        <v>156</v>
      </c>
      <c r="CG321" t="s">
        <v>156</v>
      </c>
      <c r="CH321" t="s">
        <v>122</v>
      </c>
      <c r="CI321" s="8">
        <v>96950</v>
      </c>
      <c r="CJ321" s="3">
        <v>9.98</v>
      </c>
      <c r="CK321" s="3">
        <v>9.98</v>
      </c>
      <c r="CL321" s="3">
        <v>14.97</v>
      </c>
      <c r="CM321" s="3">
        <v>14.97</v>
      </c>
      <c r="CN321" t="s">
        <v>137</v>
      </c>
      <c r="CO321" t="s">
        <v>4705</v>
      </c>
      <c r="CP321" t="s">
        <v>138</v>
      </c>
      <c r="CR321" t="s">
        <v>117</v>
      </c>
      <c r="CS321" t="s">
        <v>139</v>
      </c>
      <c r="CT321" t="s">
        <v>140</v>
      </c>
      <c r="CU321" t="s">
        <v>139</v>
      </c>
      <c r="CV321" t="s">
        <v>140</v>
      </c>
      <c r="CW321" t="s">
        <v>139</v>
      </c>
      <c r="CX321" t="s">
        <v>140</v>
      </c>
      <c r="CY321" t="s">
        <v>692</v>
      </c>
      <c r="CZ321" s="10">
        <v>16703221234</v>
      </c>
      <c r="DA321" t="s">
        <v>686</v>
      </c>
      <c r="DB321" t="s">
        <v>140</v>
      </c>
      <c r="DC321" t="s">
        <v>139</v>
      </c>
      <c r="DD321" t="s">
        <v>117</v>
      </c>
    </row>
    <row r="322" spans="1:114" ht="14.45" customHeight="1" x14ac:dyDescent="0.25">
      <c r="A322" t="s">
        <v>5089</v>
      </c>
      <c r="B322" t="s">
        <v>115</v>
      </c>
      <c r="C322" s="1">
        <v>45922</v>
      </c>
      <c r="D322" s="1">
        <v>46006</v>
      </c>
      <c r="E322" t="s">
        <v>168</v>
      </c>
      <c r="F322" s="1">
        <v>46080</v>
      </c>
      <c r="G322" t="s">
        <v>117</v>
      </c>
      <c r="H322" t="s">
        <v>117</v>
      </c>
      <c r="I322" t="s">
        <v>117</v>
      </c>
      <c r="J322" t="s">
        <v>3711</v>
      </c>
      <c r="K322" t="s">
        <v>3711</v>
      </c>
      <c r="L322" t="s">
        <v>3720</v>
      </c>
      <c r="M322" t="s">
        <v>3721</v>
      </c>
      <c r="N322" t="s">
        <v>121</v>
      </c>
      <c r="O322" t="s">
        <v>122</v>
      </c>
      <c r="P322" s="8">
        <v>96950</v>
      </c>
      <c r="Q322" t="s">
        <v>123</v>
      </c>
      <c r="R322" t="s">
        <v>121</v>
      </c>
      <c r="S322" s="10">
        <v>16702345577</v>
      </c>
      <c r="U322" t="s">
        <v>3713</v>
      </c>
      <c r="V322">
        <v>23622</v>
      </c>
      <c r="W322" t="s">
        <v>125</v>
      </c>
      <c r="Y322" t="s">
        <v>620</v>
      </c>
      <c r="Z322" t="s">
        <v>3714</v>
      </c>
      <c r="AB322" t="s">
        <v>193</v>
      </c>
      <c r="AC322" t="s">
        <v>3720</v>
      </c>
      <c r="AD322" t="s">
        <v>3721</v>
      </c>
      <c r="AE322" t="s">
        <v>121</v>
      </c>
      <c r="AF322" t="s">
        <v>122</v>
      </c>
      <c r="AG322" s="8">
        <v>96950</v>
      </c>
      <c r="AH322" t="s">
        <v>123</v>
      </c>
      <c r="AI322" t="s">
        <v>121</v>
      </c>
      <c r="AJ322" s="10">
        <v>16702345577</v>
      </c>
      <c r="AL322" t="s">
        <v>3715</v>
      </c>
      <c r="BE322" t="str">
        <f>"49-9071.00"</f>
        <v>49-9071.00</v>
      </c>
      <c r="BF322" t="s">
        <v>132</v>
      </c>
      <c r="BG322" t="s">
        <v>3922</v>
      </c>
      <c r="BH322" t="s">
        <v>3230</v>
      </c>
      <c r="BI322">
        <v>10</v>
      </c>
      <c r="BJ322">
        <v>10</v>
      </c>
      <c r="BK322" s="1">
        <v>46082</v>
      </c>
      <c r="BL322" s="1">
        <v>46446</v>
      </c>
      <c r="BM322" s="1">
        <v>46082</v>
      </c>
      <c r="BN322" s="1">
        <v>46446</v>
      </c>
      <c r="BO322">
        <v>40</v>
      </c>
      <c r="BP322">
        <v>0</v>
      </c>
      <c r="BQ322">
        <v>8</v>
      </c>
      <c r="BR322">
        <v>8</v>
      </c>
      <c r="BS322">
        <v>8</v>
      </c>
      <c r="BT322">
        <v>8</v>
      </c>
      <c r="BU322">
        <v>8</v>
      </c>
      <c r="BV322">
        <v>0</v>
      </c>
      <c r="BW322" t="str">
        <f>"8:00 AM"</f>
        <v>8:00 AM</v>
      </c>
      <c r="BX322" t="str">
        <f>"5:00 PM"</f>
        <v>5:00 PM</v>
      </c>
      <c r="BY322" t="s">
        <v>135</v>
      </c>
      <c r="BZ322">
        <v>0</v>
      </c>
      <c r="CA322">
        <v>24</v>
      </c>
      <c r="CB322" t="s">
        <v>117</v>
      </c>
      <c r="CD322" s="2" t="s">
        <v>3923</v>
      </c>
      <c r="CE322" t="s">
        <v>3720</v>
      </c>
      <c r="CF322" t="s">
        <v>3721</v>
      </c>
      <c r="CG322" t="s">
        <v>121</v>
      </c>
      <c r="CH322" t="s">
        <v>122</v>
      </c>
      <c r="CI322" s="8">
        <v>96950</v>
      </c>
      <c r="CJ322" s="3">
        <v>9.98</v>
      </c>
      <c r="CK322" s="3">
        <v>9.98</v>
      </c>
      <c r="CL322" s="3">
        <v>14.97</v>
      </c>
      <c r="CM322" s="3">
        <v>14.97</v>
      </c>
      <c r="CN322" t="s">
        <v>137</v>
      </c>
      <c r="CO322" t="s">
        <v>3722</v>
      </c>
      <c r="CP322" t="s">
        <v>138</v>
      </c>
      <c r="CR322" t="s">
        <v>117</v>
      </c>
      <c r="CS322" t="s">
        <v>139</v>
      </c>
      <c r="CT322" t="s">
        <v>139</v>
      </c>
      <c r="CU322" t="s">
        <v>139</v>
      </c>
      <c r="CV322" t="s">
        <v>139</v>
      </c>
      <c r="CW322" t="s">
        <v>139</v>
      </c>
      <c r="CX322" t="s">
        <v>140</v>
      </c>
      <c r="CY322" t="s">
        <v>3723</v>
      </c>
      <c r="CZ322" s="10">
        <v>16702345577</v>
      </c>
      <c r="DA322" t="s">
        <v>3715</v>
      </c>
      <c r="DB322" t="s">
        <v>140</v>
      </c>
      <c r="DC322" t="s">
        <v>139</v>
      </c>
      <c r="DD322" t="s">
        <v>117</v>
      </c>
    </row>
    <row r="323" spans="1:114" ht="14.45" customHeight="1" x14ac:dyDescent="0.25">
      <c r="A323" t="s">
        <v>5202</v>
      </c>
      <c r="B323" t="s">
        <v>251</v>
      </c>
      <c r="C323" s="1">
        <v>45965</v>
      </c>
      <c r="D323" s="1">
        <v>46006</v>
      </c>
      <c r="E323" t="s">
        <v>168</v>
      </c>
      <c r="F323" s="1">
        <v>46053</v>
      </c>
      <c r="G323" t="s">
        <v>139</v>
      </c>
      <c r="H323" t="s">
        <v>117</v>
      </c>
      <c r="I323" t="s">
        <v>117</v>
      </c>
      <c r="J323" t="s">
        <v>2178</v>
      </c>
      <c r="L323" t="s">
        <v>2185</v>
      </c>
      <c r="N323" t="s">
        <v>121</v>
      </c>
      <c r="O323" t="s">
        <v>122</v>
      </c>
      <c r="P323" s="8">
        <v>96950</v>
      </c>
      <c r="Q323" t="s">
        <v>123</v>
      </c>
      <c r="S323" s="10">
        <v>16707891106</v>
      </c>
      <c r="U323" t="s">
        <v>2181</v>
      </c>
      <c r="V323">
        <v>56132</v>
      </c>
      <c r="W323" t="s">
        <v>222</v>
      </c>
      <c r="X323" t="s">
        <v>139</v>
      </c>
      <c r="Y323" t="s">
        <v>2182</v>
      </c>
      <c r="Z323" t="s">
        <v>2183</v>
      </c>
      <c r="AB323" t="s">
        <v>193</v>
      </c>
      <c r="AC323" t="s">
        <v>2185</v>
      </c>
      <c r="AE323" t="s">
        <v>121</v>
      </c>
      <c r="AF323" t="s">
        <v>122</v>
      </c>
      <c r="AG323" s="8">
        <v>96950</v>
      </c>
      <c r="AH323" t="s">
        <v>123</v>
      </c>
      <c r="AJ323" s="10">
        <v>16707891106</v>
      </c>
      <c r="AL323" t="s">
        <v>2186</v>
      </c>
      <c r="BE323" t="str">
        <f>"49-9071.00"</f>
        <v>49-9071.00</v>
      </c>
      <c r="BF323" t="s">
        <v>132</v>
      </c>
      <c r="BG323" t="s">
        <v>5203</v>
      </c>
      <c r="BH323" t="s">
        <v>132</v>
      </c>
      <c r="BI323">
        <v>15</v>
      </c>
      <c r="BJ323">
        <v>14</v>
      </c>
      <c r="BK323" s="1">
        <v>46054</v>
      </c>
      <c r="BL323" s="1">
        <v>47149</v>
      </c>
      <c r="BM323" s="1">
        <v>46054</v>
      </c>
      <c r="BN323" s="1">
        <v>47149</v>
      </c>
      <c r="BO323">
        <v>35</v>
      </c>
      <c r="BP323">
        <v>0</v>
      </c>
      <c r="BQ323">
        <v>7</v>
      </c>
      <c r="BR323">
        <v>7</v>
      </c>
      <c r="BS323">
        <v>7</v>
      </c>
      <c r="BT323">
        <v>7</v>
      </c>
      <c r="BU323">
        <v>7</v>
      </c>
      <c r="BV323">
        <v>0</v>
      </c>
      <c r="BW323" t="str">
        <f>"8:00 AM"</f>
        <v>8:00 AM</v>
      </c>
      <c r="BX323" t="str">
        <f>"4:00 PM"</f>
        <v>4:00 PM</v>
      </c>
      <c r="BY323" t="s">
        <v>165</v>
      </c>
      <c r="BZ323">
        <v>0</v>
      </c>
      <c r="CA323">
        <v>12</v>
      </c>
      <c r="CB323" t="s">
        <v>117</v>
      </c>
      <c r="CD323" t="s">
        <v>5204</v>
      </c>
      <c r="CE323" t="s">
        <v>4507</v>
      </c>
      <c r="CG323" t="s">
        <v>121</v>
      </c>
      <c r="CH323" t="s">
        <v>122</v>
      </c>
      <c r="CI323" s="8">
        <v>96950</v>
      </c>
      <c r="CJ323" s="3">
        <v>9.98</v>
      </c>
      <c r="CK323" s="3">
        <v>9.98</v>
      </c>
      <c r="CL323" s="3">
        <v>14.97</v>
      </c>
      <c r="CM323" s="3">
        <v>14.97</v>
      </c>
      <c r="CN323" t="s">
        <v>137</v>
      </c>
      <c r="CO323" t="s">
        <v>140</v>
      </c>
      <c r="CP323" t="s">
        <v>138</v>
      </c>
      <c r="CR323" t="s">
        <v>117</v>
      </c>
      <c r="CS323" t="s">
        <v>139</v>
      </c>
      <c r="CT323" t="s">
        <v>140</v>
      </c>
      <c r="CU323" t="s">
        <v>139</v>
      </c>
      <c r="CV323" t="s">
        <v>140</v>
      </c>
      <c r="CW323" t="s">
        <v>139</v>
      </c>
      <c r="CX323" t="s">
        <v>140</v>
      </c>
      <c r="CY323" t="s">
        <v>4484</v>
      </c>
      <c r="CZ323" s="10">
        <v>16707891106</v>
      </c>
      <c r="DA323" t="s">
        <v>2186</v>
      </c>
      <c r="DB323" t="s">
        <v>2968</v>
      </c>
      <c r="DC323" t="s">
        <v>139</v>
      </c>
      <c r="DD323" t="s">
        <v>139</v>
      </c>
    </row>
    <row r="324" spans="1:114" ht="14.45" customHeight="1" x14ac:dyDescent="0.25">
      <c r="A324" t="s">
        <v>5419</v>
      </c>
      <c r="B324" t="s">
        <v>115</v>
      </c>
      <c r="C324" s="1">
        <v>45966</v>
      </c>
      <c r="D324" s="1">
        <v>46006</v>
      </c>
      <c r="E324" t="s">
        <v>168</v>
      </c>
      <c r="F324" s="1">
        <v>46113</v>
      </c>
      <c r="G324" t="s">
        <v>139</v>
      </c>
      <c r="H324" t="s">
        <v>117</v>
      </c>
      <c r="I324" t="s">
        <v>117</v>
      </c>
      <c r="J324" t="s">
        <v>202</v>
      </c>
      <c r="K324" t="s">
        <v>203</v>
      </c>
      <c r="L324" t="s">
        <v>204</v>
      </c>
      <c r="N324" t="s">
        <v>156</v>
      </c>
      <c r="O324" t="s">
        <v>122</v>
      </c>
      <c r="P324" s="8">
        <v>96950</v>
      </c>
      <c r="Q324" t="s">
        <v>123</v>
      </c>
      <c r="S324" s="10">
        <v>16702881047</v>
      </c>
      <c r="T324">
        <v>301</v>
      </c>
      <c r="U324" t="s">
        <v>205</v>
      </c>
      <c r="V324">
        <v>21231</v>
      </c>
      <c r="W324" t="s">
        <v>125</v>
      </c>
      <c r="Y324" t="s">
        <v>206</v>
      </c>
      <c r="Z324" t="s">
        <v>207</v>
      </c>
      <c r="AA324" t="s">
        <v>208</v>
      </c>
      <c r="AB324" t="s">
        <v>209</v>
      </c>
      <c r="AC324" t="s">
        <v>204</v>
      </c>
      <c r="AE324" t="s">
        <v>156</v>
      </c>
      <c r="AF324" t="s">
        <v>122</v>
      </c>
      <c r="AG324" s="8">
        <v>96950</v>
      </c>
      <c r="AH324" t="s">
        <v>123</v>
      </c>
      <c r="AJ324" s="10">
        <v>16702881047</v>
      </c>
      <c r="AK324">
        <v>301</v>
      </c>
      <c r="AL324" t="s">
        <v>210</v>
      </c>
      <c r="BE324" t="str">
        <f>"17-3022.00"</f>
        <v>17-3022.00</v>
      </c>
      <c r="BF324" t="s">
        <v>1399</v>
      </c>
      <c r="BG324" t="s">
        <v>2066</v>
      </c>
      <c r="BH324" t="s">
        <v>2067</v>
      </c>
      <c r="BI324">
        <v>2</v>
      </c>
      <c r="BJ324">
        <v>2</v>
      </c>
      <c r="BK324" s="1">
        <v>46115</v>
      </c>
      <c r="BL324" s="1">
        <v>47210</v>
      </c>
      <c r="BM324" s="1">
        <v>46115</v>
      </c>
      <c r="BN324" s="1">
        <v>47210</v>
      </c>
      <c r="BO324">
        <v>40</v>
      </c>
      <c r="BP324">
        <v>0</v>
      </c>
      <c r="BQ324">
        <v>8</v>
      </c>
      <c r="BR324">
        <v>8</v>
      </c>
      <c r="BS324">
        <v>8</v>
      </c>
      <c r="BT324">
        <v>8</v>
      </c>
      <c r="BU324">
        <v>8</v>
      </c>
      <c r="BV324">
        <v>0</v>
      </c>
      <c r="BW324" t="str">
        <f>"7:00 AM"</f>
        <v>7:00 AM</v>
      </c>
      <c r="BX324" t="str">
        <f>"3:30 PM"</f>
        <v>3:30 PM</v>
      </c>
      <c r="BY324" t="s">
        <v>384</v>
      </c>
      <c r="BZ324">
        <v>0</v>
      </c>
      <c r="CA324">
        <v>12</v>
      </c>
      <c r="CB324" t="s">
        <v>117</v>
      </c>
      <c r="CD324" s="2" t="s">
        <v>5420</v>
      </c>
      <c r="CE324" t="s">
        <v>2069</v>
      </c>
      <c r="CG324" t="s">
        <v>156</v>
      </c>
      <c r="CH324" t="s">
        <v>122</v>
      </c>
      <c r="CI324" s="8">
        <v>96950</v>
      </c>
      <c r="CJ324" s="3">
        <v>17.57</v>
      </c>
      <c r="CK324" s="3">
        <v>19</v>
      </c>
      <c r="CL324" s="3">
        <v>26.36</v>
      </c>
      <c r="CM324" s="3">
        <v>28.5</v>
      </c>
      <c r="CN324" t="s">
        <v>137</v>
      </c>
      <c r="CO324" t="s">
        <v>854</v>
      </c>
      <c r="CP324" t="s">
        <v>266</v>
      </c>
      <c r="CR324" t="s">
        <v>117</v>
      </c>
      <c r="CS324" t="s">
        <v>139</v>
      </c>
      <c r="CT324" t="s">
        <v>140</v>
      </c>
      <c r="CU324" t="s">
        <v>139</v>
      </c>
      <c r="CV324" t="s">
        <v>140</v>
      </c>
      <c r="CW324" t="s">
        <v>139</v>
      </c>
      <c r="CX324" t="s">
        <v>140</v>
      </c>
      <c r="CY324" t="s">
        <v>215</v>
      </c>
      <c r="CZ324" s="10">
        <v>16702880407</v>
      </c>
      <c r="DA324" t="s">
        <v>210</v>
      </c>
      <c r="DB324" t="s">
        <v>140</v>
      </c>
      <c r="DC324" t="s">
        <v>139</v>
      </c>
      <c r="DD324" t="s">
        <v>117</v>
      </c>
    </row>
    <row r="325" spans="1:114" ht="14.45" customHeight="1" x14ac:dyDescent="0.25">
      <c r="A325" t="s">
        <v>5494</v>
      </c>
      <c r="B325" t="s">
        <v>115</v>
      </c>
      <c r="C325" s="1">
        <v>45965</v>
      </c>
      <c r="D325" s="1">
        <v>46006</v>
      </c>
      <c r="E325" t="s">
        <v>168</v>
      </c>
      <c r="F325" s="1">
        <v>46035</v>
      </c>
      <c r="G325" t="s">
        <v>139</v>
      </c>
      <c r="H325" t="s">
        <v>117</v>
      </c>
      <c r="I325" t="s">
        <v>117</v>
      </c>
      <c r="J325" t="s">
        <v>5495</v>
      </c>
      <c r="L325" t="s">
        <v>5496</v>
      </c>
      <c r="N325" t="s">
        <v>156</v>
      </c>
      <c r="O325" t="s">
        <v>122</v>
      </c>
      <c r="P325" s="8">
        <v>96950</v>
      </c>
      <c r="Q325" t="s">
        <v>123</v>
      </c>
      <c r="S325" s="10">
        <v>16703238735</v>
      </c>
      <c r="U325" t="s">
        <v>5497</v>
      </c>
      <c r="V325">
        <v>71399</v>
      </c>
      <c r="W325" t="s">
        <v>125</v>
      </c>
      <c r="Y325" t="s">
        <v>5498</v>
      </c>
      <c r="Z325" t="s">
        <v>5499</v>
      </c>
      <c r="AA325" t="s">
        <v>5500</v>
      </c>
      <c r="AB325" t="s">
        <v>277</v>
      </c>
      <c r="AC325" t="s">
        <v>5496</v>
      </c>
      <c r="AE325" t="s">
        <v>156</v>
      </c>
      <c r="AF325" t="s">
        <v>122</v>
      </c>
      <c r="AG325" s="8">
        <v>96950</v>
      </c>
      <c r="AH325" t="s">
        <v>123</v>
      </c>
      <c r="AJ325" s="10">
        <v>16702877761</v>
      </c>
      <c r="AL325" t="s">
        <v>5501</v>
      </c>
      <c r="BE325" t="str">
        <f>"49-3023.00"</f>
        <v>49-3023.00</v>
      </c>
      <c r="BF325" t="s">
        <v>392</v>
      </c>
      <c r="BG325" t="s">
        <v>5502</v>
      </c>
      <c r="BH325" t="s">
        <v>392</v>
      </c>
      <c r="BI325">
        <v>1</v>
      </c>
      <c r="BJ325">
        <v>1</v>
      </c>
      <c r="BK325" s="1">
        <v>46037</v>
      </c>
      <c r="BL325" s="1">
        <v>47131</v>
      </c>
      <c r="BM325" s="1">
        <v>46037</v>
      </c>
      <c r="BN325" s="1">
        <v>47131</v>
      </c>
      <c r="BO325">
        <v>38</v>
      </c>
      <c r="BP325">
        <v>0</v>
      </c>
      <c r="BQ325">
        <v>6.5</v>
      </c>
      <c r="BR325">
        <v>6.5</v>
      </c>
      <c r="BS325">
        <v>6.5</v>
      </c>
      <c r="BT325">
        <v>6.5</v>
      </c>
      <c r="BU325">
        <v>6.5</v>
      </c>
      <c r="BV325">
        <v>5.5</v>
      </c>
      <c r="BW325" t="str">
        <f>"8:30 AM"</f>
        <v>8:30 AM</v>
      </c>
      <c r="BX325" t="str">
        <f>"3:00 PM"</f>
        <v>3:00 PM</v>
      </c>
      <c r="BY325" t="s">
        <v>135</v>
      </c>
      <c r="BZ325">
        <v>0</v>
      </c>
      <c r="CA325">
        <v>24</v>
      </c>
      <c r="CB325" t="s">
        <v>117</v>
      </c>
      <c r="CD325" t="s">
        <v>5503</v>
      </c>
      <c r="CE325" t="s">
        <v>5504</v>
      </c>
      <c r="CG325" t="s">
        <v>156</v>
      </c>
      <c r="CH325" t="s">
        <v>122</v>
      </c>
      <c r="CI325" s="8">
        <v>96950</v>
      </c>
      <c r="CJ325" s="3">
        <v>10.59</v>
      </c>
      <c r="CK325" s="3">
        <v>10.59</v>
      </c>
      <c r="CL325" s="3">
        <v>15.89</v>
      </c>
      <c r="CM325" s="3">
        <v>15.89</v>
      </c>
      <c r="CN325" t="s">
        <v>137</v>
      </c>
      <c r="CP325" t="s">
        <v>138</v>
      </c>
      <c r="CR325" t="s">
        <v>117</v>
      </c>
      <c r="CS325" t="s">
        <v>139</v>
      </c>
      <c r="CT325" t="s">
        <v>140</v>
      </c>
      <c r="CU325" t="s">
        <v>139</v>
      </c>
      <c r="CV325" t="s">
        <v>140</v>
      </c>
      <c r="CW325" t="s">
        <v>139</v>
      </c>
      <c r="CX325" t="s">
        <v>140</v>
      </c>
      <c r="CY325" s="2" t="s">
        <v>5505</v>
      </c>
      <c r="CZ325" s="10">
        <v>16703238735</v>
      </c>
      <c r="DA325" t="s">
        <v>5506</v>
      </c>
      <c r="DB325" t="s">
        <v>140</v>
      </c>
      <c r="DC325" t="s">
        <v>139</v>
      </c>
      <c r="DD325" t="s">
        <v>117</v>
      </c>
    </row>
    <row r="326" spans="1:114" ht="14.45" customHeight="1" x14ac:dyDescent="0.25">
      <c r="A326" t="s">
        <v>1836</v>
      </c>
      <c r="B326" t="s">
        <v>115</v>
      </c>
      <c r="C326" s="1">
        <v>45919</v>
      </c>
      <c r="D326" s="1">
        <v>46007</v>
      </c>
      <c r="E326" t="s">
        <v>168</v>
      </c>
      <c r="F326" s="1">
        <v>46082</v>
      </c>
      <c r="G326" t="s">
        <v>117</v>
      </c>
      <c r="H326" t="s">
        <v>117</v>
      </c>
      <c r="I326" t="s">
        <v>117</v>
      </c>
      <c r="J326" t="s">
        <v>1837</v>
      </c>
      <c r="K326" t="s">
        <v>140</v>
      </c>
      <c r="L326" t="s">
        <v>1838</v>
      </c>
      <c r="M326" t="s">
        <v>1839</v>
      </c>
      <c r="N326" t="s">
        <v>231</v>
      </c>
      <c r="O326" t="s">
        <v>122</v>
      </c>
      <c r="P326" s="8">
        <v>96952</v>
      </c>
      <c r="Q326" t="s">
        <v>123</v>
      </c>
      <c r="R326" t="s">
        <v>140</v>
      </c>
      <c r="S326" s="10">
        <v>16704339989</v>
      </c>
      <c r="U326" t="s">
        <v>1840</v>
      </c>
      <c r="V326">
        <v>481111</v>
      </c>
      <c r="W326" t="s">
        <v>125</v>
      </c>
      <c r="Y326" t="s">
        <v>1841</v>
      </c>
      <c r="Z326" t="s">
        <v>1842</v>
      </c>
      <c r="AA326" t="s">
        <v>1843</v>
      </c>
      <c r="AB326" t="s">
        <v>277</v>
      </c>
      <c r="AC326" t="s">
        <v>1838</v>
      </c>
      <c r="AD326" t="s">
        <v>1839</v>
      </c>
      <c r="AE326" t="s">
        <v>231</v>
      </c>
      <c r="AF326" t="s">
        <v>122</v>
      </c>
      <c r="AG326" s="8">
        <v>96952</v>
      </c>
      <c r="AH326" t="s">
        <v>123</v>
      </c>
      <c r="AJ326" s="10">
        <v>16704339989</v>
      </c>
      <c r="AL326" t="s">
        <v>1844</v>
      </c>
      <c r="BE326" t="str">
        <f>"15-1232.00"</f>
        <v>15-1232.00</v>
      </c>
      <c r="BF326" t="s">
        <v>1845</v>
      </c>
      <c r="BG326" t="s">
        <v>1846</v>
      </c>
      <c r="BH326" t="s">
        <v>1845</v>
      </c>
      <c r="BI326">
        <v>1</v>
      </c>
      <c r="BJ326">
        <v>1</v>
      </c>
      <c r="BK326" s="1">
        <v>46084</v>
      </c>
      <c r="BL326" s="1">
        <v>46448</v>
      </c>
      <c r="BM326" s="1">
        <v>46084</v>
      </c>
      <c r="BN326" s="1">
        <v>46448</v>
      </c>
      <c r="BO326">
        <v>40</v>
      </c>
      <c r="BP326">
        <v>0</v>
      </c>
      <c r="BQ326">
        <v>8</v>
      </c>
      <c r="BR326">
        <v>8</v>
      </c>
      <c r="BS326">
        <v>8</v>
      </c>
      <c r="BT326">
        <v>8</v>
      </c>
      <c r="BU326">
        <v>8</v>
      </c>
      <c r="BV326">
        <v>0</v>
      </c>
      <c r="BW326" t="str">
        <f>"8:00 AM"</f>
        <v>8:00 AM</v>
      </c>
      <c r="BX326" t="str">
        <f>"5:00 PM"</f>
        <v>5:00 PM</v>
      </c>
      <c r="BY326" t="s">
        <v>135</v>
      </c>
      <c r="BZ326">
        <v>0</v>
      </c>
      <c r="CA326">
        <v>24</v>
      </c>
      <c r="CB326" t="s">
        <v>117</v>
      </c>
      <c r="CD326" t="s">
        <v>1847</v>
      </c>
      <c r="CE326" t="s">
        <v>1838</v>
      </c>
      <c r="CF326" t="s">
        <v>1839</v>
      </c>
      <c r="CG326" t="s">
        <v>564</v>
      </c>
      <c r="CH326" t="s">
        <v>122</v>
      </c>
      <c r="CI326" s="8">
        <v>96952</v>
      </c>
      <c r="CJ326" s="3">
        <v>14.85</v>
      </c>
      <c r="CK326" s="3">
        <v>15.2</v>
      </c>
      <c r="CL326" s="3">
        <v>0</v>
      </c>
      <c r="CM326" s="3">
        <v>0</v>
      </c>
      <c r="CN326" t="s">
        <v>137</v>
      </c>
      <c r="CO326" t="s">
        <v>140</v>
      </c>
      <c r="CP326" t="s">
        <v>138</v>
      </c>
      <c r="CR326" t="s">
        <v>117</v>
      </c>
      <c r="CS326" t="s">
        <v>139</v>
      </c>
      <c r="CT326" t="s">
        <v>140</v>
      </c>
      <c r="CU326" t="s">
        <v>140</v>
      </c>
      <c r="CV326" t="s">
        <v>139</v>
      </c>
      <c r="CW326" t="s">
        <v>139</v>
      </c>
      <c r="CX326" t="s">
        <v>140</v>
      </c>
      <c r="CY326" t="s">
        <v>1848</v>
      </c>
      <c r="CZ326" s="10">
        <v>16704339989</v>
      </c>
      <c r="DA326" t="s">
        <v>1849</v>
      </c>
      <c r="DB326" t="s">
        <v>140</v>
      </c>
      <c r="DC326" t="s">
        <v>139</v>
      </c>
      <c r="DD326" t="s">
        <v>117</v>
      </c>
    </row>
    <row r="327" spans="1:114" ht="14.45" customHeight="1" x14ac:dyDescent="0.25">
      <c r="A327" t="s">
        <v>2070</v>
      </c>
      <c r="B327" t="s">
        <v>217</v>
      </c>
      <c r="C327" s="1">
        <v>45899</v>
      </c>
      <c r="D327" s="1">
        <v>46007</v>
      </c>
      <c r="E327" t="s">
        <v>116</v>
      </c>
      <c r="G327" t="s">
        <v>117</v>
      </c>
      <c r="H327" t="s">
        <v>117</v>
      </c>
      <c r="I327" t="s">
        <v>117</v>
      </c>
      <c r="J327" t="s">
        <v>1315</v>
      </c>
      <c r="K327" t="s">
        <v>2071</v>
      </c>
      <c r="L327" t="s">
        <v>1318</v>
      </c>
      <c r="N327" t="s">
        <v>121</v>
      </c>
      <c r="O327" t="s">
        <v>122</v>
      </c>
      <c r="P327" s="8">
        <v>96950</v>
      </c>
      <c r="Q327" t="s">
        <v>123</v>
      </c>
      <c r="S327" s="10">
        <v>16702336927</v>
      </c>
      <c r="U327" t="s">
        <v>2072</v>
      </c>
      <c r="V327">
        <v>23622</v>
      </c>
      <c r="W327" t="s">
        <v>125</v>
      </c>
      <c r="Y327" t="s">
        <v>1320</v>
      </c>
      <c r="Z327" t="s">
        <v>1321</v>
      </c>
      <c r="AA327" t="s">
        <v>1322</v>
      </c>
      <c r="AB327" t="s">
        <v>193</v>
      </c>
      <c r="AC327" t="s">
        <v>1318</v>
      </c>
      <c r="AE327" t="s">
        <v>121</v>
      </c>
      <c r="AF327" t="s">
        <v>122</v>
      </c>
      <c r="AG327" s="8">
        <v>96950</v>
      </c>
      <c r="AH327" t="s">
        <v>123</v>
      </c>
      <c r="AJ327" s="10">
        <v>16702336927</v>
      </c>
      <c r="AL327" t="s">
        <v>1323</v>
      </c>
      <c r="BE327" t="str">
        <f>"43-9061.00"</f>
        <v>43-9061.00</v>
      </c>
      <c r="BF327" t="s">
        <v>2073</v>
      </c>
      <c r="BG327" t="s">
        <v>2074</v>
      </c>
      <c r="BH327" t="s">
        <v>2075</v>
      </c>
      <c r="BI327">
        <v>3</v>
      </c>
      <c r="BK327" s="1">
        <v>45992</v>
      </c>
      <c r="BL327" s="1">
        <v>46356</v>
      </c>
      <c r="BO327">
        <v>35</v>
      </c>
      <c r="BP327">
        <v>0</v>
      </c>
      <c r="BQ327">
        <v>7</v>
      </c>
      <c r="BR327">
        <v>7</v>
      </c>
      <c r="BS327">
        <v>7</v>
      </c>
      <c r="BT327">
        <v>7</v>
      </c>
      <c r="BU327">
        <v>7</v>
      </c>
      <c r="BV327">
        <v>0</v>
      </c>
      <c r="BW327" t="str">
        <f>"9:00 AM"</f>
        <v>9:00 AM</v>
      </c>
      <c r="BX327" t="str">
        <f>"5:00 PM"</f>
        <v>5:00 PM</v>
      </c>
      <c r="BY327" t="s">
        <v>135</v>
      </c>
      <c r="BZ327">
        <v>0</v>
      </c>
      <c r="CA327">
        <v>12</v>
      </c>
      <c r="CB327" t="s">
        <v>117</v>
      </c>
      <c r="CD327" s="2" t="s">
        <v>2076</v>
      </c>
      <c r="CE327" t="s">
        <v>2077</v>
      </c>
      <c r="CF327" t="s">
        <v>1318</v>
      </c>
      <c r="CG327" t="s">
        <v>121</v>
      </c>
      <c r="CH327" t="s">
        <v>122</v>
      </c>
      <c r="CI327" s="8">
        <v>96950</v>
      </c>
      <c r="CJ327" s="3">
        <v>9.89</v>
      </c>
      <c r="CK327" s="3">
        <v>9.89</v>
      </c>
      <c r="CL327" s="3">
        <v>14.84</v>
      </c>
      <c r="CM327" s="3">
        <v>14.84</v>
      </c>
      <c r="CN327" t="s">
        <v>137</v>
      </c>
      <c r="CP327" t="s">
        <v>138</v>
      </c>
      <c r="CR327" t="s">
        <v>117</v>
      </c>
      <c r="CS327" t="s">
        <v>139</v>
      </c>
      <c r="CT327" t="s">
        <v>140</v>
      </c>
      <c r="CU327" t="s">
        <v>139</v>
      </c>
      <c r="CV327" t="s">
        <v>140</v>
      </c>
      <c r="CW327" t="s">
        <v>139</v>
      </c>
      <c r="CX327" t="s">
        <v>140</v>
      </c>
      <c r="CY327" t="s">
        <v>1171</v>
      </c>
      <c r="CZ327" s="10">
        <v>16702336927</v>
      </c>
      <c r="DA327" t="s">
        <v>1323</v>
      </c>
      <c r="DB327" t="s">
        <v>140</v>
      </c>
      <c r="DC327" t="s">
        <v>139</v>
      </c>
      <c r="DD327" t="s">
        <v>117</v>
      </c>
    </row>
    <row r="328" spans="1:114" ht="14.45" customHeight="1" x14ac:dyDescent="0.25">
      <c r="A328" t="s">
        <v>2652</v>
      </c>
      <c r="B328" t="s">
        <v>234</v>
      </c>
      <c r="C328" s="1">
        <v>45896</v>
      </c>
      <c r="D328" s="1">
        <v>46007</v>
      </c>
      <c r="E328" t="s">
        <v>168</v>
      </c>
      <c r="F328" s="1">
        <v>45960</v>
      </c>
      <c r="G328" t="s">
        <v>117</v>
      </c>
      <c r="H328" t="s">
        <v>117</v>
      </c>
      <c r="I328" t="s">
        <v>117</v>
      </c>
      <c r="J328" t="s">
        <v>694</v>
      </c>
      <c r="L328" t="s">
        <v>695</v>
      </c>
      <c r="M328" t="s">
        <v>696</v>
      </c>
      <c r="N328" t="s">
        <v>121</v>
      </c>
      <c r="O328" t="s">
        <v>122</v>
      </c>
      <c r="P328" s="8">
        <v>96950</v>
      </c>
      <c r="Q328" t="s">
        <v>123</v>
      </c>
      <c r="S328" s="10">
        <v>16702858730</v>
      </c>
      <c r="U328" t="s">
        <v>697</v>
      </c>
      <c r="V328">
        <v>561320</v>
      </c>
      <c r="W328" t="s">
        <v>222</v>
      </c>
      <c r="X328" t="s">
        <v>139</v>
      </c>
      <c r="Y328" t="s">
        <v>698</v>
      </c>
      <c r="Z328" t="s">
        <v>699</v>
      </c>
      <c r="AA328" t="s">
        <v>700</v>
      </c>
      <c r="AB328" t="s">
        <v>318</v>
      </c>
      <c r="AC328" t="s">
        <v>695</v>
      </c>
      <c r="AD328" t="s">
        <v>701</v>
      </c>
      <c r="AE328" t="s">
        <v>121</v>
      </c>
      <c r="AF328" t="s">
        <v>122</v>
      </c>
      <c r="AG328" s="8">
        <v>96950</v>
      </c>
      <c r="AH328" t="s">
        <v>123</v>
      </c>
      <c r="AJ328" s="10">
        <v>16702858730</v>
      </c>
      <c r="AL328" t="s">
        <v>702</v>
      </c>
      <c r="BE328" t="str">
        <f>"37-2012.00"</f>
        <v>37-2012.00</v>
      </c>
      <c r="BF328" t="s">
        <v>427</v>
      </c>
      <c r="BG328" t="s">
        <v>703</v>
      </c>
      <c r="BH328" t="s">
        <v>704</v>
      </c>
      <c r="BI328">
        <v>15</v>
      </c>
      <c r="BK328" s="1">
        <v>45962</v>
      </c>
      <c r="BL328" s="1">
        <v>46326</v>
      </c>
      <c r="BO328">
        <v>35</v>
      </c>
      <c r="BP328">
        <v>0</v>
      </c>
      <c r="BQ328">
        <v>7</v>
      </c>
      <c r="BR328">
        <v>7</v>
      </c>
      <c r="BS328">
        <v>7</v>
      </c>
      <c r="BT328">
        <v>7</v>
      </c>
      <c r="BU328">
        <v>7</v>
      </c>
      <c r="BV328">
        <v>0</v>
      </c>
      <c r="BW328" t="str">
        <f>"9:00 AM"</f>
        <v>9:00 AM</v>
      </c>
      <c r="BX328" t="str">
        <f>"5:00 PM"</f>
        <v>5:00 PM</v>
      </c>
      <c r="BY328" t="s">
        <v>165</v>
      </c>
      <c r="BZ328">
        <v>0</v>
      </c>
      <c r="CA328">
        <v>3</v>
      </c>
      <c r="CB328" t="s">
        <v>117</v>
      </c>
      <c r="CD328" s="2" t="s">
        <v>2653</v>
      </c>
      <c r="CE328" t="s">
        <v>2654</v>
      </c>
      <c r="CF328" t="s">
        <v>2655</v>
      </c>
      <c r="CG328" t="s">
        <v>121</v>
      </c>
      <c r="CH328" t="s">
        <v>122</v>
      </c>
      <c r="CI328" s="8">
        <v>96950</v>
      </c>
      <c r="CJ328" s="3">
        <v>7.86</v>
      </c>
      <c r="CK328" s="3">
        <v>7.86</v>
      </c>
      <c r="CL328" s="3">
        <v>11.79</v>
      </c>
      <c r="CM328" s="3">
        <v>11.79</v>
      </c>
      <c r="CN328" t="s">
        <v>137</v>
      </c>
      <c r="CO328" t="s">
        <v>325</v>
      </c>
      <c r="CP328" t="s">
        <v>138</v>
      </c>
      <c r="CR328" t="s">
        <v>117</v>
      </c>
      <c r="CS328" t="s">
        <v>139</v>
      </c>
      <c r="CT328" t="s">
        <v>140</v>
      </c>
      <c r="CU328" t="s">
        <v>139</v>
      </c>
      <c r="CV328" t="s">
        <v>140</v>
      </c>
      <c r="CW328" t="s">
        <v>139</v>
      </c>
      <c r="CX328" t="s">
        <v>140</v>
      </c>
      <c r="CY328" s="2" t="s">
        <v>708</v>
      </c>
      <c r="CZ328" s="10">
        <v>16702858730</v>
      </c>
      <c r="DA328" t="s">
        <v>702</v>
      </c>
      <c r="DB328" t="s">
        <v>140</v>
      </c>
      <c r="DC328" t="s">
        <v>139</v>
      </c>
      <c r="DD328" t="s">
        <v>139</v>
      </c>
    </row>
    <row r="329" spans="1:114" ht="14.45" customHeight="1" x14ac:dyDescent="0.25">
      <c r="A329" t="s">
        <v>2889</v>
      </c>
      <c r="B329" t="s">
        <v>115</v>
      </c>
      <c r="C329" s="1">
        <v>45923</v>
      </c>
      <c r="D329" s="1">
        <v>46007</v>
      </c>
      <c r="E329" t="s">
        <v>116</v>
      </c>
      <c r="G329" t="s">
        <v>117</v>
      </c>
      <c r="H329" t="s">
        <v>117</v>
      </c>
      <c r="I329" t="s">
        <v>117</v>
      </c>
      <c r="J329" t="s">
        <v>351</v>
      </c>
      <c r="K329" t="s">
        <v>391</v>
      </c>
      <c r="L329" t="s">
        <v>353</v>
      </c>
      <c r="M329" t="s">
        <v>354</v>
      </c>
      <c r="N329" t="s">
        <v>121</v>
      </c>
      <c r="O329" t="s">
        <v>122</v>
      </c>
      <c r="P329" s="8">
        <v>96950</v>
      </c>
      <c r="Q329" t="s">
        <v>123</v>
      </c>
      <c r="S329" s="10">
        <v>16702353285</v>
      </c>
      <c r="U329" t="s">
        <v>355</v>
      </c>
      <c r="V329">
        <v>81111</v>
      </c>
      <c r="W329" t="s">
        <v>125</v>
      </c>
      <c r="Y329" t="s">
        <v>356</v>
      </c>
      <c r="Z329" t="s">
        <v>357</v>
      </c>
      <c r="AA329" t="s">
        <v>358</v>
      </c>
      <c r="AB329" t="s">
        <v>359</v>
      </c>
      <c r="AC329" t="s">
        <v>353</v>
      </c>
      <c r="AD329" t="s">
        <v>354</v>
      </c>
      <c r="AE329" t="s">
        <v>121</v>
      </c>
      <c r="AF329" t="s">
        <v>122</v>
      </c>
      <c r="AG329" s="8">
        <v>96950</v>
      </c>
      <c r="AH329" t="s">
        <v>123</v>
      </c>
      <c r="AJ329" s="10">
        <v>16702353285</v>
      </c>
      <c r="AL329" t="s">
        <v>360</v>
      </c>
      <c r="BE329" t="str">
        <f>"37-2011.00"</f>
        <v>37-2011.00</v>
      </c>
      <c r="BF329" t="s">
        <v>640</v>
      </c>
      <c r="BG329" t="s">
        <v>1223</v>
      </c>
      <c r="BH329" t="s">
        <v>1224</v>
      </c>
      <c r="BI329">
        <v>1</v>
      </c>
      <c r="BJ329">
        <v>1</v>
      </c>
      <c r="BK329" s="1">
        <v>46042</v>
      </c>
      <c r="BL329" s="1">
        <v>46406</v>
      </c>
      <c r="BM329" s="1">
        <v>46042</v>
      </c>
      <c r="BN329" s="1">
        <v>46406</v>
      </c>
      <c r="BO329">
        <v>40</v>
      </c>
      <c r="BP329">
        <v>0</v>
      </c>
      <c r="BQ329">
        <v>8</v>
      </c>
      <c r="BR329">
        <v>8</v>
      </c>
      <c r="BS329">
        <v>8</v>
      </c>
      <c r="BT329">
        <v>8</v>
      </c>
      <c r="BU329">
        <v>8</v>
      </c>
      <c r="BV329">
        <v>0</v>
      </c>
      <c r="BW329" t="str">
        <f>"8:00 AM"</f>
        <v>8:00 AM</v>
      </c>
      <c r="BX329" t="str">
        <f>"5:00 PM"</f>
        <v>5:00 PM</v>
      </c>
      <c r="BY329" t="s">
        <v>165</v>
      </c>
      <c r="BZ329">
        <v>0</v>
      </c>
      <c r="CA329">
        <v>12</v>
      </c>
      <c r="CB329" t="s">
        <v>117</v>
      </c>
      <c r="CD329" t="s">
        <v>165</v>
      </c>
      <c r="CE329" t="s">
        <v>353</v>
      </c>
      <c r="CF329" t="s">
        <v>354</v>
      </c>
      <c r="CG329" t="s">
        <v>121</v>
      </c>
      <c r="CH329" t="s">
        <v>122</v>
      </c>
      <c r="CI329" s="8">
        <v>96950</v>
      </c>
      <c r="CJ329" s="3">
        <v>8.4499999999999993</v>
      </c>
      <c r="CK329" s="3">
        <v>8.4499999999999993</v>
      </c>
      <c r="CL329" s="3">
        <v>12.68</v>
      </c>
      <c r="CM329" s="3">
        <v>12.68</v>
      </c>
      <c r="CN329" t="s">
        <v>137</v>
      </c>
      <c r="CO329" t="s">
        <v>325</v>
      </c>
      <c r="CP329" t="s">
        <v>138</v>
      </c>
      <c r="CR329" t="s">
        <v>117</v>
      </c>
      <c r="CS329" t="s">
        <v>139</v>
      </c>
      <c r="CT329" t="s">
        <v>140</v>
      </c>
      <c r="CU329" t="s">
        <v>139</v>
      </c>
      <c r="CV329" t="s">
        <v>140</v>
      </c>
      <c r="CW329" t="s">
        <v>139</v>
      </c>
      <c r="CX329" t="s">
        <v>140</v>
      </c>
      <c r="CY329" s="2" t="s">
        <v>395</v>
      </c>
      <c r="CZ329" s="10">
        <v>16702353285</v>
      </c>
      <c r="DA329" t="s">
        <v>360</v>
      </c>
      <c r="DB329" t="s">
        <v>140</v>
      </c>
      <c r="DC329" t="s">
        <v>139</v>
      </c>
      <c r="DD329" t="s">
        <v>117</v>
      </c>
      <c r="DE329" t="s">
        <v>356</v>
      </c>
      <c r="DF329" t="s">
        <v>357</v>
      </c>
      <c r="DG329" t="s">
        <v>364</v>
      </c>
      <c r="DH329" t="s">
        <v>355</v>
      </c>
      <c r="DI329" t="s">
        <v>351</v>
      </c>
      <c r="DJ329" t="s">
        <v>360</v>
      </c>
    </row>
    <row r="330" spans="1:114" ht="14.45" customHeight="1" x14ac:dyDescent="0.25">
      <c r="A330" t="s">
        <v>4150</v>
      </c>
      <c r="B330" t="s">
        <v>115</v>
      </c>
      <c r="C330" s="1">
        <v>45967</v>
      </c>
      <c r="D330" s="1">
        <v>46007</v>
      </c>
      <c r="E330" t="s">
        <v>116</v>
      </c>
      <c r="G330" t="s">
        <v>117</v>
      </c>
      <c r="H330" t="s">
        <v>117</v>
      </c>
      <c r="I330" t="s">
        <v>117</v>
      </c>
      <c r="J330" t="s">
        <v>169</v>
      </c>
      <c r="L330" t="s">
        <v>1241</v>
      </c>
      <c r="M330" t="s">
        <v>171</v>
      </c>
      <c r="N330" t="s">
        <v>156</v>
      </c>
      <c r="O330" t="s">
        <v>122</v>
      </c>
      <c r="P330" s="8">
        <v>96950</v>
      </c>
      <c r="Q330" t="s">
        <v>123</v>
      </c>
      <c r="S330" s="10">
        <v>16702341795</v>
      </c>
      <c r="U330" t="s">
        <v>172</v>
      </c>
      <c r="V330">
        <v>722511</v>
      </c>
      <c r="W330" t="s">
        <v>125</v>
      </c>
      <c r="Y330" t="s">
        <v>173</v>
      </c>
      <c r="Z330" t="s">
        <v>174</v>
      </c>
      <c r="AA330" t="s">
        <v>175</v>
      </c>
      <c r="AB330" t="s">
        <v>176</v>
      </c>
      <c r="AC330" t="s">
        <v>171</v>
      </c>
      <c r="AD330" t="s">
        <v>1241</v>
      </c>
      <c r="AE330" t="s">
        <v>156</v>
      </c>
      <c r="AF330" t="s">
        <v>122</v>
      </c>
      <c r="AG330" s="8">
        <v>96950</v>
      </c>
      <c r="AH330" t="s">
        <v>123</v>
      </c>
      <c r="AJ330" s="10">
        <v>16702341795</v>
      </c>
      <c r="AL330" t="s">
        <v>178</v>
      </c>
      <c r="BE330" t="str">
        <f>"35-1012.00"</f>
        <v>35-1012.00</v>
      </c>
      <c r="BF330" t="s">
        <v>3033</v>
      </c>
      <c r="BG330" t="s">
        <v>3034</v>
      </c>
      <c r="BH330" t="s">
        <v>3035</v>
      </c>
      <c r="BI330">
        <v>1</v>
      </c>
      <c r="BJ330">
        <v>1</v>
      </c>
      <c r="BK330" s="1">
        <v>46054</v>
      </c>
      <c r="BL330" s="1">
        <v>46418</v>
      </c>
      <c r="BM330" s="1">
        <v>46054</v>
      </c>
      <c r="BN330" s="1">
        <v>46418</v>
      </c>
      <c r="BO330">
        <v>35</v>
      </c>
      <c r="BP330">
        <v>0</v>
      </c>
      <c r="BQ330">
        <v>6</v>
      </c>
      <c r="BR330">
        <v>5</v>
      </c>
      <c r="BS330">
        <v>6</v>
      </c>
      <c r="BT330">
        <v>6</v>
      </c>
      <c r="BU330">
        <v>6</v>
      </c>
      <c r="BV330">
        <v>6</v>
      </c>
      <c r="BW330" t="str">
        <f>"7:00 AM"</f>
        <v>7:00 AM</v>
      </c>
      <c r="BX330" t="str">
        <f>"2:00 PM"</f>
        <v>2:00 PM</v>
      </c>
      <c r="BY330" t="s">
        <v>135</v>
      </c>
      <c r="BZ330">
        <v>0</v>
      </c>
      <c r="CA330">
        <v>12</v>
      </c>
      <c r="CB330" t="s">
        <v>139</v>
      </c>
      <c r="CC330">
        <v>10</v>
      </c>
      <c r="CD330" s="2" t="s">
        <v>4151</v>
      </c>
      <c r="CE330" t="s">
        <v>2569</v>
      </c>
      <c r="CF330" t="s">
        <v>1241</v>
      </c>
      <c r="CG330" t="s">
        <v>564</v>
      </c>
      <c r="CH330" t="s">
        <v>122</v>
      </c>
      <c r="CI330" s="8">
        <v>96952</v>
      </c>
      <c r="CJ330" s="3">
        <v>11.23</v>
      </c>
      <c r="CK330" s="3">
        <v>15.5</v>
      </c>
      <c r="CN330" t="s">
        <v>137</v>
      </c>
      <c r="CO330">
        <v>0</v>
      </c>
      <c r="CP330" t="s">
        <v>138</v>
      </c>
      <c r="CR330" t="s">
        <v>117</v>
      </c>
      <c r="CS330" t="s">
        <v>139</v>
      </c>
      <c r="CT330" t="s">
        <v>139</v>
      </c>
      <c r="CU330" t="s">
        <v>140</v>
      </c>
      <c r="CV330" t="s">
        <v>140</v>
      </c>
      <c r="CW330" t="s">
        <v>139</v>
      </c>
      <c r="CX330" t="s">
        <v>139</v>
      </c>
      <c r="CY330" t="s">
        <v>1246</v>
      </c>
      <c r="CZ330" s="10">
        <v>16702341795</v>
      </c>
      <c r="DA330" t="s">
        <v>178</v>
      </c>
      <c r="DB330" t="s">
        <v>183</v>
      </c>
      <c r="DC330" t="s">
        <v>139</v>
      </c>
      <c r="DD330" t="s">
        <v>117</v>
      </c>
    </row>
    <row r="331" spans="1:114" ht="14.45" customHeight="1" x14ac:dyDescent="0.25">
      <c r="A331" t="s">
        <v>5038</v>
      </c>
      <c r="B331" t="s">
        <v>115</v>
      </c>
      <c r="C331" s="1">
        <v>45923</v>
      </c>
      <c r="D331" s="1">
        <v>46007</v>
      </c>
      <c r="E331" t="s">
        <v>116</v>
      </c>
      <c r="G331" t="s">
        <v>117</v>
      </c>
      <c r="H331" t="s">
        <v>117</v>
      </c>
      <c r="I331" t="s">
        <v>117</v>
      </c>
      <c r="J331" t="s">
        <v>351</v>
      </c>
      <c r="K331" t="s">
        <v>391</v>
      </c>
      <c r="L331" t="s">
        <v>353</v>
      </c>
      <c r="M331" t="s">
        <v>354</v>
      </c>
      <c r="N331" t="s">
        <v>121</v>
      </c>
      <c r="O331" t="s">
        <v>122</v>
      </c>
      <c r="P331" s="8">
        <v>96950</v>
      </c>
      <c r="Q331" t="s">
        <v>123</v>
      </c>
      <c r="S331" s="10">
        <v>16702353285</v>
      </c>
      <c r="U331" t="s">
        <v>355</v>
      </c>
      <c r="V331">
        <v>81111</v>
      </c>
      <c r="W331" t="s">
        <v>125</v>
      </c>
      <c r="Y331" t="s">
        <v>356</v>
      </c>
      <c r="Z331" t="s">
        <v>357</v>
      </c>
      <c r="AA331" t="s">
        <v>358</v>
      </c>
      <c r="AB331" t="s">
        <v>359</v>
      </c>
      <c r="AC331" t="s">
        <v>353</v>
      </c>
      <c r="AD331" t="s">
        <v>354</v>
      </c>
      <c r="AE331" t="s">
        <v>121</v>
      </c>
      <c r="AF331" t="s">
        <v>122</v>
      </c>
      <c r="AG331" s="8">
        <v>96950</v>
      </c>
      <c r="AH331" t="s">
        <v>123</v>
      </c>
      <c r="AJ331" s="10">
        <v>16702353285</v>
      </c>
      <c r="AL331" t="s">
        <v>360</v>
      </c>
      <c r="BE331" t="str">
        <f>"43-4151.00"</f>
        <v>43-4151.00</v>
      </c>
      <c r="BF331" t="s">
        <v>1495</v>
      </c>
      <c r="BG331" t="s">
        <v>5039</v>
      </c>
      <c r="BH331" t="s">
        <v>5040</v>
      </c>
      <c r="BI331">
        <v>1</v>
      </c>
      <c r="BJ331">
        <v>1</v>
      </c>
      <c r="BK331" s="1">
        <v>46042</v>
      </c>
      <c r="BL331" s="1">
        <v>46406</v>
      </c>
      <c r="BM331" s="1">
        <v>46042</v>
      </c>
      <c r="BN331" s="1">
        <v>46406</v>
      </c>
      <c r="BO331">
        <v>40</v>
      </c>
      <c r="BP331">
        <v>0</v>
      </c>
      <c r="BQ331">
        <v>8</v>
      </c>
      <c r="BR331">
        <v>8</v>
      </c>
      <c r="BS331">
        <v>8</v>
      </c>
      <c r="BT331">
        <v>8</v>
      </c>
      <c r="BU331">
        <v>8</v>
      </c>
      <c r="BV331">
        <v>0</v>
      </c>
      <c r="BW331" t="str">
        <f>"8:00 AM"</f>
        <v>8:00 AM</v>
      </c>
      <c r="BX331" t="str">
        <f>"5:00 PM"</f>
        <v>5:00 PM</v>
      </c>
      <c r="BY331" t="s">
        <v>135</v>
      </c>
      <c r="BZ331">
        <v>0</v>
      </c>
      <c r="CA331">
        <v>12</v>
      </c>
      <c r="CB331" t="s">
        <v>117</v>
      </c>
      <c r="CD331" t="s">
        <v>325</v>
      </c>
      <c r="CE331" t="s">
        <v>353</v>
      </c>
      <c r="CF331" t="s">
        <v>354</v>
      </c>
      <c r="CG331" t="s">
        <v>121</v>
      </c>
      <c r="CH331" t="s">
        <v>122</v>
      </c>
      <c r="CI331" s="8">
        <v>96950</v>
      </c>
      <c r="CJ331" s="3">
        <v>10.85</v>
      </c>
      <c r="CK331" s="3">
        <v>10.85</v>
      </c>
      <c r="CL331" s="3">
        <v>16.28</v>
      </c>
      <c r="CM331" s="3">
        <v>16.28</v>
      </c>
      <c r="CN331" t="s">
        <v>137</v>
      </c>
      <c r="CO331" t="s">
        <v>325</v>
      </c>
      <c r="CP331" t="s">
        <v>138</v>
      </c>
      <c r="CR331" t="s">
        <v>117</v>
      </c>
      <c r="CS331" t="s">
        <v>139</v>
      </c>
      <c r="CT331" t="s">
        <v>140</v>
      </c>
      <c r="CU331" t="s">
        <v>139</v>
      </c>
      <c r="CV331" t="s">
        <v>140</v>
      </c>
      <c r="CW331" t="s">
        <v>139</v>
      </c>
      <c r="CX331" t="s">
        <v>140</v>
      </c>
      <c r="CY331" s="2" t="s">
        <v>395</v>
      </c>
      <c r="CZ331" s="10">
        <v>16702353285</v>
      </c>
      <c r="DA331" t="s">
        <v>360</v>
      </c>
      <c r="DB331" t="s">
        <v>140</v>
      </c>
      <c r="DC331" t="s">
        <v>139</v>
      </c>
      <c r="DD331" t="s">
        <v>117</v>
      </c>
      <c r="DE331" t="s">
        <v>356</v>
      </c>
      <c r="DF331" t="s">
        <v>357</v>
      </c>
      <c r="DG331" t="s">
        <v>364</v>
      </c>
      <c r="DH331" t="s">
        <v>355</v>
      </c>
      <c r="DI331" t="s">
        <v>351</v>
      </c>
      <c r="DJ331" t="s">
        <v>360</v>
      </c>
    </row>
    <row r="332" spans="1:114" ht="14.45" customHeight="1" x14ac:dyDescent="0.25">
      <c r="A332" t="s">
        <v>5101</v>
      </c>
      <c r="B332" t="s">
        <v>217</v>
      </c>
      <c r="C332" s="1">
        <v>45912</v>
      </c>
      <c r="D332" s="1">
        <v>46007</v>
      </c>
      <c r="E332" t="s">
        <v>116</v>
      </c>
      <c r="G332" t="s">
        <v>117</v>
      </c>
      <c r="H332" t="s">
        <v>117</v>
      </c>
      <c r="I332" t="s">
        <v>117</v>
      </c>
      <c r="J332" t="s">
        <v>5102</v>
      </c>
      <c r="K332" t="s">
        <v>5103</v>
      </c>
      <c r="L332" t="s">
        <v>5104</v>
      </c>
      <c r="M332" t="s">
        <v>5105</v>
      </c>
      <c r="N332" t="s">
        <v>121</v>
      </c>
      <c r="O332" t="s">
        <v>122</v>
      </c>
      <c r="P332" s="8">
        <v>96950</v>
      </c>
      <c r="Q332" t="s">
        <v>123</v>
      </c>
      <c r="S332" s="10">
        <v>16702872348</v>
      </c>
      <c r="U332" t="s">
        <v>2539</v>
      </c>
      <c r="V332">
        <v>812112</v>
      </c>
      <c r="W332" t="s">
        <v>125</v>
      </c>
      <c r="Y332" t="s">
        <v>529</v>
      </c>
      <c r="Z332" t="s">
        <v>5106</v>
      </c>
      <c r="AA332" t="s">
        <v>5107</v>
      </c>
      <c r="AB332" t="s">
        <v>523</v>
      </c>
      <c r="AC332" t="s">
        <v>5104</v>
      </c>
      <c r="AD332" t="s">
        <v>5105</v>
      </c>
      <c r="AE332" t="s">
        <v>121</v>
      </c>
      <c r="AF332" t="s">
        <v>122</v>
      </c>
      <c r="AG332" s="8">
        <v>96950</v>
      </c>
      <c r="AH332" t="s">
        <v>123</v>
      </c>
      <c r="AJ332" s="10">
        <v>16702872348</v>
      </c>
      <c r="AL332" t="s">
        <v>2543</v>
      </c>
      <c r="BE332" t="str">
        <f>"39-5012.00"</f>
        <v>39-5012.00</v>
      </c>
      <c r="BF332" t="s">
        <v>742</v>
      </c>
      <c r="BG332" t="s">
        <v>5108</v>
      </c>
      <c r="BH332" t="s">
        <v>744</v>
      </c>
      <c r="BI332">
        <v>2</v>
      </c>
      <c r="BK332" s="1">
        <v>45992</v>
      </c>
      <c r="BL332" s="1">
        <v>46356</v>
      </c>
      <c r="BO332">
        <v>40</v>
      </c>
      <c r="BP332">
        <v>0</v>
      </c>
      <c r="BQ332">
        <v>8</v>
      </c>
      <c r="BR332">
        <v>8</v>
      </c>
      <c r="BS332">
        <v>8</v>
      </c>
      <c r="BT332">
        <v>8</v>
      </c>
      <c r="BU332">
        <v>8</v>
      </c>
      <c r="BV332">
        <v>0</v>
      </c>
      <c r="BW332" t="str">
        <f>"8:00 AM"</f>
        <v>8:00 AM</v>
      </c>
      <c r="BX332" t="str">
        <f>"5:00 PM"</f>
        <v>5:00 PM</v>
      </c>
      <c r="BY332" t="s">
        <v>135</v>
      </c>
      <c r="BZ332">
        <v>6</v>
      </c>
      <c r="CA332">
        <v>12</v>
      </c>
      <c r="CB332" t="s">
        <v>117</v>
      </c>
      <c r="CD332" t="s">
        <v>5109</v>
      </c>
      <c r="CE332" t="s">
        <v>5105</v>
      </c>
      <c r="CF332" t="s">
        <v>5104</v>
      </c>
      <c r="CG332" t="s">
        <v>121</v>
      </c>
      <c r="CH332" t="s">
        <v>122</v>
      </c>
      <c r="CI332" s="8">
        <v>96950</v>
      </c>
      <c r="CJ332" s="3">
        <v>8.8800000000000008</v>
      </c>
      <c r="CK332" s="3">
        <v>8.8800000000000008</v>
      </c>
      <c r="CL332" s="3">
        <v>13.32</v>
      </c>
      <c r="CM332" s="3">
        <v>13.32</v>
      </c>
      <c r="CN332" t="s">
        <v>137</v>
      </c>
      <c r="CO332" t="s">
        <v>165</v>
      </c>
      <c r="CP332" t="s">
        <v>138</v>
      </c>
      <c r="CR332" t="s">
        <v>117</v>
      </c>
      <c r="CS332" t="s">
        <v>139</v>
      </c>
      <c r="CT332" t="s">
        <v>140</v>
      </c>
      <c r="CU332" t="s">
        <v>139</v>
      </c>
      <c r="CV332" t="s">
        <v>139</v>
      </c>
      <c r="CW332" t="s">
        <v>139</v>
      </c>
      <c r="CX332" t="s">
        <v>140</v>
      </c>
      <c r="CY332" t="s">
        <v>3674</v>
      </c>
      <c r="CZ332" s="10">
        <v>16702872348</v>
      </c>
      <c r="DA332" t="s">
        <v>2543</v>
      </c>
      <c r="DB332" t="s">
        <v>802</v>
      </c>
      <c r="DC332" t="s">
        <v>139</v>
      </c>
      <c r="DD332" t="s">
        <v>117</v>
      </c>
    </row>
    <row r="333" spans="1:114" ht="14.45" customHeight="1" x14ac:dyDescent="0.25">
      <c r="A333" t="s">
        <v>5552</v>
      </c>
      <c r="B333" t="s">
        <v>115</v>
      </c>
      <c r="C333" s="1">
        <v>45967</v>
      </c>
      <c r="D333" s="1">
        <v>46007</v>
      </c>
      <c r="E333" t="s">
        <v>116</v>
      </c>
      <c r="G333" t="s">
        <v>117</v>
      </c>
      <c r="H333" t="s">
        <v>117</v>
      </c>
      <c r="I333" t="s">
        <v>117</v>
      </c>
      <c r="J333" t="s">
        <v>1454</v>
      </c>
      <c r="L333" t="s">
        <v>1455</v>
      </c>
      <c r="M333" t="s">
        <v>1456</v>
      </c>
      <c r="N333" t="s">
        <v>156</v>
      </c>
      <c r="O333" t="s">
        <v>122</v>
      </c>
      <c r="P333" s="8">
        <v>96950</v>
      </c>
      <c r="Q333" t="s">
        <v>123</v>
      </c>
      <c r="S333" s="10">
        <v>16707899238</v>
      </c>
      <c r="U333" t="s">
        <v>1457</v>
      </c>
      <c r="V333">
        <v>561730</v>
      </c>
      <c r="W333" t="s">
        <v>125</v>
      </c>
      <c r="Y333" t="s">
        <v>1458</v>
      </c>
      <c r="Z333" t="s">
        <v>1459</v>
      </c>
      <c r="AA333" t="s">
        <v>1460</v>
      </c>
      <c r="AB333" t="s">
        <v>277</v>
      </c>
      <c r="AC333" t="s">
        <v>1455</v>
      </c>
      <c r="AD333" t="s">
        <v>1456</v>
      </c>
      <c r="AE333" t="s">
        <v>156</v>
      </c>
      <c r="AF333" t="s">
        <v>122</v>
      </c>
      <c r="AG333" s="8">
        <v>96950</v>
      </c>
      <c r="AH333" t="s">
        <v>123</v>
      </c>
      <c r="AJ333" s="10">
        <v>16707899238</v>
      </c>
      <c r="AL333" t="s">
        <v>1461</v>
      </c>
      <c r="BE333" t="str">
        <f>"49-9071.00"</f>
        <v>49-9071.00</v>
      </c>
      <c r="BF333" t="s">
        <v>132</v>
      </c>
      <c r="BG333" t="s">
        <v>3804</v>
      </c>
      <c r="BH333" t="s">
        <v>132</v>
      </c>
      <c r="BI333">
        <v>10</v>
      </c>
      <c r="BJ333">
        <v>10</v>
      </c>
      <c r="BK333" s="1">
        <v>46087</v>
      </c>
      <c r="BL333" s="1">
        <v>46451</v>
      </c>
      <c r="BM333" s="1">
        <v>46087</v>
      </c>
      <c r="BN333" s="1">
        <v>46451</v>
      </c>
      <c r="BO333">
        <v>35</v>
      </c>
      <c r="BP333">
        <v>0</v>
      </c>
      <c r="BQ333">
        <v>7</v>
      </c>
      <c r="BR333">
        <v>7</v>
      </c>
      <c r="BS333">
        <v>7</v>
      </c>
      <c r="BT333">
        <v>7</v>
      </c>
      <c r="BU333">
        <v>7</v>
      </c>
      <c r="BV333">
        <v>0</v>
      </c>
      <c r="BW333" t="str">
        <f>"8:00 AM"</f>
        <v>8:00 AM</v>
      </c>
      <c r="BX333" t="str">
        <f>"4:00 PM"</f>
        <v>4:00 PM</v>
      </c>
      <c r="BY333" t="s">
        <v>165</v>
      </c>
      <c r="BZ333">
        <v>0</v>
      </c>
      <c r="CA333">
        <v>24</v>
      </c>
      <c r="CB333" t="s">
        <v>117</v>
      </c>
      <c r="CD333" t="s">
        <v>3805</v>
      </c>
      <c r="CE333" t="s">
        <v>1455</v>
      </c>
      <c r="CF333" t="s">
        <v>1456</v>
      </c>
      <c r="CG333" t="s">
        <v>156</v>
      </c>
      <c r="CH333" t="s">
        <v>122</v>
      </c>
      <c r="CI333" s="8">
        <v>96950</v>
      </c>
      <c r="CJ333" s="3">
        <v>9.98</v>
      </c>
      <c r="CK333" s="3">
        <v>9.98</v>
      </c>
      <c r="CL333" s="3">
        <v>14.97</v>
      </c>
      <c r="CM333" s="3">
        <v>14.97</v>
      </c>
      <c r="CN333" t="s">
        <v>137</v>
      </c>
      <c r="CO333" t="s">
        <v>5019</v>
      </c>
      <c r="CP333" t="s">
        <v>138</v>
      </c>
      <c r="CR333" t="s">
        <v>139</v>
      </c>
      <c r="CS333" t="s">
        <v>139</v>
      </c>
      <c r="CT333" t="s">
        <v>140</v>
      </c>
      <c r="CU333" t="s">
        <v>139</v>
      </c>
      <c r="CV333" t="s">
        <v>140</v>
      </c>
      <c r="CW333" t="s">
        <v>139</v>
      </c>
      <c r="CX333" t="s">
        <v>140</v>
      </c>
      <c r="CY333" t="s">
        <v>1467</v>
      </c>
      <c r="CZ333" s="10">
        <v>16707899238</v>
      </c>
      <c r="DA333" t="s">
        <v>1461</v>
      </c>
      <c r="DB333" t="s">
        <v>824</v>
      </c>
      <c r="DC333" t="s">
        <v>139</v>
      </c>
      <c r="DD333" t="s">
        <v>117</v>
      </c>
      <c r="DE333" t="s">
        <v>1458</v>
      </c>
      <c r="DF333" t="s">
        <v>1468</v>
      </c>
      <c r="DG333" t="s">
        <v>1469</v>
      </c>
      <c r="DH333" t="s">
        <v>1457</v>
      </c>
      <c r="DI333" t="s">
        <v>1454</v>
      </c>
      <c r="DJ333" t="s">
        <v>1461</v>
      </c>
    </row>
    <row r="334" spans="1:114" ht="14.45" customHeight="1" x14ac:dyDescent="0.25">
      <c r="A334" t="s">
        <v>5623</v>
      </c>
      <c r="B334" t="s">
        <v>115</v>
      </c>
      <c r="C334" s="1">
        <v>45913</v>
      </c>
      <c r="D334" s="1">
        <v>46007</v>
      </c>
      <c r="E334" t="s">
        <v>168</v>
      </c>
      <c r="F334" s="1">
        <v>45960</v>
      </c>
      <c r="G334" t="s">
        <v>117</v>
      </c>
      <c r="H334" t="s">
        <v>117</v>
      </c>
      <c r="I334" t="s">
        <v>117</v>
      </c>
      <c r="J334" t="s">
        <v>446</v>
      </c>
      <c r="K334" t="s">
        <v>447</v>
      </c>
      <c r="L334" t="s">
        <v>448</v>
      </c>
      <c r="M334" t="s">
        <v>449</v>
      </c>
      <c r="N334" t="s">
        <v>156</v>
      </c>
      <c r="O334" t="s">
        <v>122</v>
      </c>
      <c r="P334" s="8">
        <v>96950</v>
      </c>
      <c r="Q334" t="s">
        <v>123</v>
      </c>
      <c r="S334" s="10">
        <v>16702353027</v>
      </c>
      <c r="U334" t="s">
        <v>450</v>
      </c>
      <c r="V334">
        <v>722310</v>
      </c>
      <c r="W334" t="s">
        <v>125</v>
      </c>
      <c r="Y334" t="s">
        <v>451</v>
      </c>
      <c r="Z334" t="s">
        <v>452</v>
      </c>
      <c r="AA334" t="s">
        <v>453</v>
      </c>
      <c r="AB334" t="s">
        <v>454</v>
      </c>
      <c r="AC334" t="s">
        <v>448</v>
      </c>
      <c r="AD334" t="s">
        <v>449</v>
      </c>
      <c r="AE334" t="s">
        <v>156</v>
      </c>
      <c r="AF334" t="s">
        <v>122</v>
      </c>
      <c r="AG334" s="8">
        <v>96950</v>
      </c>
      <c r="AH334" t="s">
        <v>123</v>
      </c>
      <c r="AJ334" s="10">
        <v>16702353027</v>
      </c>
      <c r="AL334" t="s">
        <v>455</v>
      </c>
      <c r="BE334" t="str">
        <f>"35-2012.00"</f>
        <v>35-2012.00</v>
      </c>
      <c r="BF334" t="s">
        <v>227</v>
      </c>
      <c r="BG334" t="s">
        <v>5624</v>
      </c>
      <c r="BH334" t="s">
        <v>495</v>
      </c>
      <c r="BI334">
        <v>4</v>
      </c>
      <c r="BJ334">
        <v>4</v>
      </c>
      <c r="BK334" s="1">
        <v>45962</v>
      </c>
      <c r="BL334" s="1">
        <v>46326</v>
      </c>
      <c r="BM334" s="1">
        <v>46007</v>
      </c>
      <c r="BN334" s="1">
        <v>46326</v>
      </c>
      <c r="BO334">
        <v>35</v>
      </c>
      <c r="BP334">
        <v>0</v>
      </c>
      <c r="BQ334">
        <v>7</v>
      </c>
      <c r="BR334">
        <v>7</v>
      </c>
      <c r="BS334">
        <v>7</v>
      </c>
      <c r="BT334">
        <v>7</v>
      </c>
      <c r="BU334">
        <v>7</v>
      </c>
      <c r="BV334">
        <v>0</v>
      </c>
      <c r="BW334" t="str">
        <f>"2:30 AM"</f>
        <v>2:30 AM</v>
      </c>
      <c r="BX334" t="str">
        <f>"9:30 AM"</f>
        <v>9:30 AM</v>
      </c>
      <c r="BY334" t="s">
        <v>165</v>
      </c>
      <c r="BZ334">
        <v>0</v>
      </c>
      <c r="CA334">
        <v>12</v>
      </c>
      <c r="CB334" t="s">
        <v>117</v>
      </c>
      <c r="CD334" s="2" t="s">
        <v>5625</v>
      </c>
      <c r="CE334" t="s">
        <v>574</v>
      </c>
      <c r="CF334" t="s">
        <v>574</v>
      </c>
      <c r="CG334" t="s">
        <v>564</v>
      </c>
      <c r="CH334" t="s">
        <v>122</v>
      </c>
      <c r="CI334" s="8">
        <v>96952</v>
      </c>
      <c r="CJ334" s="3">
        <v>9.0299999999999994</v>
      </c>
      <c r="CK334" s="3">
        <v>13.38</v>
      </c>
      <c r="CL334" s="3">
        <v>13.55</v>
      </c>
      <c r="CM334" s="3">
        <v>20.07</v>
      </c>
      <c r="CN334" t="s">
        <v>137</v>
      </c>
      <c r="CP334" t="s">
        <v>138</v>
      </c>
      <c r="CR334" t="s">
        <v>117</v>
      </c>
      <c r="CS334" t="s">
        <v>139</v>
      </c>
      <c r="CT334" t="s">
        <v>140</v>
      </c>
      <c r="CU334" t="s">
        <v>139</v>
      </c>
      <c r="CV334" t="s">
        <v>140</v>
      </c>
      <c r="CW334" t="s">
        <v>139</v>
      </c>
      <c r="CX334" t="s">
        <v>140</v>
      </c>
      <c r="CY334" t="s">
        <v>1910</v>
      </c>
      <c r="CZ334" s="10">
        <v>16702353027</v>
      </c>
      <c r="DA334" t="s">
        <v>455</v>
      </c>
      <c r="DB334" t="s">
        <v>140</v>
      </c>
      <c r="DC334" t="s">
        <v>139</v>
      </c>
      <c r="DD334" t="s">
        <v>117</v>
      </c>
    </row>
    <row r="335" spans="1:114" ht="14.45" customHeight="1" x14ac:dyDescent="0.25">
      <c r="A335" t="s">
        <v>2920</v>
      </c>
      <c r="B335" t="s">
        <v>217</v>
      </c>
      <c r="C335" s="1">
        <v>45903</v>
      </c>
      <c r="D335" s="1">
        <v>46008</v>
      </c>
      <c r="E335" t="s">
        <v>116</v>
      </c>
      <c r="G335" t="s">
        <v>117</v>
      </c>
      <c r="H335" t="s">
        <v>117</v>
      </c>
      <c r="I335" t="s">
        <v>117</v>
      </c>
      <c r="J335" t="s">
        <v>2657</v>
      </c>
      <c r="K335" t="s">
        <v>2658</v>
      </c>
      <c r="L335" t="s">
        <v>2659</v>
      </c>
      <c r="N335" t="s">
        <v>156</v>
      </c>
      <c r="O335" t="s">
        <v>122</v>
      </c>
      <c r="P335" s="8">
        <v>96950</v>
      </c>
      <c r="Q335" t="s">
        <v>123</v>
      </c>
      <c r="S335" s="10">
        <v>16704837119</v>
      </c>
      <c r="U335" t="s">
        <v>2660</v>
      </c>
      <c r="V335">
        <v>812199</v>
      </c>
      <c r="W335" t="s">
        <v>125</v>
      </c>
      <c r="Y335" t="s">
        <v>2661</v>
      </c>
      <c r="Z335" t="s">
        <v>2662</v>
      </c>
      <c r="AB335" t="s">
        <v>277</v>
      </c>
      <c r="AC335" t="s">
        <v>2663</v>
      </c>
      <c r="AD335" t="s">
        <v>2664</v>
      </c>
      <c r="AE335" t="s">
        <v>156</v>
      </c>
      <c r="AF335" t="s">
        <v>122</v>
      </c>
      <c r="AG335" s="8">
        <v>96950</v>
      </c>
      <c r="AH335" t="s">
        <v>123</v>
      </c>
      <c r="AJ335" s="10">
        <v>16704837119</v>
      </c>
      <c r="AL335" t="s">
        <v>2665</v>
      </c>
      <c r="BE335" t="str">
        <f>"31-9011.00"</f>
        <v>31-9011.00</v>
      </c>
      <c r="BF335" t="s">
        <v>978</v>
      </c>
      <c r="BG335" t="s">
        <v>2921</v>
      </c>
      <c r="BH335" t="s">
        <v>2922</v>
      </c>
      <c r="BI335">
        <v>3</v>
      </c>
      <c r="BK335" s="1">
        <v>45931</v>
      </c>
      <c r="BL335" s="1">
        <v>46295</v>
      </c>
      <c r="BO335">
        <v>38</v>
      </c>
      <c r="BP335">
        <v>6</v>
      </c>
      <c r="BQ335">
        <v>0</v>
      </c>
      <c r="BR335">
        <v>6</v>
      </c>
      <c r="BS335">
        <v>6</v>
      </c>
      <c r="BT335">
        <v>6</v>
      </c>
      <c r="BU335">
        <v>6</v>
      </c>
      <c r="BV335">
        <v>8</v>
      </c>
      <c r="BW335" t="str">
        <f>"11:00 AM"</f>
        <v>11:00 AM</v>
      </c>
      <c r="BX335" t="str">
        <f>"7:00 PM"</f>
        <v>7:00 PM</v>
      </c>
      <c r="BY335" t="s">
        <v>165</v>
      </c>
      <c r="BZ335">
        <v>12</v>
      </c>
      <c r="CA335">
        <v>12</v>
      </c>
      <c r="CB335" t="s">
        <v>117</v>
      </c>
      <c r="CD335" s="2" t="s">
        <v>2923</v>
      </c>
      <c r="CE335" t="s">
        <v>2663</v>
      </c>
      <c r="CG335" t="s">
        <v>156</v>
      </c>
      <c r="CH335" t="s">
        <v>122</v>
      </c>
      <c r="CI335" s="8">
        <v>96950</v>
      </c>
      <c r="CJ335" s="3">
        <v>13.28</v>
      </c>
      <c r="CK335" s="3">
        <v>13.5</v>
      </c>
      <c r="CL335" s="3">
        <v>19.920000000000002</v>
      </c>
      <c r="CM335" s="3">
        <v>20.25</v>
      </c>
      <c r="CN335" t="s">
        <v>137</v>
      </c>
      <c r="CP335" t="s">
        <v>138</v>
      </c>
      <c r="CR335" t="s">
        <v>117</v>
      </c>
      <c r="CS335" t="s">
        <v>139</v>
      </c>
      <c r="CT335" t="s">
        <v>140</v>
      </c>
      <c r="CU335" t="s">
        <v>139</v>
      </c>
      <c r="CV335" t="s">
        <v>140</v>
      </c>
      <c r="CW335" t="s">
        <v>139</v>
      </c>
      <c r="CX335" t="s">
        <v>140</v>
      </c>
      <c r="CY335" t="s">
        <v>2924</v>
      </c>
      <c r="CZ335" s="10">
        <v>16702331818</v>
      </c>
      <c r="DA335" t="s">
        <v>2665</v>
      </c>
      <c r="DB335" t="s">
        <v>140</v>
      </c>
      <c r="DC335" t="s">
        <v>139</v>
      </c>
      <c r="DD335" t="s">
        <v>117</v>
      </c>
    </row>
    <row r="336" spans="1:114" ht="14.45" customHeight="1" x14ac:dyDescent="0.25">
      <c r="A336" t="s">
        <v>3574</v>
      </c>
      <c r="B336" t="s">
        <v>115</v>
      </c>
      <c r="C336" s="1">
        <v>45963</v>
      </c>
      <c r="D336" s="1">
        <v>46008</v>
      </c>
      <c r="E336" t="s">
        <v>116</v>
      </c>
      <c r="G336" t="s">
        <v>117</v>
      </c>
      <c r="H336" t="s">
        <v>117</v>
      </c>
      <c r="I336" t="s">
        <v>117</v>
      </c>
      <c r="J336" t="s">
        <v>2012</v>
      </c>
      <c r="L336" t="s">
        <v>563</v>
      </c>
      <c r="N336" t="s">
        <v>564</v>
      </c>
      <c r="O336" t="s">
        <v>122</v>
      </c>
      <c r="P336" s="8">
        <v>96952</v>
      </c>
      <c r="Q336" t="s">
        <v>123</v>
      </c>
      <c r="S336" s="10">
        <v>16704330422</v>
      </c>
      <c r="U336" t="s">
        <v>2013</v>
      </c>
      <c r="V336">
        <v>212312</v>
      </c>
      <c r="W336" t="s">
        <v>125</v>
      </c>
      <c r="Y336" t="s">
        <v>566</v>
      </c>
      <c r="Z336" t="s">
        <v>567</v>
      </c>
      <c r="AA336" t="s">
        <v>568</v>
      </c>
      <c r="AB336" t="s">
        <v>2014</v>
      </c>
      <c r="AC336" t="s">
        <v>563</v>
      </c>
      <c r="AE336" t="s">
        <v>564</v>
      </c>
      <c r="AF336" t="s">
        <v>122</v>
      </c>
      <c r="AG336" s="8">
        <v>96952</v>
      </c>
      <c r="AH336" t="s">
        <v>123</v>
      </c>
      <c r="AJ336" s="10">
        <v>16704330422</v>
      </c>
      <c r="AL336" t="s">
        <v>569</v>
      </c>
      <c r="BE336" t="str">
        <f>"53-3032.00"</f>
        <v>53-3032.00</v>
      </c>
      <c r="BF336" t="s">
        <v>2351</v>
      </c>
      <c r="BG336" t="s">
        <v>3107</v>
      </c>
      <c r="BH336" t="s">
        <v>3108</v>
      </c>
      <c r="BI336">
        <v>10</v>
      </c>
      <c r="BJ336">
        <v>10</v>
      </c>
      <c r="BK336" s="1">
        <v>46054</v>
      </c>
      <c r="BL336" s="1">
        <v>46418</v>
      </c>
      <c r="BM336" s="1">
        <v>46054</v>
      </c>
      <c r="BN336" s="1">
        <v>46418</v>
      </c>
      <c r="BO336">
        <v>40</v>
      </c>
      <c r="BP336">
        <v>0</v>
      </c>
      <c r="BQ336">
        <v>8</v>
      </c>
      <c r="BR336">
        <v>8</v>
      </c>
      <c r="BS336">
        <v>8</v>
      </c>
      <c r="BT336">
        <v>8</v>
      </c>
      <c r="BU336">
        <v>8</v>
      </c>
      <c r="BV336">
        <v>0</v>
      </c>
      <c r="BW336" t="str">
        <f>"7:30 AM"</f>
        <v>7:30 AM</v>
      </c>
      <c r="BX336" t="str">
        <f>"4:30 PM"</f>
        <v>4:30 PM</v>
      </c>
      <c r="BY336" t="s">
        <v>165</v>
      </c>
      <c r="BZ336">
        <v>0</v>
      </c>
      <c r="CA336">
        <v>12</v>
      </c>
      <c r="CB336" t="s">
        <v>117</v>
      </c>
      <c r="CD336" t="s">
        <v>3575</v>
      </c>
      <c r="CE336" t="s">
        <v>2099</v>
      </c>
      <c r="CG336" t="s">
        <v>564</v>
      </c>
      <c r="CH336" t="s">
        <v>122</v>
      </c>
      <c r="CI336" s="8">
        <v>96952</v>
      </c>
      <c r="CJ336" s="3">
        <v>12</v>
      </c>
      <c r="CK336" s="3">
        <v>15</v>
      </c>
      <c r="CL336" s="3">
        <v>18</v>
      </c>
      <c r="CM336" s="3">
        <v>22.5</v>
      </c>
      <c r="CN336" t="s">
        <v>137</v>
      </c>
      <c r="CO336" t="s">
        <v>575</v>
      </c>
      <c r="CP336" t="s">
        <v>266</v>
      </c>
      <c r="CR336" t="s">
        <v>117</v>
      </c>
      <c r="CS336" t="s">
        <v>139</v>
      </c>
      <c r="CT336" t="s">
        <v>139</v>
      </c>
      <c r="CU336" t="s">
        <v>139</v>
      </c>
      <c r="CV336" t="s">
        <v>140</v>
      </c>
      <c r="CW336" t="s">
        <v>140</v>
      </c>
      <c r="CX336" t="s">
        <v>139</v>
      </c>
      <c r="CY336" t="s">
        <v>576</v>
      </c>
      <c r="CZ336" s="10">
        <v>16704330422</v>
      </c>
      <c r="DA336" t="s">
        <v>569</v>
      </c>
      <c r="DB336" t="s">
        <v>140</v>
      </c>
      <c r="DC336" t="s">
        <v>139</v>
      </c>
      <c r="DD336" t="s">
        <v>117</v>
      </c>
    </row>
    <row r="337" spans="1:114" ht="14.45" customHeight="1" x14ac:dyDescent="0.25">
      <c r="A337" t="s">
        <v>3576</v>
      </c>
      <c r="B337" t="s">
        <v>115</v>
      </c>
      <c r="C337" s="1">
        <v>45928</v>
      </c>
      <c r="D337" s="1">
        <v>46008</v>
      </c>
      <c r="E337" t="s">
        <v>116</v>
      </c>
      <c r="G337" t="s">
        <v>117</v>
      </c>
      <c r="H337" t="s">
        <v>117</v>
      </c>
      <c r="I337" t="s">
        <v>117</v>
      </c>
      <c r="J337" t="s">
        <v>1315</v>
      </c>
      <c r="K337" t="s">
        <v>2071</v>
      </c>
      <c r="L337" t="s">
        <v>1317</v>
      </c>
      <c r="M337" t="s">
        <v>1318</v>
      </c>
      <c r="N337" t="s">
        <v>121</v>
      </c>
      <c r="O337" t="s">
        <v>122</v>
      </c>
      <c r="P337" s="8">
        <v>96950</v>
      </c>
      <c r="Q337" t="s">
        <v>123</v>
      </c>
      <c r="S337" s="10">
        <v>16702336927</v>
      </c>
      <c r="U337" t="s">
        <v>2072</v>
      </c>
      <c r="V337">
        <v>23622</v>
      </c>
      <c r="W337" t="s">
        <v>125</v>
      </c>
      <c r="Y337" t="s">
        <v>1320</v>
      </c>
      <c r="Z337" t="s">
        <v>1321</v>
      </c>
      <c r="AA337" t="s">
        <v>1322</v>
      </c>
      <c r="AB337" t="s">
        <v>193</v>
      </c>
      <c r="AC337" t="s">
        <v>1317</v>
      </c>
      <c r="AD337" t="s">
        <v>1318</v>
      </c>
      <c r="AE337" t="s">
        <v>121</v>
      </c>
      <c r="AF337" t="s">
        <v>122</v>
      </c>
      <c r="AG337" s="8">
        <v>96950</v>
      </c>
      <c r="AH337" t="s">
        <v>123</v>
      </c>
      <c r="AJ337" s="10">
        <v>16702336927</v>
      </c>
      <c r="AL337" t="s">
        <v>1323</v>
      </c>
      <c r="BE337" t="str">
        <f>"17-3011.00"</f>
        <v>17-3011.00</v>
      </c>
      <c r="BF337" t="s">
        <v>2060</v>
      </c>
      <c r="BG337" t="s">
        <v>3577</v>
      </c>
      <c r="BH337" t="s">
        <v>3578</v>
      </c>
      <c r="BI337">
        <v>4</v>
      </c>
      <c r="BJ337">
        <v>4</v>
      </c>
      <c r="BK337" s="1">
        <v>46037</v>
      </c>
      <c r="BL337" s="1">
        <v>46401</v>
      </c>
      <c r="BM337" s="1">
        <v>46037</v>
      </c>
      <c r="BN337" s="1">
        <v>46401</v>
      </c>
      <c r="BO337">
        <v>40</v>
      </c>
      <c r="BP337">
        <v>0</v>
      </c>
      <c r="BQ337">
        <v>8</v>
      </c>
      <c r="BR337">
        <v>8</v>
      </c>
      <c r="BS337">
        <v>8</v>
      </c>
      <c r="BT337">
        <v>8</v>
      </c>
      <c r="BU337">
        <v>8</v>
      </c>
      <c r="BV337">
        <v>0</v>
      </c>
      <c r="BW337" t="str">
        <f>"8:00 AM"</f>
        <v>8:00 AM</v>
      </c>
      <c r="BX337" t="str">
        <f>"5:00 PM"</f>
        <v>5:00 PM</v>
      </c>
      <c r="BY337" t="s">
        <v>384</v>
      </c>
      <c r="BZ337">
        <v>0</v>
      </c>
      <c r="CA337">
        <v>24</v>
      </c>
      <c r="CB337" t="s">
        <v>117</v>
      </c>
      <c r="CD337" t="s">
        <v>3579</v>
      </c>
      <c r="CE337" t="s">
        <v>3580</v>
      </c>
      <c r="CG337" t="s">
        <v>121</v>
      </c>
      <c r="CH337" t="s">
        <v>122</v>
      </c>
      <c r="CI337" s="8">
        <v>96950</v>
      </c>
      <c r="CJ337" s="3">
        <v>17.02</v>
      </c>
      <c r="CK337" s="3">
        <v>17.02</v>
      </c>
      <c r="CN337" t="s">
        <v>137</v>
      </c>
      <c r="CP337" t="s">
        <v>138</v>
      </c>
      <c r="CR337" t="s">
        <v>117</v>
      </c>
      <c r="CS337" t="s">
        <v>139</v>
      </c>
      <c r="CT337" t="s">
        <v>140</v>
      </c>
      <c r="CU337" t="s">
        <v>140</v>
      </c>
      <c r="CV337" t="s">
        <v>140</v>
      </c>
      <c r="CW337" t="s">
        <v>139</v>
      </c>
      <c r="CX337" t="s">
        <v>140</v>
      </c>
      <c r="CY337" t="s">
        <v>1328</v>
      </c>
      <c r="CZ337" s="10">
        <v>16702336927</v>
      </c>
      <c r="DA337" t="s">
        <v>1323</v>
      </c>
      <c r="DB337" t="s">
        <v>140</v>
      </c>
      <c r="DC337" t="s">
        <v>139</v>
      </c>
      <c r="DD337" t="s">
        <v>117</v>
      </c>
    </row>
    <row r="338" spans="1:114" ht="14.45" customHeight="1" x14ac:dyDescent="0.25">
      <c r="A338" t="s">
        <v>5556</v>
      </c>
      <c r="B338" t="s">
        <v>217</v>
      </c>
      <c r="C338" s="1">
        <v>45912</v>
      </c>
      <c r="D338" s="1">
        <v>46008</v>
      </c>
      <c r="E338" t="s">
        <v>168</v>
      </c>
      <c r="F338" s="1">
        <v>46052</v>
      </c>
      <c r="G338" t="s">
        <v>117</v>
      </c>
      <c r="H338" t="s">
        <v>117</v>
      </c>
      <c r="I338" t="s">
        <v>117</v>
      </c>
      <c r="J338" t="s">
        <v>2098</v>
      </c>
      <c r="L338" t="s">
        <v>2099</v>
      </c>
      <c r="N338" t="s">
        <v>564</v>
      </c>
      <c r="O338" t="s">
        <v>122</v>
      </c>
      <c r="P338" s="8">
        <v>96952</v>
      </c>
      <c r="Q338" t="s">
        <v>123</v>
      </c>
      <c r="S338" s="10">
        <v>16704330422</v>
      </c>
      <c r="U338" t="s">
        <v>2100</v>
      </c>
      <c r="V338">
        <v>236220</v>
      </c>
      <c r="W338" t="s">
        <v>125</v>
      </c>
      <c r="Y338" t="s">
        <v>566</v>
      </c>
      <c r="Z338" t="s">
        <v>567</v>
      </c>
      <c r="AA338" t="s">
        <v>568</v>
      </c>
      <c r="AB338" t="s">
        <v>277</v>
      </c>
      <c r="AC338" t="s">
        <v>563</v>
      </c>
      <c r="AE338" t="s">
        <v>564</v>
      </c>
      <c r="AF338" t="s">
        <v>122</v>
      </c>
      <c r="AG338" s="8">
        <v>96952</v>
      </c>
      <c r="AH338" t="s">
        <v>123</v>
      </c>
      <c r="AJ338" s="10">
        <v>16704330422</v>
      </c>
      <c r="AL338" t="s">
        <v>569</v>
      </c>
      <c r="BE338" t="str">
        <f>"49-9071.00"</f>
        <v>49-9071.00</v>
      </c>
      <c r="BF338" t="s">
        <v>132</v>
      </c>
      <c r="BG338" t="s">
        <v>2101</v>
      </c>
      <c r="BH338" t="s">
        <v>132</v>
      </c>
      <c r="BI338">
        <v>4</v>
      </c>
      <c r="BK338" s="1">
        <v>46054</v>
      </c>
      <c r="BL338" s="1">
        <v>46418</v>
      </c>
      <c r="BO338">
        <v>40</v>
      </c>
      <c r="BP338">
        <v>0</v>
      </c>
      <c r="BQ338">
        <v>8</v>
      </c>
      <c r="BR338">
        <v>8</v>
      </c>
      <c r="BS338">
        <v>8</v>
      </c>
      <c r="BT338">
        <v>8</v>
      </c>
      <c r="BU338">
        <v>8</v>
      </c>
      <c r="BV338">
        <v>0</v>
      </c>
      <c r="BW338" t="str">
        <f>"7:30 AM"</f>
        <v>7:30 AM</v>
      </c>
      <c r="BX338" t="str">
        <f>"4:30 PM"</f>
        <v>4:30 PM</v>
      </c>
      <c r="BY338" t="s">
        <v>165</v>
      </c>
      <c r="BZ338">
        <v>0</v>
      </c>
      <c r="CA338">
        <v>12</v>
      </c>
      <c r="CB338" t="s">
        <v>117</v>
      </c>
      <c r="CD338" t="s">
        <v>5557</v>
      </c>
      <c r="CE338" t="s">
        <v>2017</v>
      </c>
      <c r="CG338" t="s">
        <v>564</v>
      </c>
      <c r="CH338" t="s">
        <v>122</v>
      </c>
      <c r="CI338" s="8">
        <v>96952</v>
      </c>
      <c r="CJ338" s="3">
        <v>10</v>
      </c>
      <c r="CK338" s="3">
        <v>13</v>
      </c>
      <c r="CL338" s="3">
        <v>15</v>
      </c>
      <c r="CM338" s="3">
        <v>19.5</v>
      </c>
      <c r="CN338" t="s">
        <v>137</v>
      </c>
      <c r="CO338" t="s">
        <v>654</v>
      </c>
      <c r="CP338" t="s">
        <v>266</v>
      </c>
      <c r="CR338" t="s">
        <v>117</v>
      </c>
      <c r="CS338" t="s">
        <v>139</v>
      </c>
      <c r="CT338" t="s">
        <v>139</v>
      </c>
      <c r="CU338" t="s">
        <v>139</v>
      </c>
      <c r="CV338" t="s">
        <v>140</v>
      </c>
      <c r="CW338" t="s">
        <v>139</v>
      </c>
      <c r="CX338" t="s">
        <v>139</v>
      </c>
      <c r="CY338" t="s">
        <v>576</v>
      </c>
      <c r="CZ338" s="10">
        <v>16704330422</v>
      </c>
      <c r="DA338" t="s">
        <v>569</v>
      </c>
      <c r="DB338" t="s">
        <v>140</v>
      </c>
      <c r="DC338" t="s">
        <v>139</v>
      </c>
      <c r="DD338" t="s">
        <v>117</v>
      </c>
    </row>
    <row r="339" spans="1:114" ht="14.45" customHeight="1" x14ac:dyDescent="0.25">
      <c r="A339" t="s">
        <v>882</v>
      </c>
      <c r="B339" t="s">
        <v>217</v>
      </c>
      <c r="C339" s="1">
        <v>45923</v>
      </c>
      <c r="D339" s="1">
        <v>46009</v>
      </c>
      <c r="E339" t="s">
        <v>116</v>
      </c>
      <c r="G339" t="s">
        <v>117</v>
      </c>
      <c r="H339" t="s">
        <v>117</v>
      </c>
      <c r="I339" t="s">
        <v>117</v>
      </c>
      <c r="J339" t="s">
        <v>883</v>
      </c>
      <c r="L339" t="s">
        <v>884</v>
      </c>
      <c r="M339" t="s">
        <v>885</v>
      </c>
      <c r="N339" t="s">
        <v>121</v>
      </c>
      <c r="O339" t="s">
        <v>122</v>
      </c>
      <c r="P339" s="8">
        <v>96950</v>
      </c>
      <c r="Q339" t="s">
        <v>123</v>
      </c>
      <c r="S339" s="10">
        <v>16702345911</v>
      </c>
      <c r="U339" t="s">
        <v>886</v>
      </c>
      <c r="V339">
        <v>441110</v>
      </c>
      <c r="W339" t="s">
        <v>125</v>
      </c>
      <c r="Y339" t="s">
        <v>887</v>
      </c>
      <c r="Z339" t="s">
        <v>888</v>
      </c>
      <c r="AB339" t="s">
        <v>209</v>
      </c>
      <c r="AC339" t="s">
        <v>884</v>
      </c>
      <c r="AD339" t="s">
        <v>889</v>
      </c>
      <c r="AE339" t="s">
        <v>156</v>
      </c>
      <c r="AF339" t="s">
        <v>122</v>
      </c>
      <c r="AG339" s="8">
        <v>96950</v>
      </c>
      <c r="AH339" t="s">
        <v>123</v>
      </c>
      <c r="AJ339" s="10">
        <v>16702345911</v>
      </c>
      <c r="AL339" t="s">
        <v>890</v>
      </c>
      <c r="AM339" t="s">
        <v>891</v>
      </c>
      <c r="AN339" t="s">
        <v>892</v>
      </c>
      <c r="AO339" t="s">
        <v>893</v>
      </c>
      <c r="AP339" t="s">
        <v>894</v>
      </c>
      <c r="AQ339" t="s">
        <v>895</v>
      </c>
      <c r="AS339" t="s">
        <v>121</v>
      </c>
      <c r="AT339" t="s">
        <v>122</v>
      </c>
      <c r="AU339" s="8">
        <v>96950</v>
      </c>
      <c r="AV339" t="s">
        <v>123</v>
      </c>
      <c r="AX339" s="10">
        <v>16702330081</v>
      </c>
      <c r="AZ339" t="s">
        <v>896</v>
      </c>
      <c r="BA339" t="s">
        <v>897</v>
      </c>
      <c r="BB339" t="s">
        <v>898</v>
      </c>
      <c r="BC339" t="s">
        <v>122</v>
      </c>
      <c r="BD339" t="s">
        <v>899</v>
      </c>
      <c r="BE339" t="str">
        <f>"49-3021.00"</f>
        <v>49-3021.00</v>
      </c>
      <c r="BF339" t="s">
        <v>900</v>
      </c>
      <c r="BG339" t="s">
        <v>901</v>
      </c>
      <c r="BH339" t="s">
        <v>902</v>
      </c>
      <c r="BI339">
        <v>1</v>
      </c>
      <c r="BK339" s="1">
        <v>45931</v>
      </c>
      <c r="BL339" s="1">
        <v>46295</v>
      </c>
      <c r="BO339">
        <v>40</v>
      </c>
      <c r="BP339">
        <v>0</v>
      </c>
      <c r="BQ339">
        <v>8</v>
      </c>
      <c r="BR339">
        <v>8</v>
      </c>
      <c r="BS339">
        <v>8</v>
      </c>
      <c r="BT339">
        <v>8</v>
      </c>
      <c r="BU339">
        <v>8</v>
      </c>
      <c r="BV339">
        <v>0</v>
      </c>
      <c r="BW339" t="str">
        <f>"8:00 AM"</f>
        <v>8:00 AM</v>
      </c>
      <c r="BX339" t="str">
        <f>"5:00 PM"</f>
        <v>5:00 PM</v>
      </c>
      <c r="BY339" t="s">
        <v>135</v>
      </c>
      <c r="BZ339">
        <v>0</v>
      </c>
      <c r="CA339">
        <v>12</v>
      </c>
      <c r="CB339" t="s">
        <v>117</v>
      </c>
      <c r="CD339" t="s">
        <v>903</v>
      </c>
      <c r="CE339" t="s">
        <v>904</v>
      </c>
      <c r="CF339" t="s">
        <v>905</v>
      </c>
      <c r="CG339" t="s">
        <v>121</v>
      </c>
      <c r="CH339" t="s">
        <v>122</v>
      </c>
      <c r="CI339" s="8">
        <v>96950</v>
      </c>
      <c r="CJ339" s="3">
        <v>11.15</v>
      </c>
      <c r="CK339" s="3">
        <v>16.63</v>
      </c>
      <c r="CL339" s="3">
        <v>16.73</v>
      </c>
      <c r="CM339" s="3">
        <v>24.95</v>
      </c>
      <c r="CN339" t="s">
        <v>137</v>
      </c>
      <c r="CP339" t="s">
        <v>138</v>
      </c>
      <c r="CR339" t="s">
        <v>117</v>
      </c>
      <c r="CS339" t="s">
        <v>139</v>
      </c>
      <c r="CT339" t="s">
        <v>140</v>
      </c>
      <c r="CU339" t="s">
        <v>139</v>
      </c>
      <c r="CV339" t="s">
        <v>140</v>
      </c>
      <c r="CW339" t="s">
        <v>139</v>
      </c>
      <c r="CX339" t="s">
        <v>140</v>
      </c>
      <c r="CY339" t="s">
        <v>906</v>
      </c>
      <c r="CZ339" s="10">
        <v>16702345911</v>
      </c>
      <c r="DA339" t="s">
        <v>890</v>
      </c>
      <c r="DB339" t="s">
        <v>140</v>
      </c>
      <c r="DC339" t="s">
        <v>139</v>
      </c>
      <c r="DD339" t="s">
        <v>117</v>
      </c>
      <c r="DE339" t="s">
        <v>907</v>
      </c>
      <c r="DF339" t="s">
        <v>893</v>
      </c>
      <c r="DG339" t="s">
        <v>908</v>
      </c>
      <c r="DH339" t="s">
        <v>898</v>
      </c>
      <c r="DI339" t="s">
        <v>909</v>
      </c>
      <c r="DJ339" t="s">
        <v>896</v>
      </c>
    </row>
    <row r="340" spans="1:114" ht="14.45" customHeight="1" x14ac:dyDescent="0.25">
      <c r="A340" t="s">
        <v>2686</v>
      </c>
      <c r="B340" t="s">
        <v>234</v>
      </c>
      <c r="C340" s="1">
        <v>45964</v>
      </c>
      <c r="D340" s="1">
        <v>46009</v>
      </c>
      <c r="E340" t="s">
        <v>168</v>
      </c>
      <c r="F340" s="1">
        <v>46076</v>
      </c>
      <c r="G340" t="s">
        <v>117</v>
      </c>
      <c r="H340" t="s">
        <v>117</v>
      </c>
      <c r="I340" t="s">
        <v>117</v>
      </c>
      <c r="J340" t="s">
        <v>2687</v>
      </c>
      <c r="K340" t="s">
        <v>2688</v>
      </c>
      <c r="L340" t="s">
        <v>230</v>
      </c>
      <c r="M340" t="s">
        <v>2689</v>
      </c>
      <c r="N340" t="s">
        <v>231</v>
      </c>
      <c r="O340" t="s">
        <v>122</v>
      </c>
      <c r="P340" s="8">
        <v>96952</v>
      </c>
      <c r="Q340" t="s">
        <v>123</v>
      </c>
      <c r="R340" t="s">
        <v>582</v>
      </c>
      <c r="S340" s="10">
        <v>16704332795</v>
      </c>
      <c r="U340" t="s">
        <v>2690</v>
      </c>
      <c r="V340">
        <v>812111</v>
      </c>
      <c r="W340" t="s">
        <v>125</v>
      </c>
      <c r="Y340" t="s">
        <v>2691</v>
      </c>
      <c r="Z340" t="s">
        <v>2692</v>
      </c>
      <c r="AA340" t="s">
        <v>364</v>
      </c>
      <c r="AB340" t="s">
        <v>1346</v>
      </c>
      <c r="AC340" t="s">
        <v>230</v>
      </c>
      <c r="AD340" t="s">
        <v>2689</v>
      </c>
      <c r="AE340" t="s">
        <v>231</v>
      </c>
      <c r="AF340" t="s">
        <v>122</v>
      </c>
      <c r="AG340" s="8">
        <v>96952</v>
      </c>
      <c r="AH340" t="s">
        <v>123</v>
      </c>
      <c r="AJ340" s="10">
        <v>16704332795</v>
      </c>
      <c r="AL340" t="s">
        <v>2693</v>
      </c>
      <c r="BE340" t="str">
        <f>"39-5011.00"</f>
        <v>39-5011.00</v>
      </c>
      <c r="BF340" t="s">
        <v>2694</v>
      </c>
      <c r="BG340" t="s">
        <v>2695</v>
      </c>
      <c r="BH340" t="s">
        <v>2696</v>
      </c>
      <c r="BI340">
        <v>1</v>
      </c>
      <c r="BK340" s="1">
        <v>46078</v>
      </c>
      <c r="BL340" s="1">
        <v>46442</v>
      </c>
      <c r="BO340">
        <v>35</v>
      </c>
      <c r="BP340">
        <v>0</v>
      </c>
      <c r="BQ340">
        <v>7</v>
      </c>
      <c r="BR340">
        <v>7</v>
      </c>
      <c r="BS340">
        <v>7</v>
      </c>
      <c r="BT340">
        <v>7</v>
      </c>
      <c r="BU340">
        <v>7</v>
      </c>
      <c r="BV340">
        <v>0</v>
      </c>
      <c r="BW340" t="str">
        <f>"8:00 AM"</f>
        <v>8:00 AM</v>
      </c>
      <c r="BX340" t="str">
        <f>"3:00 PM"</f>
        <v>3:00 PM</v>
      </c>
      <c r="BY340" t="s">
        <v>135</v>
      </c>
      <c r="BZ340">
        <v>0</v>
      </c>
      <c r="CA340">
        <v>12</v>
      </c>
      <c r="CB340" t="s">
        <v>117</v>
      </c>
      <c r="CD340" t="s">
        <v>2035</v>
      </c>
      <c r="CE340" t="s">
        <v>574</v>
      </c>
      <c r="CF340" t="s">
        <v>2689</v>
      </c>
      <c r="CG340" t="s">
        <v>231</v>
      </c>
      <c r="CH340" t="s">
        <v>122</v>
      </c>
      <c r="CI340" s="8">
        <v>96952</v>
      </c>
      <c r="CJ340" s="3">
        <v>8.8800000000000008</v>
      </c>
      <c r="CK340" s="3">
        <v>8.8800000000000008</v>
      </c>
      <c r="CN340" t="s">
        <v>137</v>
      </c>
      <c r="CO340" t="s">
        <v>140</v>
      </c>
      <c r="CP340" t="s">
        <v>138</v>
      </c>
      <c r="CR340" t="s">
        <v>117</v>
      </c>
      <c r="CS340" t="s">
        <v>139</v>
      </c>
      <c r="CT340" t="s">
        <v>140</v>
      </c>
      <c r="CU340" t="s">
        <v>140</v>
      </c>
      <c r="CV340" t="s">
        <v>140</v>
      </c>
      <c r="CW340" t="s">
        <v>139</v>
      </c>
      <c r="CX340" t="s">
        <v>140</v>
      </c>
      <c r="CY340" t="s">
        <v>2035</v>
      </c>
      <c r="CZ340" s="10">
        <v>16702850045</v>
      </c>
      <c r="DA340" t="s">
        <v>2693</v>
      </c>
      <c r="DB340" t="s">
        <v>140</v>
      </c>
      <c r="DC340" t="s">
        <v>139</v>
      </c>
      <c r="DD340" t="s">
        <v>117</v>
      </c>
    </row>
    <row r="341" spans="1:114" ht="14.45" customHeight="1" x14ac:dyDescent="0.25">
      <c r="A341" t="s">
        <v>2803</v>
      </c>
      <c r="B341" t="s">
        <v>234</v>
      </c>
      <c r="C341" s="1">
        <v>46002</v>
      </c>
      <c r="D341" s="1">
        <v>46009</v>
      </c>
      <c r="E341" t="s">
        <v>116</v>
      </c>
      <c r="G341" t="s">
        <v>117</v>
      </c>
      <c r="H341" t="s">
        <v>117</v>
      </c>
      <c r="I341" t="s">
        <v>117</v>
      </c>
      <c r="J341" t="s">
        <v>1448</v>
      </c>
      <c r="L341" t="s">
        <v>1387</v>
      </c>
      <c r="M341" t="s">
        <v>1388</v>
      </c>
      <c r="N341" t="s">
        <v>156</v>
      </c>
      <c r="O341" t="s">
        <v>122</v>
      </c>
      <c r="P341" s="8">
        <v>96950</v>
      </c>
      <c r="Q341" t="s">
        <v>123</v>
      </c>
      <c r="S341" s="10">
        <v>16702345828</v>
      </c>
      <c r="U341" t="s">
        <v>1389</v>
      </c>
      <c r="V341">
        <v>3273</v>
      </c>
      <c r="W341" t="s">
        <v>125</v>
      </c>
      <c r="Y341" t="s">
        <v>1390</v>
      </c>
      <c r="Z341" t="s">
        <v>1391</v>
      </c>
      <c r="AB341" t="s">
        <v>277</v>
      </c>
      <c r="AC341" t="s">
        <v>1387</v>
      </c>
      <c r="AD341" t="s">
        <v>1388</v>
      </c>
      <c r="AE341" t="s">
        <v>156</v>
      </c>
      <c r="AF341" t="s">
        <v>122</v>
      </c>
      <c r="AG341" s="8">
        <v>96950</v>
      </c>
      <c r="AH341" t="s">
        <v>123</v>
      </c>
      <c r="AJ341" s="10">
        <v>16702345828</v>
      </c>
      <c r="AL341" t="s">
        <v>1392</v>
      </c>
      <c r="AM341" t="s">
        <v>152</v>
      </c>
      <c r="AN341" t="s">
        <v>292</v>
      </c>
      <c r="AO341" t="s">
        <v>1393</v>
      </c>
      <c r="AQ341" t="s">
        <v>1394</v>
      </c>
      <c r="AR341" t="s">
        <v>1395</v>
      </c>
      <c r="AS341" t="s">
        <v>156</v>
      </c>
      <c r="AT341" t="s">
        <v>122</v>
      </c>
      <c r="AU341" s="8">
        <v>96950</v>
      </c>
      <c r="AV341" t="s">
        <v>123</v>
      </c>
      <c r="AX341" s="10">
        <v>16702872946</v>
      </c>
      <c r="AZ341" t="s">
        <v>1396</v>
      </c>
      <c r="BA341" t="s">
        <v>1397</v>
      </c>
      <c r="BB341" t="s">
        <v>1398</v>
      </c>
      <c r="BE341" t="str">
        <f>"51-9195.00"</f>
        <v>51-9195.00</v>
      </c>
      <c r="BF341" t="s">
        <v>2804</v>
      </c>
      <c r="BG341" t="s">
        <v>2805</v>
      </c>
      <c r="BH341" t="s">
        <v>2806</v>
      </c>
      <c r="BI341">
        <v>6</v>
      </c>
      <c r="BK341" s="1">
        <v>46054</v>
      </c>
      <c r="BL341" s="1">
        <v>46418</v>
      </c>
      <c r="BO341">
        <v>40</v>
      </c>
      <c r="BP341">
        <v>0</v>
      </c>
      <c r="BQ341">
        <v>8</v>
      </c>
      <c r="BR341">
        <v>8</v>
      </c>
      <c r="BS341">
        <v>8</v>
      </c>
      <c r="BT341">
        <v>8</v>
      </c>
      <c r="BU341">
        <v>8</v>
      </c>
      <c r="BV341">
        <v>0</v>
      </c>
      <c r="BW341" t="str">
        <f>"8:00 AM"</f>
        <v>8:00 AM</v>
      </c>
      <c r="BX341" t="str">
        <f>"9:00 PM"</f>
        <v>9:00 PM</v>
      </c>
      <c r="BY341" t="s">
        <v>165</v>
      </c>
      <c r="BZ341">
        <v>0</v>
      </c>
      <c r="CA341">
        <v>12</v>
      </c>
      <c r="CB341" t="s">
        <v>117</v>
      </c>
      <c r="CD341" t="s">
        <v>854</v>
      </c>
      <c r="CE341" t="s">
        <v>1387</v>
      </c>
      <c r="CF341" t="s">
        <v>1388</v>
      </c>
      <c r="CG341" t="s">
        <v>156</v>
      </c>
      <c r="CH341" t="s">
        <v>122</v>
      </c>
      <c r="CI341" s="8">
        <v>96950</v>
      </c>
      <c r="CJ341" s="3">
        <v>8.7899999999999991</v>
      </c>
      <c r="CK341" s="3">
        <v>8.7899999999999991</v>
      </c>
      <c r="CL341" s="3">
        <v>13.19</v>
      </c>
      <c r="CM341" s="3">
        <v>13.19</v>
      </c>
      <c r="CN341" t="s">
        <v>137</v>
      </c>
      <c r="CO341" t="s">
        <v>854</v>
      </c>
      <c r="CP341" t="s">
        <v>138</v>
      </c>
      <c r="CR341" t="s">
        <v>117</v>
      </c>
      <c r="CS341" t="s">
        <v>139</v>
      </c>
      <c r="CT341" t="s">
        <v>140</v>
      </c>
      <c r="CU341" t="s">
        <v>139</v>
      </c>
      <c r="CV341" t="s">
        <v>140</v>
      </c>
      <c r="CW341" t="s">
        <v>139</v>
      </c>
      <c r="CX341" t="s">
        <v>140</v>
      </c>
      <c r="CY341" t="s">
        <v>1402</v>
      </c>
      <c r="CZ341" s="10">
        <v>16702345828</v>
      </c>
      <c r="DA341" t="s">
        <v>1392</v>
      </c>
      <c r="DB341" t="s">
        <v>140</v>
      </c>
      <c r="DC341" t="s">
        <v>139</v>
      </c>
      <c r="DD341" t="s">
        <v>117</v>
      </c>
      <c r="DE341" t="s">
        <v>292</v>
      </c>
      <c r="DF341" t="s">
        <v>1393</v>
      </c>
      <c r="DH341" t="s">
        <v>1398</v>
      </c>
      <c r="DI341" t="s">
        <v>1397</v>
      </c>
      <c r="DJ341" t="s">
        <v>1396</v>
      </c>
    </row>
    <row r="342" spans="1:114" ht="14.45" customHeight="1" x14ac:dyDescent="0.25">
      <c r="A342" t="s">
        <v>3650</v>
      </c>
      <c r="B342" t="s">
        <v>115</v>
      </c>
      <c r="C342" s="1">
        <v>45967</v>
      </c>
      <c r="D342" s="1">
        <v>46009</v>
      </c>
      <c r="E342" t="s">
        <v>116</v>
      </c>
      <c r="G342" t="s">
        <v>117</v>
      </c>
      <c r="H342" t="s">
        <v>117</v>
      </c>
      <c r="I342" t="s">
        <v>117</v>
      </c>
      <c r="J342" t="s">
        <v>169</v>
      </c>
      <c r="L342" t="s">
        <v>1241</v>
      </c>
      <c r="M342" t="s">
        <v>171</v>
      </c>
      <c r="N342" t="s">
        <v>156</v>
      </c>
      <c r="O342" t="s">
        <v>122</v>
      </c>
      <c r="P342" s="8">
        <v>96950</v>
      </c>
      <c r="Q342" t="s">
        <v>123</v>
      </c>
      <c r="S342" s="10">
        <v>16702341795</v>
      </c>
      <c r="U342" t="s">
        <v>172</v>
      </c>
      <c r="V342">
        <v>56179</v>
      </c>
      <c r="W342" t="s">
        <v>125</v>
      </c>
      <c r="Y342" t="s">
        <v>173</v>
      </c>
      <c r="Z342" t="s">
        <v>174</v>
      </c>
      <c r="AA342" t="s">
        <v>175</v>
      </c>
      <c r="AB342" t="s">
        <v>176</v>
      </c>
      <c r="AC342" t="s">
        <v>171</v>
      </c>
      <c r="AD342" t="s">
        <v>1241</v>
      </c>
      <c r="AE342" t="s">
        <v>156</v>
      </c>
      <c r="AF342" t="s">
        <v>122</v>
      </c>
      <c r="AG342" s="8">
        <v>96950</v>
      </c>
      <c r="AH342" t="s">
        <v>123</v>
      </c>
      <c r="AJ342" s="10">
        <v>16702341795</v>
      </c>
      <c r="AL342" t="s">
        <v>178</v>
      </c>
      <c r="BE342" t="str">
        <f>"37-3011.00"</f>
        <v>37-3011.00</v>
      </c>
      <c r="BF342" t="s">
        <v>1051</v>
      </c>
      <c r="BG342" t="s">
        <v>3651</v>
      </c>
      <c r="BH342" t="s">
        <v>3652</v>
      </c>
      <c r="BI342">
        <v>3</v>
      </c>
      <c r="BJ342">
        <v>3</v>
      </c>
      <c r="BK342" s="1">
        <v>46032</v>
      </c>
      <c r="BL342" s="1">
        <v>46396</v>
      </c>
      <c r="BM342" s="1">
        <v>46032</v>
      </c>
      <c r="BN342" s="1">
        <v>46396</v>
      </c>
      <c r="BO342">
        <v>40</v>
      </c>
      <c r="BP342">
        <v>0</v>
      </c>
      <c r="BQ342">
        <v>8</v>
      </c>
      <c r="BR342">
        <v>8</v>
      </c>
      <c r="BS342">
        <v>8</v>
      </c>
      <c r="BT342">
        <v>8</v>
      </c>
      <c r="BU342">
        <v>8</v>
      </c>
      <c r="BV342">
        <v>0</v>
      </c>
      <c r="BW342" t="str">
        <f>"8:00 AM"</f>
        <v>8:00 AM</v>
      </c>
      <c r="BX342" t="str">
        <f>"5:00 PM"</f>
        <v>5:00 PM</v>
      </c>
      <c r="BY342" t="s">
        <v>165</v>
      </c>
      <c r="BZ342">
        <v>0</v>
      </c>
      <c r="CA342">
        <v>3</v>
      </c>
      <c r="CB342" t="s">
        <v>117</v>
      </c>
      <c r="CD342" t="s">
        <v>3653</v>
      </c>
      <c r="CE342" t="s">
        <v>3654</v>
      </c>
      <c r="CF342" t="s">
        <v>1241</v>
      </c>
      <c r="CG342" t="s">
        <v>564</v>
      </c>
      <c r="CH342" t="s">
        <v>122</v>
      </c>
      <c r="CI342" s="8">
        <v>96952</v>
      </c>
      <c r="CJ342" s="3">
        <v>8.69</v>
      </c>
      <c r="CK342" s="3">
        <v>10</v>
      </c>
      <c r="CL342" s="3">
        <v>13.04</v>
      </c>
      <c r="CM342" s="3">
        <v>15</v>
      </c>
      <c r="CN342" t="s">
        <v>137</v>
      </c>
      <c r="CO342">
        <v>0</v>
      </c>
      <c r="CP342" t="s">
        <v>138</v>
      </c>
      <c r="CR342" t="s">
        <v>117</v>
      </c>
      <c r="CS342" t="s">
        <v>139</v>
      </c>
      <c r="CT342" t="s">
        <v>139</v>
      </c>
      <c r="CU342" t="s">
        <v>139</v>
      </c>
      <c r="CV342" t="s">
        <v>140</v>
      </c>
      <c r="CW342" t="s">
        <v>139</v>
      </c>
      <c r="CX342" t="s">
        <v>139</v>
      </c>
      <c r="CY342" t="s">
        <v>3655</v>
      </c>
      <c r="CZ342" s="10">
        <v>16702341795</v>
      </c>
      <c r="DA342" t="s">
        <v>178</v>
      </c>
      <c r="DB342" t="s">
        <v>183</v>
      </c>
      <c r="DC342" t="s">
        <v>139</v>
      </c>
      <c r="DD342" t="s">
        <v>117</v>
      </c>
    </row>
    <row r="343" spans="1:114" ht="14.45" customHeight="1" x14ac:dyDescent="0.25">
      <c r="A343" t="s">
        <v>4001</v>
      </c>
      <c r="B343" t="s">
        <v>115</v>
      </c>
      <c r="C343" s="1">
        <v>45970</v>
      </c>
      <c r="D343" s="1">
        <v>46009</v>
      </c>
      <c r="E343" t="s">
        <v>116</v>
      </c>
      <c r="G343" t="s">
        <v>117</v>
      </c>
      <c r="H343" t="s">
        <v>117</v>
      </c>
      <c r="I343" t="s">
        <v>117</v>
      </c>
      <c r="J343" t="s">
        <v>4002</v>
      </c>
      <c r="L343" t="s">
        <v>2573</v>
      </c>
      <c r="N343" t="s">
        <v>156</v>
      </c>
      <c r="O343" t="s">
        <v>122</v>
      </c>
      <c r="P343" s="8">
        <v>96950</v>
      </c>
      <c r="Q343" t="s">
        <v>123</v>
      </c>
      <c r="S343" s="10">
        <v>16702358748</v>
      </c>
      <c r="U343" t="s">
        <v>988</v>
      </c>
      <c r="V343">
        <v>5321</v>
      </c>
      <c r="W343" t="s">
        <v>125</v>
      </c>
      <c r="Y343" t="s">
        <v>2438</v>
      </c>
      <c r="Z343" t="s">
        <v>1167</v>
      </c>
      <c r="AA343" t="s">
        <v>2439</v>
      </c>
      <c r="AB343" t="s">
        <v>277</v>
      </c>
      <c r="AC343" t="s">
        <v>2573</v>
      </c>
      <c r="AE343" t="s">
        <v>156</v>
      </c>
      <c r="AF343" t="s">
        <v>122</v>
      </c>
      <c r="AG343" s="8">
        <v>96950</v>
      </c>
      <c r="AH343" t="s">
        <v>123</v>
      </c>
      <c r="AJ343" s="10">
        <v>16702358748</v>
      </c>
      <c r="AL343" t="s">
        <v>991</v>
      </c>
      <c r="BE343" t="str">
        <f>"53-3032.00"</f>
        <v>53-3032.00</v>
      </c>
      <c r="BF343" t="s">
        <v>2351</v>
      </c>
      <c r="BG343" t="s">
        <v>4003</v>
      </c>
      <c r="BH343" t="s">
        <v>4004</v>
      </c>
      <c r="BI343">
        <v>5</v>
      </c>
      <c r="BJ343">
        <v>5</v>
      </c>
      <c r="BK343" s="1">
        <v>45992</v>
      </c>
      <c r="BL343" s="1">
        <v>46356</v>
      </c>
      <c r="BM343" s="1">
        <v>46009</v>
      </c>
      <c r="BN343" s="1">
        <v>46356</v>
      </c>
      <c r="BO343">
        <v>35</v>
      </c>
      <c r="BP343">
        <v>0</v>
      </c>
      <c r="BQ343">
        <v>7</v>
      </c>
      <c r="BR343">
        <v>7</v>
      </c>
      <c r="BS343">
        <v>7</v>
      </c>
      <c r="BT343">
        <v>7</v>
      </c>
      <c r="BU343">
        <v>7</v>
      </c>
      <c r="BV343">
        <v>0</v>
      </c>
      <c r="BW343" t="str">
        <f>"8:00 AM"</f>
        <v>8:00 AM</v>
      </c>
      <c r="BX343" t="str">
        <f>"4:00 PM"</f>
        <v>4:00 PM</v>
      </c>
      <c r="BY343" t="s">
        <v>135</v>
      </c>
      <c r="BZ343">
        <v>0</v>
      </c>
      <c r="CA343">
        <v>12</v>
      </c>
      <c r="CB343" t="s">
        <v>117</v>
      </c>
      <c r="CD343" t="s">
        <v>2575</v>
      </c>
      <c r="CE343" t="s">
        <v>987</v>
      </c>
      <c r="CG343" t="s">
        <v>993</v>
      </c>
      <c r="CH343" t="s">
        <v>122</v>
      </c>
      <c r="CI343" s="8">
        <v>96950</v>
      </c>
      <c r="CJ343" s="3">
        <v>11.94</v>
      </c>
      <c r="CK343" s="3">
        <v>11.94</v>
      </c>
      <c r="CL343" s="3">
        <v>17.91</v>
      </c>
      <c r="CM343" s="3">
        <v>17.91</v>
      </c>
      <c r="CN343" t="s">
        <v>137</v>
      </c>
      <c r="CO343" t="s">
        <v>165</v>
      </c>
      <c r="CP343" t="s">
        <v>266</v>
      </c>
      <c r="CR343" t="s">
        <v>117</v>
      </c>
      <c r="CS343" t="s">
        <v>139</v>
      </c>
      <c r="CT343" t="s">
        <v>140</v>
      </c>
      <c r="CU343" t="s">
        <v>139</v>
      </c>
      <c r="CV343" t="s">
        <v>140</v>
      </c>
      <c r="CW343" t="s">
        <v>139</v>
      </c>
      <c r="CX343" t="s">
        <v>140</v>
      </c>
      <c r="CY343" t="s">
        <v>994</v>
      </c>
      <c r="CZ343" s="10">
        <v>16702358748</v>
      </c>
      <c r="DA343" t="s">
        <v>991</v>
      </c>
      <c r="DB343" t="s">
        <v>142</v>
      </c>
      <c r="DC343" t="s">
        <v>139</v>
      </c>
      <c r="DD343" t="s">
        <v>117</v>
      </c>
    </row>
    <row r="344" spans="1:114" ht="14.45" customHeight="1" x14ac:dyDescent="0.25">
      <c r="A344" t="s">
        <v>5116</v>
      </c>
      <c r="B344" t="s">
        <v>499</v>
      </c>
      <c r="C344" s="1">
        <v>46009</v>
      </c>
      <c r="D344" s="1">
        <v>46009</v>
      </c>
      <c r="E344" t="s">
        <v>168</v>
      </c>
      <c r="F344" s="1">
        <v>46194</v>
      </c>
      <c r="G344" t="s">
        <v>117</v>
      </c>
      <c r="H344" t="s">
        <v>139</v>
      </c>
      <c r="I344" t="s">
        <v>117</v>
      </c>
      <c r="J344" t="s">
        <v>1510</v>
      </c>
      <c r="K344" t="s">
        <v>1511</v>
      </c>
      <c r="L344" t="s">
        <v>1512</v>
      </c>
      <c r="M344" t="s">
        <v>1513</v>
      </c>
      <c r="N344" t="s">
        <v>121</v>
      </c>
      <c r="O344" t="s">
        <v>122</v>
      </c>
      <c r="P344" s="8">
        <v>96950</v>
      </c>
      <c r="Q344" t="s">
        <v>123</v>
      </c>
      <c r="S344" s="10">
        <v>16707837461</v>
      </c>
      <c r="U344" t="s">
        <v>1514</v>
      </c>
      <c r="V344">
        <v>56132</v>
      </c>
      <c r="W344" t="s">
        <v>222</v>
      </c>
      <c r="X344" t="s">
        <v>139</v>
      </c>
      <c r="Y344" t="s">
        <v>1515</v>
      </c>
      <c r="Z344" t="s">
        <v>1516</v>
      </c>
      <c r="AA344" t="s">
        <v>1517</v>
      </c>
      <c r="AB344" t="s">
        <v>260</v>
      </c>
      <c r="AC344" t="s">
        <v>1512</v>
      </c>
      <c r="AD344" t="s">
        <v>1513</v>
      </c>
      <c r="AE344" t="s">
        <v>121</v>
      </c>
      <c r="AF344" t="s">
        <v>122</v>
      </c>
      <c r="AG344" s="8">
        <v>96950</v>
      </c>
      <c r="AH344" t="s">
        <v>123</v>
      </c>
      <c r="AJ344" s="10">
        <v>16707837461</v>
      </c>
      <c r="AL344" t="s">
        <v>1518</v>
      </c>
      <c r="BE344" t="str">
        <f>"35-2014.00"</f>
        <v>35-2014.00</v>
      </c>
      <c r="BF344" t="s">
        <v>195</v>
      </c>
      <c r="BG344" t="s">
        <v>1519</v>
      </c>
      <c r="BH344" t="s">
        <v>197</v>
      </c>
      <c r="BI344">
        <v>6</v>
      </c>
      <c r="BK344" s="1">
        <v>46196</v>
      </c>
      <c r="BL344" s="1">
        <v>46560</v>
      </c>
      <c r="BO344">
        <v>35</v>
      </c>
      <c r="BP344">
        <v>0</v>
      </c>
      <c r="BQ344">
        <v>7</v>
      </c>
      <c r="BR344">
        <v>7</v>
      </c>
      <c r="BS344">
        <v>7</v>
      </c>
      <c r="BT344">
        <v>7</v>
      </c>
      <c r="BU344">
        <v>7</v>
      </c>
      <c r="BV344">
        <v>0</v>
      </c>
      <c r="BW344" t="str">
        <f>"10:00 AM"</f>
        <v>10:00 AM</v>
      </c>
      <c r="BX344" t="str">
        <f>"5:00 PM"</f>
        <v>5:00 PM</v>
      </c>
      <c r="BY344" t="s">
        <v>165</v>
      </c>
      <c r="BZ344">
        <v>0</v>
      </c>
      <c r="CA344">
        <v>12</v>
      </c>
      <c r="CB344" t="s">
        <v>117</v>
      </c>
      <c r="CD344" t="s">
        <v>1520</v>
      </c>
      <c r="CE344" t="s">
        <v>1512</v>
      </c>
      <c r="CF344" t="s">
        <v>1513</v>
      </c>
      <c r="CG344" t="s">
        <v>121</v>
      </c>
      <c r="CH344" t="s">
        <v>122</v>
      </c>
      <c r="CI344" s="8">
        <v>96950</v>
      </c>
      <c r="CJ344" s="3">
        <v>8.98</v>
      </c>
      <c r="CK344" s="3">
        <v>8.98</v>
      </c>
      <c r="CL344" s="3">
        <v>13.47</v>
      </c>
      <c r="CM344" s="3">
        <v>13.47</v>
      </c>
      <c r="CN344" t="s">
        <v>137</v>
      </c>
      <c r="CO344" t="s">
        <v>1720</v>
      </c>
      <c r="CP344" t="s">
        <v>138</v>
      </c>
      <c r="CR344" t="s">
        <v>117</v>
      </c>
      <c r="CS344" t="s">
        <v>139</v>
      </c>
      <c r="CT344" t="s">
        <v>140</v>
      </c>
      <c r="CU344" t="s">
        <v>139</v>
      </c>
      <c r="CV344" t="s">
        <v>140</v>
      </c>
      <c r="CW344" t="s">
        <v>139</v>
      </c>
      <c r="CX344" t="s">
        <v>140</v>
      </c>
      <c r="CY344" t="s">
        <v>5117</v>
      </c>
      <c r="CZ344" s="10">
        <v>16707837461</v>
      </c>
      <c r="DA344" t="s">
        <v>1518</v>
      </c>
      <c r="DB344" t="s">
        <v>1755</v>
      </c>
      <c r="DC344" t="s">
        <v>139</v>
      </c>
      <c r="DD344" t="s">
        <v>139</v>
      </c>
    </row>
    <row r="345" spans="1:114" ht="14.45" customHeight="1" x14ac:dyDescent="0.25">
      <c r="A345" t="s">
        <v>5362</v>
      </c>
      <c r="B345" t="s">
        <v>234</v>
      </c>
      <c r="C345" s="1">
        <v>45971</v>
      </c>
      <c r="D345" s="1">
        <v>46009</v>
      </c>
      <c r="E345" t="s">
        <v>116</v>
      </c>
      <c r="G345" t="s">
        <v>117</v>
      </c>
      <c r="H345" t="s">
        <v>117</v>
      </c>
      <c r="I345" t="s">
        <v>117</v>
      </c>
      <c r="J345" t="s">
        <v>2934</v>
      </c>
      <c r="K345" t="s">
        <v>2935</v>
      </c>
      <c r="L345" t="s">
        <v>2936</v>
      </c>
      <c r="N345" t="s">
        <v>156</v>
      </c>
      <c r="O345" t="s">
        <v>122</v>
      </c>
      <c r="P345" s="8">
        <v>96950</v>
      </c>
      <c r="Q345" t="s">
        <v>123</v>
      </c>
      <c r="R345" t="s">
        <v>140</v>
      </c>
      <c r="S345" s="10">
        <v>16702876046</v>
      </c>
      <c r="U345" t="s">
        <v>2937</v>
      </c>
      <c r="V345">
        <v>812112</v>
      </c>
      <c r="W345" t="s">
        <v>125</v>
      </c>
      <c r="Y345" t="s">
        <v>2938</v>
      </c>
      <c r="Z345" t="s">
        <v>2939</v>
      </c>
      <c r="AA345" t="s">
        <v>2940</v>
      </c>
      <c r="AB345" t="s">
        <v>2120</v>
      </c>
      <c r="AC345" t="s">
        <v>2936</v>
      </c>
      <c r="AE345" t="s">
        <v>156</v>
      </c>
      <c r="AF345" t="s">
        <v>122</v>
      </c>
      <c r="AG345" s="8">
        <v>96950</v>
      </c>
      <c r="AH345" t="s">
        <v>123</v>
      </c>
      <c r="AJ345" s="10">
        <v>16702876046</v>
      </c>
      <c r="AL345" t="s">
        <v>2883</v>
      </c>
      <c r="BE345" t="str">
        <f>"39-5012.00"</f>
        <v>39-5012.00</v>
      </c>
      <c r="BF345" t="s">
        <v>742</v>
      </c>
      <c r="BG345" t="s">
        <v>2941</v>
      </c>
      <c r="BH345" t="s">
        <v>2885</v>
      </c>
      <c r="BI345">
        <v>5</v>
      </c>
      <c r="BK345" s="1">
        <v>46054</v>
      </c>
      <c r="BL345" s="1">
        <v>46418</v>
      </c>
      <c r="BO345">
        <v>35</v>
      </c>
      <c r="BP345">
        <v>5</v>
      </c>
      <c r="BQ345">
        <v>5</v>
      </c>
      <c r="BR345">
        <v>5</v>
      </c>
      <c r="BS345">
        <v>5</v>
      </c>
      <c r="BT345">
        <v>5</v>
      </c>
      <c r="BU345">
        <v>5</v>
      </c>
      <c r="BV345">
        <v>5</v>
      </c>
      <c r="BW345" t="str">
        <f>"1:00 PM"</f>
        <v>1:00 PM</v>
      </c>
      <c r="BX345" t="str">
        <f>"6:00 PM"</f>
        <v>6:00 PM</v>
      </c>
      <c r="BY345" t="s">
        <v>165</v>
      </c>
      <c r="BZ345">
        <v>0</v>
      </c>
      <c r="CA345">
        <v>12</v>
      </c>
      <c r="CB345" t="s">
        <v>117</v>
      </c>
      <c r="CD345" t="s">
        <v>2942</v>
      </c>
      <c r="CE345" t="s">
        <v>2943</v>
      </c>
      <c r="CF345" t="s">
        <v>2944</v>
      </c>
      <c r="CG345" t="s">
        <v>156</v>
      </c>
      <c r="CH345" t="s">
        <v>122</v>
      </c>
      <c r="CI345" s="8">
        <v>96950</v>
      </c>
      <c r="CJ345" s="3">
        <v>8.8800000000000008</v>
      </c>
      <c r="CK345" s="3">
        <v>8.8800000000000008</v>
      </c>
      <c r="CL345" s="3">
        <v>13.32</v>
      </c>
      <c r="CM345" s="3">
        <v>13.32</v>
      </c>
      <c r="CN345" t="s">
        <v>137</v>
      </c>
      <c r="CO345" t="s">
        <v>142</v>
      </c>
      <c r="CP345" t="s">
        <v>138</v>
      </c>
      <c r="CR345" t="s">
        <v>117</v>
      </c>
      <c r="CS345" t="s">
        <v>139</v>
      </c>
      <c r="CT345" t="s">
        <v>140</v>
      </c>
      <c r="CU345" t="s">
        <v>139</v>
      </c>
      <c r="CV345" t="s">
        <v>140</v>
      </c>
      <c r="CW345" t="s">
        <v>139</v>
      </c>
      <c r="CX345" t="s">
        <v>140</v>
      </c>
      <c r="CY345" t="s">
        <v>142</v>
      </c>
      <c r="CZ345" s="10">
        <v>16702876046</v>
      </c>
      <c r="DA345" t="s">
        <v>2945</v>
      </c>
      <c r="DB345" t="s">
        <v>142</v>
      </c>
      <c r="DC345" t="s">
        <v>139</v>
      </c>
      <c r="DD345" t="s">
        <v>117</v>
      </c>
    </row>
    <row r="346" spans="1:114" ht="14.45" customHeight="1" x14ac:dyDescent="0.25">
      <c r="A346" t="s">
        <v>5421</v>
      </c>
      <c r="B346" t="s">
        <v>217</v>
      </c>
      <c r="C346" s="1">
        <v>45970</v>
      </c>
      <c r="D346" s="1">
        <v>46009</v>
      </c>
      <c r="E346" t="s">
        <v>116</v>
      </c>
      <c r="G346" t="s">
        <v>117</v>
      </c>
      <c r="H346" t="s">
        <v>117</v>
      </c>
      <c r="I346" t="s">
        <v>117</v>
      </c>
      <c r="J346" t="s">
        <v>749</v>
      </c>
      <c r="K346" t="s">
        <v>750</v>
      </c>
      <c r="L346" t="s">
        <v>759</v>
      </c>
      <c r="N346" t="s">
        <v>121</v>
      </c>
      <c r="O346" t="s">
        <v>122</v>
      </c>
      <c r="P346" s="8">
        <v>96950</v>
      </c>
      <c r="Q346" t="s">
        <v>123</v>
      </c>
      <c r="R346" t="s">
        <v>5422</v>
      </c>
      <c r="S346" s="10">
        <v>16702343207</v>
      </c>
      <c r="U346" t="s">
        <v>754</v>
      </c>
      <c r="V346">
        <v>621610</v>
      </c>
      <c r="W346" t="s">
        <v>125</v>
      </c>
      <c r="Y346" t="s">
        <v>755</v>
      </c>
      <c r="Z346" t="s">
        <v>756</v>
      </c>
      <c r="AA346" t="s">
        <v>4914</v>
      </c>
      <c r="AB346" t="s">
        <v>758</v>
      </c>
      <c r="AC346" t="s">
        <v>759</v>
      </c>
      <c r="AE346" t="s">
        <v>121</v>
      </c>
      <c r="AF346" t="s">
        <v>122</v>
      </c>
      <c r="AG346" s="8">
        <v>96950</v>
      </c>
      <c r="AH346" t="s">
        <v>123</v>
      </c>
      <c r="AI346" t="s">
        <v>753</v>
      </c>
      <c r="AJ346" s="10">
        <v>16702343207</v>
      </c>
      <c r="AL346" t="s">
        <v>760</v>
      </c>
      <c r="BE346" t="str">
        <f>"29-1123.00"</f>
        <v>29-1123.00</v>
      </c>
      <c r="BF346" t="s">
        <v>1637</v>
      </c>
      <c r="BG346" t="s">
        <v>4916</v>
      </c>
      <c r="BH346" t="s">
        <v>4917</v>
      </c>
      <c r="BI346">
        <v>3</v>
      </c>
      <c r="BK346" s="1">
        <v>46068</v>
      </c>
      <c r="BL346" s="1">
        <v>46432</v>
      </c>
      <c r="BO346">
        <v>40</v>
      </c>
      <c r="BP346">
        <v>0</v>
      </c>
      <c r="BQ346">
        <v>8</v>
      </c>
      <c r="BR346">
        <v>8</v>
      </c>
      <c r="BS346">
        <v>8</v>
      </c>
      <c r="BT346">
        <v>8</v>
      </c>
      <c r="BU346">
        <v>8</v>
      </c>
      <c r="BV346">
        <v>0</v>
      </c>
      <c r="BW346" t="str">
        <f>"8:00 AM"</f>
        <v>8:00 AM</v>
      </c>
      <c r="BX346" t="str">
        <f>"5:00 PM"</f>
        <v>5:00 PM</v>
      </c>
      <c r="BY346" t="s">
        <v>212</v>
      </c>
      <c r="BZ346">
        <v>0</v>
      </c>
      <c r="CA346">
        <v>24</v>
      </c>
      <c r="CB346" t="s">
        <v>117</v>
      </c>
      <c r="CD346" t="s">
        <v>4918</v>
      </c>
      <c r="CE346" t="s">
        <v>5423</v>
      </c>
      <c r="CG346" t="s">
        <v>121</v>
      </c>
      <c r="CH346" t="s">
        <v>122</v>
      </c>
      <c r="CI346" s="8">
        <v>96950</v>
      </c>
      <c r="CJ346" s="3">
        <v>51.66</v>
      </c>
      <c r="CK346" s="3">
        <v>51.66</v>
      </c>
      <c r="CL346" s="3">
        <v>77.489999999999995</v>
      </c>
      <c r="CM346" s="3">
        <v>77.489999999999995</v>
      </c>
      <c r="CN346" t="s">
        <v>137</v>
      </c>
      <c r="CO346" t="s">
        <v>140</v>
      </c>
      <c r="CP346" t="s">
        <v>138</v>
      </c>
      <c r="CR346" t="s">
        <v>117</v>
      </c>
      <c r="CS346" t="s">
        <v>139</v>
      </c>
      <c r="CT346" t="s">
        <v>139</v>
      </c>
      <c r="CU346" t="s">
        <v>139</v>
      </c>
      <c r="CV346" t="s">
        <v>140</v>
      </c>
      <c r="CW346" t="s">
        <v>139</v>
      </c>
      <c r="CX346" t="s">
        <v>139</v>
      </c>
      <c r="CY346" t="s">
        <v>766</v>
      </c>
      <c r="CZ346" s="10">
        <v>16702343207</v>
      </c>
      <c r="DA346" t="s">
        <v>760</v>
      </c>
      <c r="DB346" t="s">
        <v>140</v>
      </c>
      <c r="DC346" t="s">
        <v>139</v>
      </c>
      <c r="DD346" t="s">
        <v>117</v>
      </c>
      <c r="DE346" t="s">
        <v>755</v>
      </c>
      <c r="DF346" t="s">
        <v>756</v>
      </c>
      <c r="DG346" t="s">
        <v>768</v>
      </c>
      <c r="DH346" t="s">
        <v>754</v>
      </c>
      <c r="DI346" t="s">
        <v>749</v>
      </c>
      <c r="DJ346" t="s">
        <v>760</v>
      </c>
    </row>
    <row r="347" spans="1:114" ht="14.45" customHeight="1" x14ac:dyDescent="0.25">
      <c r="A347" t="s">
        <v>2091</v>
      </c>
      <c r="B347" t="s">
        <v>115</v>
      </c>
      <c r="C347" s="1">
        <v>45967</v>
      </c>
      <c r="D347" s="1">
        <v>46010</v>
      </c>
      <c r="E347" t="s">
        <v>116</v>
      </c>
      <c r="G347" t="s">
        <v>117</v>
      </c>
      <c r="H347" t="s">
        <v>117</v>
      </c>
      <c r="I347" t="s">
        <v>117</v>
      </c>
      <c r="J347" t="s">
        <v>169</v>
      </c>
      <c r="L347" t="s">
        <v>1241</v>
      </c>
      <c r="M347" t="s">
        <v>171</v>
      </c>
      <c r="N347" t="s">
        <v>156</v>
      </c>
      <c r="O347" t="s">
        <v>122</v>
      </c>
      <c r="P347" s="8">
        <v>96950</v>
      </c>
      <c r="Q347" t="s">
        <v>123</v>
      </c>
      <c r="S347" s="10">
        <v>16702341795</v>
      </c>
      <c r="U347" t="s">
        <v>172</v>
      </c>
      <c r="V347">
        <v>722511</v>
      </c>
      <c r="W347" t="s">
        <v>125</v>
      </c>
      <c r="Y347" t="s">
        <v>173</v>
      </c>
      <c r="Z347" t="s">
        <v>174</v>
      </c>
      <c r="AA347" t="s">
        <v>175</v>
      </c>
      <c r="AB347" t="s">
        <v>176</v>
      </c>
      <c r="AC347" t="s">
        <v>2092</v>
      </c>
      <c r="AD347" t="s">
        <v>171</v>
      </c>
      <c r="AE347" t="s">
        <v>156</v>
      </c>
      <c r="AF347" t="s">
        <v>122</v>
      </c>
      <c r="AG347" s="8">
        <v>96950</v>
      </c>
      <c r="AH347" t="s">
        <v>123</v>
      </c>
      <c r="AJ347" s="10">
        <v>16702341795</v>
      </c>
      <c r="AL347" t="s">
        <v>178</v>
      </c>
      <c r="BE347" t="str">
        <f>"35-2014.00"</f>
        <v>35-2014.00</v>
      </c>
      <c r="BF347" t="s">
        <v>195</v>
      </c>
      <c r="BG347" t="s">
        <v>2093</v>
      </c>
      <c r="BH347" t="s">
        <v>495</v>
      </c>
      <c r="BI347">
        <v>2</v>
      </c>
      <c r="BJ347">
        <v>2</v>
      </c>
      <c r="BK347" s="1">
        <v>46037</v>
      </c>
      <c r="BL347" s="1">
        <v>46401</v>
      </c>
      <c r="BM347" s="1">
        <v>46037</v>
      </c>
      <c r="BN347" s="1">
        <v>46401</v>
      </c>
      <c r="BO347">
        <v>35</v>
      </c>
      <c r="BP347">
        <v>0</v>
      </c>
      <c r="BQ347">
        <v>6</v>
      </c>
      <c r="BR347">
        <v>6</v>
      </c>
      <c r="BS347">
        <v>5</v>
      </c>
      <c r="BT347">
        <v>6</v>
      </c>
      <c r="BU347">
        <v>6</v>
      </c>
      <c r="BV347">
        <v>6</v>
      </c>
      <c r="BW347" t="str">
        <f>"6:00 AM"</f>
        <v>6:00 AM</v>
      </c>
      <c r="BX347" t="str">
        <f>"1:00 PM"</f>
        <v>1:00 PM</v>
      </c>
      <c r="BY347" t="s">
        <v>165</v>
      </c>
      <c r="BZ347">
        <v>0</v>
      </c>
      <c r="CA347">
        <v>12</v>
      </c>
      <c r="CB347" t="s">
        <v>117</v>
      </c>
      <c r="CD347" t="s">
        <v>2094</v>
      </c>
      <c r="CE347" t="s">
        <v>2095</v>
      </c>
      <c r="CF347" t="s">
        <v>177</v>
      </c>
      <c r="CG347" t="s">
        <v>564</v>
      </c>
      <c r="CH347" t="s">
        <v>122</v>
      </c>
      <c r="CI347" s="8">
        <v>96952</v>
      </c>
      <c r="CJ347" s="3">
        <v>8.93</v>
      </c>
      <c r="CK347" s="3">
        <v>10</v>
      </c>
      <c r="CL347" s="3">
        <v>13.4</v>
      </c>
      <c r="CM347" s="3">
        <v>15</v>
      </c>
      <c r="CN347" t="s">
        <v>137</v>
      </c>
      <c r="CO347">
        <v>0</v>
      </c>
      <c r="CP347" t="s">
        <v>138</v>
      </c>
      <c r="CR347" t="s">
        <v>117</v>
      </c>
      <c r="CS347" t="s">
        <v>139</v>
      </c>
      <c r="CT347" t="s">
        <v>139</v>
      </c>
      <c r="CU347" t="s">
        <v>139</v>
      </c>
      <c r="CV347" t="s">
        <v>140</v>
      </c>
      <c r="CW347" t="s">
        <v>139</v>
      </c>
      <c r="CX347" t="s">
        <v>139</v>
      </c>
      <c r="CY347" t="s">
        <v>2096</v>
      </c>
      <c r="CZ347" s="10">
        <v>16702341795</v>
      </c>
      <c r="DA347" t="s">
        <v>178</v>
      </c>
      <c r="DB347" t="s">
        <v>183</v>
      </c>
      <c r="DC347" t="s">
        <v>139</v>
      </c>
      <c r="DD347" t="s">
        <v>117</v>
      </c>
    </row>
    <row r="348" spans="1:114" ht="14.45" customHeight="1" x14ac:dyDescent="0.25">
      <c r="A348" t="s">
        <v>2917</v>
      </c>
      <c r="B348" t="s">
        <v>115</v>
      </c>
      <c r="C348" s="1">
        <v>45966</v>
      </c>
      <c r="D348" s="1">
        <v>46010</v>
      </c>
      <c r="E348" t="s">
        <v>168</v>
      </c>
      <c r="F348" s="1">
        <v>46035</v>
      </c>
      <c r="G348" t="s">
        <v>117</v>
      </c>
      <c r="H348" t="s">
        <v>117</v>
      </c>
      <c r="I348" t="s">
        <v>117</v>
      </c>
      <c r="J348" t="s">
        <v>1596</v>
      </c>
      <c r="L348" t="s">
        <v>1597</v>
      </c>
      <c r="M348" t="s">
        <v>1608</v>
      </c>
      <c r="N348" t="s">
        <v>121</v>
      </c>
      <c r="O348" t="s">
        <v>122</v>
      </c>
      <c r="P348" s="8">
        <v>96950</v>
      </c>
      <c r="Q348" t="s">
        <v>123</v>
      </c>
      <c r="S348" s="10">
        <v>16702883820</v>
      </c>
      <c r="U348" t="s">
        <v>1599</v>
      </c>
      <c r="V348">
        <v>424410</v>
      </c>
      <c r="W348" t="s">
        <v>125</v>
      </c>
      <c r="Y348" t="s">
        <v>1600</v>
      </c>
      <c r="Z348" t="s">
        <v>1601</v>
      </c>
      <c r="AA348" t="s">
        <v>1602</v>
      </c>
      <c r="AB348" t="s">
        <v>1603</v>
      </c>
      <c r="AC348" t="s">
        <v>1597</v>
      </c>
      <c r="AD348" t="s">
        <v>1608</v>
      </c>
      <c r="AE348" t="s">
        <v>121</v>
      </c>
      <c r="AF348" t="s">
        <v>122</v>
      </c>
      <c r="AG348" s="8">
        <v>96950</v>
      </c>
      <c r="AH348" t="s">
        <v>123</v>
      </c>
      <c r="AJ348" s="10">
        <v>16702883820</v>
      </c>
      <c r="AL348" t="s">
        <v>1604</v>
      </c>
      <c r="BE348" t="str">
        <f>"53-7065.00"</f>
        <v>53-7065.00</v>
      </c>
      <c r="BF348" t="s">
        <v>243</v>
      </c>
      <c r="BG348" t="s">
        <v>2918</v>
      </c>
      <c r="BH348" t="s">
        <v>2919</v>
      </c>
      <c r="BI348">
        <v>1</v>
      </c>
      <c r="BJ348">
        <v>1</v>
      </c>
      <c r="BK348" s="1">
        <v>46037</v>
      </c>
      <c r="BL348" s="1">
        <v>46401</v>
      </c>
      <c r="BM348" s="1">
        <v>46037</v>
      </c>
      <c r="BN348" s="1">
        <v>46401</v>
      </c>
      <c r="BO348">
        <v>40</v>
      </c>
      <c r="BP348">
        <v>0</v>
      </c>
      <c r="BQ348">
        <v>8</v>
      </c>
      <c r="BR348">
        <v>8</v>
      </c>
      <c r="BS348">
        <v>8</v>
      </c>
      <c r="BT348">
        <v>8</v>
      </c>
      <c r="BU348">
        <v>8</v>
      </c>
      <c r="BV348">
        <v>0</v>
      </c>
      <c r="BW348" t="str">
        <f t="shared" ref="BW348:BW353" si="5">"8:00 AM"</f>
        <v>8:00 AM</v>
      </c>
      <c r="BX348" t="str">
        <f>"5:00 PM"</f>
        <v>5:00 PM</v>
      </c>
      <c r="BY348" t="s">
        <v>135</v>
      </c>
      <c r="BZ348">
        <v>0</v>
      </c>
      <c r="CA348">
        <v>12</v>
      </c>
      <c r="CB348" t="s">
        <v>117</v>
      </c>
      <c r="CD348" t="s">
        <v>325</v>
      </c>
      <c r="CE348" t="s">
        <v>1597</v>
      </c>
      <c r="CF348" t="s">
        <v>707</v>
      </c>
      <c r="CG348" t="s">
        <v>121</v>
      </c>
      <c r="CH348" t="s">
        <v>122</v>
      </c>
      <c r="CI348" s="8">
        <v>96950</v>
      </c>
      <c r="CJ348" s="3">
        <v>9.64</v>
      </c>
      <c r="CK348" s="3">
        <v>9.64</v>
      </c>
      <c r="CL348" s="3">
        <v>14.46</v>
      </c>
      <c r="CM348" s="3">
        <v>14.46</v>
      </c>
      <c r="CN348" t="s">
        <v>137</v>
      </c>
      <c r="CO348" t="s">
        <v>140</v>
      </c>
      <c r="CP348" t="s">
        <v>138</v>
      </c>
      <c r="CR348" t="s">
        <v>117</v>
      </c>
      <c r="CS348" t="s">
        <v>139</v>
      </c>
      <c r="CT348" t="s">
        <v>140</v>
      </c>
      <c r="CU348" t="s">
        <v>139</v>
      </c>
      <c r="CV348" t="s">
        <v>140</v>
      </c>
      <c r="CW348" t="s">
        <v>139</v>
      </c>
      <c r="CX348" t="s">
        <v>140</v>
      </c>
      <c r="CY348" t="s">
        <v>1609</v>
      </c>
      <c r="CZ348" s="10">
        <v>16702883820</v>
      </c>
      <c r="DA348" t="s">
        <v>1604</v>
      </c>
      <c r="DB348" t="s">
        <v>140</v>
      </c>
      <c r="DC348" t="s">
        <v>139</v>
      </c>
      <c r="DD348" t="s">
        <v>117</v>
      </c>
    </row>
    <row r="349" spans="1:114" ht="14.45" customHeight="1" x14ac:dyDescent="0.25">
      <c r="A349" t="s">
        <v>3646</v>
      </c>
      <c r="B349" t="s">
        <v>217</v>
      </c>
      <c r="C349" s="1">
        <v>45924</v>
      </c>
      <c r="D349" s="1">
        <v>46010</v>
      </c>
      <c r="E349" t="s">
        <v>116</v>
      </c>
      <c r="G349" t="s">
        <v>117</v>
      </c>
      <c r="H349" t="s">
        <v>117</v>
      </c>
      <c r="I349" t="s">
        <v>117</v>
      </c>
      <c r="J349" t="s">
        <v>2113</v>
      </c>
      <c r="L349" t="s">
        <v>2114</v>
      </c>
      <c r="M349" t="s">
        <v>2115</v>
      </c>
      <c r="N349" t="s">
        <v>156</v>
      </c>
      <c r="O349" t="s">
        <v>122</v>
      </c>
      <c r="P349" s="8">
        <v>96950</v>
      </c>
      <c r="Q349" t="s">
        <v>123</v>
      </c>
      <c r="S349" s="10">
        <v>16702873607</v>
      </c>
      <c r="U349" t="s">
        <v>2116</v>
      </c>
      <c r="V349">
        <v>561730</v>
      </c>
      <c r="W349" t="s">
        <v>125</v>
      </c>
      <c r="Y349" t="s">
        <v>2117</v>
      </c>
      <c r="Z349" t="s">
        <v>3647</v>
      </c>
      <c r="AA349" t="s">
        <v>2119</v>
      </c>
      <c r="AB349" t="s">
        <v>277</v>
      </c>
      <c r="AC349" t="s">
        <v>2114</v>
      </c>
      <c r="AD349" t="s">
        <v>2115</v>
      </c>
      <c r="AE349" t="s">
        <v>156</v>
      </c>
      <c r="AF349" t="s">
        <v>122</v>
      </c>
      <c r="AG349" s="8">
        <v>96950</v>
      </c>
      <c r="AH349" t="s">
        <v>123</v>
      </c>
      <c r="AJ349" s="10">
        <v>16702873607</v>
      </c>
      <c r="AL349" t="s">
        <v>2121</v>
      </c>
      <c r="BE349" t="str">
        <f>"49-9071.00"</f>
        <v>49-9071.00</v>
      </c>
      <c r="BF349" t="s">
        <v>132</v>
      </c>
      <c r="BG349" t="s">
        <v>3648</v>
      </c>
      <c r="BH349" t="s">
        <v>132</v>
      </c>
      <c r="BI349">
        <v>20</v>
      </c>
      <c r="BK349" s="1">
        <v>46042</v>
      </c>
      <c r="BL349" s="1">
        <v>46406</v>
      </c>
      <c r="BO349">
        <v>35</v>
      </c>
      <c r="BP349">
        <v>0</v>
      </c>
      <c r="BQ349">
        <v>7</v>
      </c>
      <c r="BR349">
        <v>7</v>
      </c>
      <c r="BS349">
        <v>7</v>
      </c>
      <c r="BT349">
        <v>7</v>
      </c>
      <c r="BU349">
        <v>7</v>
      </c>
      <c r="BV349">
        <v>0</v>
      </c>
      <c r="BW349" t="str">
        <f t="shared" si="5"/>
        <v>8:00 AM</v>
      </c>
      <c r="BX349" t="str">
        <f>"4:00 PM"</f>
        <v>4:00 PM</v>
      </c>
      <c r="BY349" t="s">
        <v>165</v>
      </c>
      <c r="BZ349">
        <v>0</v>
      </c>
      <c r="CA349">
        <v>24</v>
      </c>
      <c r="CB349" t="s">
        <v>117</v>
      </c>
      <c r="CD349" t="s">
        <v>3649</v>
      </c>
      <c r="CE349" t="s">
        <v>2114</v>
      </c>
      <c r="CF349" t="s">
        <v>2115</v>
      </c>
      <c r="CG349" t="s">
        <v>156</v>
      </c>
      <c r="CH349" t="s">
        <v>122</v>
      </c>
      <c r="CI349" s="8">
        <v>96950</v>
      </c>
      <c r="CJ349" s="3">
        <v>9.98</v>
      </c>
      <c r="CK349" s="3">
        <v>9.98</v>
      </c>
      <c r="CL349" s="3">
        <v>14.97</v>
      </c>
      <c r="CM349" s="3">
        <v>14.97</v>
      </c>
      <c r="CN349" t="s">
        <v>137</v>
      </c>
      <c r="CO349" t="s">
        <v>1922</v>
      </c>
      <c r="CP349" t="s">
        <v>138</v>
      </c>
      <c r="CR349" t="s">
        <v>139</v>
      </c>
      <c r="CS349" t="s">
        <v>139</v>
      </c>
      <c r="CT349" t="s">
        <v>140</v>
      </c>
      <c r="CU349" t="s">
        <v>139</v>
      </c>
      <c r="CV349" t="s">
        <v>140</v>
      </c>
      <c r="CW349" t="s">
        <v>139</v>
      </c>
      <c r="CX349" t="s">
        <v>140</v>
      </c>
      <c r="CY349" t="s">
        <v>1500</v>
      </c>
      <c r="CZ349" s="10">
        <v>16702873607</v>
      </c>
      <c r="DA349" t="s">
        <v>2121</v>
      </c>
      <c r="DB349" t="s">
        <v>824</v>
      </c>
      <c r="DC349" t="s">
        <v>139</v>
      </c>
      <c r="DD349" t="s">
        <v>117</v>
      </c>
    </row>
    <row r="350" spans="1:114" ht="14.45" customHeight="1" x14ac:dyDescent="0.25">
      <c r="A350" t="s">
        <v>3672</v>
      </c>
      <c r="B350" t="s">
        <v>217</v>
      </c>
      <c r="C350" s="1">
        <v>45993</v>
      </c>
      <c r="D350" s="1">
        <v>46010</v>
      </c>
      <c r="E350" t="s">
        <v>168</v>
      </c>
      <c r="F350" s="1">
        <v>46052</v>
      </c>
      <c r="G350" t="s">
        <v>117</v>
      </c>
      <c r="H350" t="s">
        <v>117</v>
      </c>
      <c r="I350" t="s">
        <v>117</v>
      </c>
      <c r="J350" t="s">
        <v>2535</v>
      </c>
      <c r="K350" t="s">
        <v>2536</v>
      </c>
      <c r="L350" t="s">
        <v>2537</v>
      </c>
      <c r="M350" t="s">
        <v>2538</v>
      </c>
      <c r="N350" t="s">
        <v>156</v>
      </c>
      <c r="O350" t="s">
        <v>122</v>
      </c>
      <c r="P350" s="8">
        <v>96950</v>
      </c>
      <c r="Q350" t="s">
        <v>123</v>
      </c>
      <c r="S350" s="10">
        <v>16702872348</v>
      </c>
      <c r="U350" t="s">
        <v>2539</v>
      </c>
      <c r="V350">
        <v>561720</v>
      </c>
      <c r="W350" t="s">
        <v>125</v>
      </c>
      <c r="Y350" t="s">
        <v>1632</v>
      </c>
      <c r="Z350" t="s">
        <v>2540</v>
      </c>
      <c r="AA350" t="s">
        <v>2541</v>
      </c>
      <c r="AB350" t="s">
        <v>2542</v>
      </c>
      <c r="AC350" t="s">
        <v>2537</v>
      </c>
      <c r="AD350" t="s">
        <v>2538</v>
      </c>
      <c r="AE350" t="s">
        <v>156</v>
      </c>
      <c r="AF350" t="s">
        <v>122</v>
      </c>
      <c r="AG350" s="8">
        <v>96950</v>
      </c>
      <c r="AH350" t="s">
        <v>123</v>
      </c>
      <c r="AJ350" s="10">
        <v>16102872348</v>
      </c>
      <c r="AL350" t="s">
        <v>2543</v>
      </c>
      <c r="BE350" t="str">
        <f>"33-9032.00"</f>
        <v>33-9032.00</v>
      </c>
      <c r="BF350" t="s">
        <v>2544</v>
      </c>
      <c r="BG350" t="s">
        <v>2545</v>
      </c>
      <c r="BH350" t="s">
        <v>2546</v>
      </c>
      <c r="BI350">
        <v>3</v>
      </c>
      <c r="BK350" s="1">
        <v>46054</v>
      </c>
      <c r="BL350" s="1">
        <v>46418</v>
      </c>
      <c r="BO350">
        <v>40</v>
      </c>
      <c r="BP350">
        <v>0</v>
      </c>
      <c r="BQ350">
        <v>8</v>
      </c>
      <c r="BR350">
        <v>8</v>
      </c>
      <c r="BS350">
        <v>8</v>
      </c>
      <c r="BT350">
        <v>8</v>
      </c>
      <c r="BU350">
        <v>8</v>
      </c>
      <c r="BV350">
        <v>0</v>
      </c>
      <c r="BW350" t="str">
        <f t="shared" si="5"/>
        <v>8:00 AM</v>
      </c>
      <c r="BX350" t="str">
        <f>"5:00 PM"</f>
        <v>5:00 PM</v>
      </c>
      <c r="BY350" t="s">
        <v>135</v>
      </c>
      <c r="BZ350">
        <v>0</v>
      </c>
      <c r="CA350">
        <v>6</v>
      </c>
      <c r="CB350" t="s">
        <v>117</v>
      </c>
      <c r="CD350" t="s">
        <v>3673</v>
      </c>
      <c r="CE350" t="s">
        <v>2538</v>
      </c>
      <c r="CF350" t="s">
        <v>2537</v>
      </c>
      <c r="CG350" t="s">
        <v>156</v>
      </c>
      <c r="CH350" t="s">
        <v>122</v>
      </c>
      <c r="CI350" s="8">
        <v>96950</v>
      </c>
      <c r="CJ350" s="3">
        <v>8.66</v>
      </c>
      <c r="CK350" s="3">
        <v>8.66</v>
      </c>
      <c r="CL350" s="3">
        <v>12.99</v>
      </c>
      <c r="CM350" s="3">
        <v>12.99</v>
      </c>
      <c r="CN350" t="s">
        <v>137</v>
      </c>
      <c r="CO350" t="s">
        <v>854</v>
      </c>
      <c r="CP350" t="s">
        <v>138</v>
      </c>
      <c r="CR350" t="s">
        <v>117</v>
      </c>
      <c r="CS350" t="s">
        <v>139</v>
      </c>
      <c r="CT350" t="s">
        <v>140</v>
      </c>
      <c r="CU350" t="s">
        <v>139</v>
      </c>
      <c r="CV350" t="s">
        <v>139</v>
      </c>
      <c r="CW350" t="s">
        <v>139</v>
      </c>
      <c r="CX350" t="s">
        <v>140</v>
      </c>
      <c r="CY350" t="s">
        <v>3674</v>
      </c>
      <c r="CZ350" s="10">
        <v>16702872348</v>
      </c>
      <c r="DA350" t="s">
        <v>2543</v>
      </c>
      <c r="DB350" t="s">
        <v>802</v>
      </c>
      <c r="DC350" t="s">
        <v>139</v>
      </c>
      <c r="DD350" t="s">
        <v>117</v>
      </c>
    </row>
    <row r="351" spans="1:114" ht="14.45" customHeight="1" x14ac:dyDescent="0.25">
      <c r="A351" t="s">
        <v>4083</v>
      </c>
      <c r="B351" t="s">
        <v>115</v>
      </c>
      <c r="C351" s="1">
        <v>45965</v>
      </c>
      <c r="D351" s="1">
        <v>46010</v>
      </c>
      <c r="E351" t="s">
        <v>168</v>
      </c>
      <c r="F351" s="1">
        <v>46080</v>
      </c>
      <c r="G351" t="s">
        <v>117</v>
      </c>
      <c r="H351" t="s">
        <v>117</v>
      </c>
      <c r="I351" t="s">
        <v>117</v>
      </c>
      <c r="J351" t="s">
        <v>1164</v>
      </c>
      <c r="K351" t="s">
        <v>1165</v>
      </c>
      <c r="L351" t="s">
        <v>1166</v>
      </c>
      <c r="M351" t="s">
        <v>4084</v>
      </c>
      <c r="N351" t="s">
        <v>156</v>
      </c>
      <c r="O351" t="s">
        <v>122</v>
      </c>
      <c r="P351" s="8">
        <v>96950</v>
      </c>
      <c r="Q351" t="s">
        <v>123</v>
      </c>
      <c r="S351" s="10">
        <v>16702347898</v>
      </c>
      <c r="U351" t="s">
        <v>860</v>
      </c>
      <c r="V351">
        <v>445110</v>
      </c>
      <c r="W351" t="s">
        <v>125</v>
      </c>
      <c r="Y351" t="s">
        <v>887</v>
      </c>
      <c r="Z351" t="s">
        <v>1167</v>
      </c>
      <c r="AA351" t="s">
        <v>863</v>
      </c>
      <c r="AB351" t="s">
        <v>209</v>
      </c>
      <c r="AC351" t="s">
        <v>1166</v>
      </c>
      <c r="AD351" t="s">
        <v>4084</v>
      </c>
      <c r="AE351" t="s">
        <v>156</v>
      </c>
      <c r="AF351" t="s">
        <v>122</v>
      </c>
      <c r="AG351" s="8">
        <v>96950</v>
      </c>
      <c r="AH351" t="s">
        <v>123</v>
      </c>
      <c r="AJ351" s="10">
        <v>16702347898</v>
      </c>
      <c r="AL351" t="s">
        <v>864</v>
      </c>
      <c r="BE351" t="str">
        <f>"39-9099.00"</f>
        <v>39-9099.00</v>
      </c>
      <c r="BF351" t="s">
        <v>4085</v>
      </c>
      <c r="BG351" t="s">
        <v>4086</v>
      </c>
      <c r="BH351" t="s">
        <v>427</v>
      </c>
      <c r="BI351">
        <v>3</v>
      </c>
      <c r="BJ351">
        <v>3</v>
      </c>
      <c r="BK351" s="1">
        <v>46082</v>
      </c>
      <c r="BL351" s="1">
        <v>46446</v>
      </c>
      <c r="BM351" s="1">
        <v>46082</v>
      </c>
      <c r="BN351" s="1">
        <v>46446</v>
      </c>
      <c r="BO351">
        <v>35</v>
      </c>
      <c r="BP351">
        <v>0</v>
      </c>
      <c r="BQ351">
        <v>7</v>
      </c>
      <c r="BR351">
        <v>7</v>
      </c>
      <c r="BS351">
        <v>7</v>
      </c>
      <c r="BT351">
        <v>7</v>
      </c>
      <c r="BU351">
        <v>7</v>
      </c>
      <c r="BV351">
        <v>0</v>
      </c>
      <c r="BW351" t="str">
        <f t="shared" si="5"/>
        <v>8:00 AM</v>
      </c>
      <c r="BX351" t="str">
        <f>"3:00 PM"</f>
        <v>3:00 PM</v>
      </c>
      <c r="BY351" t="s">
        <v>165</v>
      </c>
      <c r="BZ351">
        <v>0</v>
      </c>
      <c r="CA351">
        <v>3</v>
      </c>
      <c r="CB351" t="s">
        <v>117</v>
      </c>
      <c r="CD351" t="s">
        <v>4087</v>
      </c>
      <c r="CE351" t="s">
        <v>459</v>
      </c>
      <c r="CG351" t="s">
        <v>146</v>
      </c>
      <c r="CH351" t="s">
        <v>122</v>
      </c>
      <c r="CI351" s="8">
        <v>96951</v>
      </c>
      <c r="CJ351" s="3">
        <v>8.98</v>
      </c>
      <c r="CK351" s="3">
        <v>8.98</v>
      </c>
      <c r="CL351" s="3">
        <v>13.47</v>
      </c>
      <c r="CM351" s="3">
        <v>13.47</v>
      </c>
      <c r="CN351" t="s">
        <v>137</v>
      </c>
      <c r="CO351" t="s">
        <v>140</v>
      </c>
      <c r="CP351" t="s">
        <v>138</v>
      </c>
      <c r="CR351" t="s">
        <v>117</v>
      </c>
      <c r="CS351" t="s">
        <v>139</v>
      </c>
      <c r="CT351" t="s">
        <v>140</v>
      </c>
      <c r="CU351" t="s">
        <v>139</v>
      </c>
      <c r="CV351" t="s">
        <v>140</v>
      </c>
      <c r="CW351" t="s">
        <v>139</v>
      </c>
      <c r="CX351" t="s">
        <v>140</v>
      </c>
      <c r="CY351" t="s">
        <v>4088</v>
      </c>
      <c r="CZ351" s="10">
        <v>16702347898</v>
      </c>
      <c r="DA351" t="s">
        <v>864</v>
      </c>
      <c r="DB351" t="s">
        <v>142</v>
      </c>
      <c r="DC351" t="s">
        <v>139</v>
      </c>
      <c r="DD351" t="s">
        <v>117</v>
      </c>
    </row>
    <row r="352" spans="1:114" ht="14.45" customHeight="1" x14ac:dyDescent="0.25">
      <c r="A352" t="s">
        <v>4175</v>
      </c>
      <c r="B352" t="s">
        <v>217</v>
      </c>
      <c r="C352" s="1">
        <v>45924</v>
      </c>
      <c r="D352" s="1">
        <v>46010</v>
      </c>
      <c r="E352" t="s">
        <v>116</v>
      </c>
      <c r="G352" t="s">
        <v>117</v>
      </c>
      <c r="H352" t="s">
        <v>117</v>
      </c>
      <c r="I352" t="s">
        <v>117</v>
      </c>
      <c r="J352" t="s">
        <v>2113</v>
      </c>
      <c r="L352" t="s">
        <v>2114</v>
      </c>
      <c r="M352" t="s">
        <v>2115</v>
      </c>
      <c r="N352" t="s">
        <v>156</v>
      </c>
      <c r="O352" t="s">
        <v>122</v>
      </c>
      <c r="P352" s="8">
        <v>96950</v>
      </c>
      <c r="Q352" t="s">
        <v>123</v>
      </c>
      <c r="S352" s="10">
        <v>16702873607</v>
      </c>
      <c r="U352" t="s">
        <v>2116</v>
      </c>
      <c r="V352">
        <v>561730</v>
      </c>
      <c r="W352" t="s">
        <v>125</v>
      </c>
      <c r="Y352" t="s">
        <v>2117</v>
      </c>
      <c r="Z352" t="s">
        <v>3647</v>
      </c>
      <c r="AA352" t="s">
        <v>2119</v>
      </c>
      <c r="AB352" t="s">
        <v>277</v>
      </c>
      <c r="AC352" t="s">
        <v>2114</v>
      </c>
      <c r="AD352" t="s">
        <v>2115</v>
      </c>
      <c r="AE352" t="s">
        <v>156</v>
      </c>
      <c r="AF352" t="s">
        <v>122</v>
      </c>
      <c r="AG352" s="8">
        <v>96950</v>
      </c>
      <c r="AH352" t="s">
        <v>123</v>
      </c>
      <c r="AJ352" s="10">
        <v>16702873607</v>
      </c>
      <c r="AL352" t="s">
        <v>2121</v>
      </c>
      <c r="BE352" t="str">
        <f>"49-9071.00"</f>
        <v>49-9071.00</v>
      </c>
      <c r="BF352" t="s">
        <v>132</v>
      </c>
      <c r="BG352" t="s">
        <v>3648</v>
      </c>
      <c r="BH352" t="s">
        <v>132</v>
      </c>
      <c r="BI352">
        <v>20</v>
      </c>
      <c r="BK352" s="1">
        <v>45955</v>
      </c>
      <c r="BL352" s="1">
        <v>46319</v>
      </c>
      <c r="BO352">
        <v>35</v>
      </c>
      <c r="BP352">
        <v>0</v>
      </c>
      <c r="BQ352">
        <v>7</v>
      </c>
      <c r="BR352">
        <v>7</v>
      </c>
      <c r="BS352">
        <v>7</v>
      </c>
      <c r="BT352">
        <v>7</v>
      </c>
      <c r="BU352">
        <v>7</v>
      </c>
      <c r="BV352">
        <v>0</v>
      </c>
      <c r="BW352" t="str">
        <f t="shared" si="5"/>
        <v>8:00 AM</v>
      </c>
      <c r="BX352" t="str">
        <f>"4:00 PM"</f>
        <v>4:00 PM</v>
      </c>
      <c r="BY352" t="s">
        <v>165</v>
      </c>
      <c r="BZ352">
        <v>0</v>
      </c>
      <c r="CA352">
        <v>24</v>
      </c>
      <c r="CB352" t="s">
        <v>117</v>
      </c>
      <c r="CD352" t="s">
        <v>3649</v>
      </c>
      <c r="CE352" t="s">
        <v>2114</v>
      </c>
      <c r="CF352" t="s">
        <v>2115</v>
      </c>
      <c r="CG352" t="s">
        <v>156</v>
      </c>
      <c r="CH352" t="s">
        <v>122</v>
      </c>
      <c r="CI352" s="8">
        <v>96950</v>
      </c>
      <c r="CJ352" s="3">
        <v>9.98</v>
      </c>
      <c r="CK352" s="3">
        <v>9.98</v>
      </c>
      <c r="CL352" s="3">
        <v>14.97</v>
      </c>
      <c r="CM352" s="3">
        <v>14.97</v>
      </c>
      <c r="CN352" t="s">
        <v>137</v>
      </c>
      <c r="CO352" t="s">
        <v>1922</v>
      </c>
      <c r="CP352" t="s">
        <v>138</v>
      </c>
      <c r="CR352" t="s">
        <v>139</v>
      </c>
      <c r="CS352" t="s">
        <v>139</v>
      </c>
      <c r="CT352" t="s">
        <v>140</v>
      </c>
      <c r="CU352" t="s">
        <v>139</v>
      </c>
      <c r="CV352" t="s">
        <v>140</v>
      </c>
      <c r="CW352" t="s">
        <v>139</v>
      </c>
      <c r="CX352" t="s">
        <v>140</v>
      </c>
      <c r="CY352" t="s">
        <v>1500</v>
      </c>
      <c r="CZ352" s="10">
        <v>16702873607</v>
      </c>
      <c r="DA352" t="s">
        <v>2121</v>
      </c>
      <c r="DB352" t="s">
        <v>824</v>
      </c>
      <c r="DC352" t="s">
        <v>139</v>
      </c>
      <c r="DD352" t="s">
        <v>117</v>
      </c>
    </row>
    <row r="353" spans="1:114" ht="14.45" customHeight="1" x14ac:dyDescent="0.25">
      <c r="A353" t="s">
        <v>4220</v>
      </c>
      <c r="B353" t="s">
        <v>234</v>
      </c>
      <c r="C353" s="1">
        <v>46010</v>
      </c>
      <c r="D353" s="1">
        <v>46010</v>
      </c>
      <c r="E353" t="s">
        <v>116</v>
      </c>
      <c r="G353" t="s">
        <v>117</v>
      </c>
      <c r="H353" t="s">
        <v>117</v>
      </c>
      <c r="I353" t="s">
        <v>117</v>
      </c>
      <c r="J353" t="s">
        <v>1356</v>
      </c>
      <c r="K353" t="s">
        <v>1357</v>
      </c>
      <c r="L353" t="s">
        <v>1358</v>
      </c>
      <c r="M353" t="s">
        <v>1359</v>
      </c>
      <c r="N353" t="s">
        <v>156</v>
      </c>
      <c r="O353" t="s">
        <v>122</v>
      </c>
      <c r="P353" s="8">
        <v>96950</v>
      </c>
      <c r="Q353" t="s">
        <v>123</v>
      </c>
      <c r="S353" s="10">
        <v>16704833911</v>
      </c>
      <c r="U353" t="s">
        <v>1360</v>
      </c>
      <c r="V353">
        <v>531110</v>
      </c>
      <c r="W353" t="s">
        <v>125</v>
      </c>
      <c r="Y353" t="s">
        <v>1361</v>
      </c>
      <c r="Z353" t="s">
        <v>174</v>
      </c>
      <c r="AA353" t="s">
        <v>966</v>
      </c>
      <c r="AB353" t="s">
        <v>1362</v>
      </c>
      <c r="AC353" t="s">
        <v>1358</v>
      </c>
      <c r="AD353" t="s">
        <v>1359</v>
      </c>
      <c r="AE353" t="s">
        <v>156</v>
      </c>
      <c r="AF353" t="s">
        <v>122</v>
      </c>
      <c r="AG353" s="8">
        <v>96950</v>
      </c>
      <c r="AH353" t="s">
        <v>123</v>
      </c>
      <c r="AJ353" s="10">
        <v>16704833911</v>
      </c>
      <c r="AL353" t="s">
        <v>1363</v>
      </c>
      <c r="BE353" t="str">
        <f>"49-9071.00"</f>
        <v>49-9071.00</v>
      </c>
      <c r="BF353" t="s">
        <v>132</v>
      </c>
      <c r="BG353" t="s">
        <v>1364</v>
      </c>
      <c r="BH353" t="s">
        <v>1365</v>
      </c>
      <c r="BI353">
        <v>1</v>
      </c>
      <c r="BK353" s="1">
        <v>45748</v>
      </c>
      <c r="BL353" s="1">
        <v>46112</v>
      </c>
      <c r="BO353">
        <v>35</v>
      </c>
      <c r="BP353">
        <v>0</v>
      </c>
      <c r="BQ353">
        <v>7</v>
      </c>
      <c r="BR353">
        <v>7</v>
      </c>
      <c r="BS353">
        <v>7</v>
      </c>
      <c r="BT353">
        <v>7</v>
      </c>
      <c r="BU353">
        <v>7</v>
      </c>
      <c r="BV353">
        <v>0</v>
      </c>
      <c r="BW353" t="str">
        <f t="shared" si="5"/>
        <v>8:00 AM</v>
      </c>
      <c r="BX353" t="str">
        <f>"4:00 PM"</f>
        <v>4:00 PM</v>
      </c>
      <c r="BY353" t="s">
        <v>135</v>
      </c>
      <c r="BZ353">
        <v>0</v>
      </c>
      <c r="CA353">
        <v>12</v>
      </c>
      <c r="CB353" t="s">
        <v>117</v>
      </c>
      <c r="CD353" s="2" t="s">
        <v>2363</v>
      </c>
      <c r="CE353" t="s">
        <v>1367</v>
      </c>
      <c r="CG353" t="s">
        <v>156</v>
      </c>
      <c r="CH353" t="s">
        <v>122</v>
      </c>
      <c r="CI353" s="8">
        <v>96950</v>
      </c>
      <c r="CJ353" s="3">
        <v>9.98</v>
      </c>
      <c r="CK353" s="3">
        <v>9.98</v>
      </c>
      <c r="CL353" s="3">
        <v>0</v>
      </c>
      <c r="CM353" s="3">
        <v>0</v>
      </c>
      <c r="CN353" t="s">
        <v>137</v>
      </c>
      <c r="CO353" t="s">
        <v>140</v>
      </c>
      <c r="CP353" t="s">
        <v>138</v>
      </c>
      <c r="CR353" t="s">
        <v>117</v>
      </c>
      <c r="CS353" t="s">
        <v>139</v>
      </c>
      <c r="CT353" t="s">
        <v>140</v>
      </c>
      <c r="CU353" t="s">
        <v>140</v>
      </c>
      <c r="CV353" t="s">
        <v>140</v>
      </c>
      <c r="CW353" t="s">
        <v>139</v>
      </c>
      <c r="CX353" t="s">
        <v>140</v>
      </c>
      <c r="CY353" t="s">
        <v>165</v>
      </c>
      <c r="CZ353" s="10">
        <v>16704833911</v>
      </c>
      <c r="DA353" t="s">
        <v>1363</v>
      </c>
      <c r="DB353" t="s">
        <v>140</v>
      </c>
      <c r="DC353" t="s">
        <v>139</v>
      </c>
      <c r="DD353" t="s">
        <v>117</v>
      </c>
    </row>
    <row r="354" spans="1:114" ht="14.45" customHeight="1" x14ac:dyDescent="0.25">
      <c r="A354" t="s">
        <v>4075</v>
      </c>
      <c r="B354" t="s">
        <v>234</v>
      </c>
      <c r="C354" s="1">
        <v>45966</v>
      </c>
      <c r="D354" s="1">
        <v>46012</v>
      </c>
      <c r="E354" t="s">
        <v>116</v>
      </c>
      <c r="G354" t="s">
        <v>117</v>
      </c>
      <c r="H354" t="s">
        <v>117</v>
      </c>
      <c r="I354" t="s">
        <v>117</v>
      </c>
      <c r="J354" t="s">
        <v>1183</v>
      </c>
      <c r="L354" t="s">
        <v>2891</v>
      </c>
      <c r="N354" t="s">
        <v>156</v>
      </c>
      <c r="O354" t="s">
        <v>122</v>
      </c>
      <c r="P354" s="8">
        <v>96950</v>
      </c>
      <c r="Q354" t="s">
        <v>123</v>
      </c>
      <c r="S354" s="10">
        <v>16702881463</v>
      </c>
      <c r="U354" t="s">
        <v>1185</v>
      </c>
      <c r="V354">
        <v>236116</v>
      </c>
      <c r="W354" t="s">
        <v>125</v>
      </c>
      <c r="Y354" t="s">
        <v>2892</v>
      </c>
      <c r="Z354" t="s">
        <v>2893</v>
      </c>
      <c r="AA354" t="s">
        <v>358</v>
      </c>
      <c r="AB354" t="s">
        <v>260</v>
      </c>
      <c r="AC354" t="s">
        <v>2894</v>
      </c>
      <c r="AE354" t="s">
        <v>121</v>
      </c>
      <c r="AF354" t="s">
        <v>122</v>
      </c>
      <c r="AG354" s="8">
        <v>96950</v>
      </c>
      <c r="AH354" t="s">
        <v>123</v>
      </c>
      <c r="AJ354" s="10">
        <v>16702881463</v>
      </c>
      <c r="AL354" t="s">
        <v>1190</v>
      </c>
      <c r="BE354" t="str">
        <f>"49-9071.00"</f>
        <v>49-9071.00</v>
      </c>
      <c r="BF354" t="s">
        <v>132</v>
      </c>
      <c r="BG354" t="s">
        <v>1191</v>
      </c>
      <c r="BH354" t="s">
        <v>2895</v>
      </c>
      <c r="BI354">
        <v>10</v>
      </c>
      <c r="BK354" s="1">
        <v>46023</v>
      </c>
      <c r="BL354" s="1">
        <v>46387</v>
      </c>
      <c r="BO354">
        <v>35</v>
      </c>
      <c r="BP354">
        <v>0</v>
      </c>
      <c r="BQ354">
        <v>7</v>
      </c>
      <c r="BR354">
        <v>7</v>
      </c>
      <c r="BS354">
        <v>7</v>
      </c>
      <c r="BT354">
        <v>7</v>
      </c>
      <c r="BU354">
        <v>7</v>
      </c>
      <c r="BV354">
        <v>0</v>
      </c>
      <c r="BW354" t="str">
        <f>"8:30 AM"</f>
        <v>8:30 AM</v>
      </c>
      <c r="BX354" t="str">
        <f>"4:30 PM"</f>
        <v>4:30 PM</v>
      </c>
      <c r="BY354" t="s">
        <v>135</v>
      </c>
      <c r="BZ354">
        <v>1</v>
      </c>
      <c r="CA354">
        <v>6</v>
      </c>
      <c r="CB354" t="s">
        <v>117</v>
      </c>
      <c r="CD354" s="2" t="s">
        <v>2896</v>
      </c>
      <c r="CE354" t="s">
        <v>2891</v>
      </c>
      <c r="CG354" t="s">
        <v>156</v>
      </c>
      <c r="CH354" t="s">
        <v>122</v>
      </c>
      <c r="CI354" s="8">
        <v>96950</v>
      </c>
      <c r="CJ354" s="3">
        <v>9.98</v>
      </c>
      <c r="CK354" s="3">
        <v>9.98</v>
      </c>
      <c r="CL354" s="3">
        <v>14.97</v>
      </c>
      <c r="CM354" s="3">
        <v>14.97</v>
      </c>
      <c r="CN354" t="s">
        <v>137</v>
      </c>
      <c r="CO354" t="s">
        <v>325</v>
      </c>
      <c r="CP354" t="s">
        <v>138</v>
      </c>
      <c r="CR354" t="s">
        <v>117</v>
      </c>
      <c r="CS354" t="s">
        <v>139</v>
      </c>
      <c r="CT354" t="s">
        <v>140</v>
      </c>
      <c r="CU354" t="s">
        <v>139</v>
      </c>
      <c r="CV354" t="s">
        <v>140</v>
      </c>
      <c r="CW354" t="s">
        <v>139</v>
      </c>
      <c r="CX354" t="s">
        <v>140</v>
      </c>
      <c r="CY354" s="2" t="s">
        <v>4076</v>
      </c>
      <c r="CZ354" s="10">
        <v>16702881463</v>
      </c>
      <c r="DA354" t="s">
        <v>1194</v>
      </c>
      <c r="DB354" t="s">
        <v>802</v>
      </c>
      <c r="DC354" t="s">
        <v>139</v>
      </c>
      <c r="DD354" t="s">
        <v>117</v>
      </c>
    </row>
    <row r="355" spans="1:114" ht="14.45" customHeight="1" x14ac:dyDescent="0.25">
      <c r="A355" t="s">
        <v>4512</v>
      </c>
      <c r="B355" t="s">
        <v>234</v>
      </c>
      <c r="C355" s="1">
        <v>45966</v>
      </c>
      <c r="D355" s="1">
        <v>46012</v>
      </c>
      <c r="E355" t="s">
        <v>116</v>
      </c>
      <c r="G355" t="s">
        <v>117</v>
      </c>
      <c r="H355" t="s">
        <v>117</v>
      </c>
      <c r="I355" t="s">
        <v>117</v>
      </c>
      <c r="J355" t="s">
        <v>1183</v>
      </c>
      <c r="L355" t="s">
        <v>2891</v>
      </c>
      <c r="N355" t="s">
        <v>156</v>
      </c>
      <c r="O355" t="s">
        <v>122</v>
      </c>
      <c r="P355" s="8">
        <v>96950</v>
      </c>
      <c r="Q355" t="s">
        <v>123</v>
      </c>
      <c r="S355" s="10">
        <v>16702881463</v>
      </c>
      <c r="U355" t="s">
        <v>1185</v>
      </c>
      <c r="V355">
        <v>236116</v>
      </c>
      <c r="W355" t="s">
        <v>125</v>
      </c>
      <c r="Y355" t="s">
        <v>2892</v>
      </c>
      <c r="Z355" t="s">
        <v>2893</v>
      </c>
      <c r="AA355" t="s">
        <v>358</v>
      </c>
      <c r="AB355" t="s">
        <v>260</v>
      </c>
      <c r="AC355" t="s">
        <v>2894</v>
      </c>
      <c r="AE355" t="s">
        <v>121</v>
      </c>
      <c r="AF355" t="s">
        <v>122</v>
      </c>
      <c r="AG355" s="8">
        <v>96950</v>
      </c>
      <c r="AH355" t="s">
        <v>123</v>
      </c>
      <c r="AJ355" s="10">
        <v>16702881463</v>
      </c>
      <c r="AL355" t="s">
        <v>1190</v>
      </c>
      <c r="BE355" t="str">
        <f>"49-9071.00"</f>
        <v>49-9071.00</v>
      </c>
      <c r="BF355" t="s">
        <v>132</v>
      </c>
      <c r="BG355" t="s">
        <v>1191</v>
      </c>
      <c r="BH355" t="s">
        <v>2895</v>
      </c>
      <c r="BI355">
        <v>10</v>
      </c>
      <c r="BK355" s="1">
        <v>46082</v>
      </c>
      <c r="BL355" s="1">
        <v>46446</v>
      </c>
      <c r="BO355">
        <v>35</v>
      </c>
      <c r="BP355">
        <v>0</v>
      </c>
      <c r="BQ355">
        <v>7</v>
      </c>
      <c r="BR355">
        <v>7</v>
      </c>
      <c r="BS355">
        <v>7</v>
      </c>
      <c r="BT355">
        <v>7</v>
      </c>
      <c r="BU355">
        <v>7</v>
      </c>
      <c r="BV355">
        <v>0</v>
      </c>
      <c r="BW355" t="str">
        <f>"8:30 AM"</f>
        <v>8:30 AM</v>
      </c>
      <c r="BX355" t="str">
        <f>"4:30 PM"</f>
        <v>4:30 PM</v>
      </c>
      <c r="BY355" t="s">
        <v>135</v>
      </c>
      <c r="BZ355">
        <v>1</v>
      </c>
      <c r="CA355">
        <v>6</v>
      </c>
      <c r="CB355" t="s">
        <v>117</v>
      </c>
      <c r="CD355" s="2" t="s">
        <v>2896</v>
      </c>
      <c r="CE355" t="s">
        <v>2891</v>
      </c>
      <c r="CG355" t="s">
        <v>156</v>
      </c>
      <c r="CH355" t="s">
        <v>122</v>
      </c>
      <c r="CI355" s="8">
        <v>96950</v>
      </c>
      <c r="CJ355" s="3">
        <v>9.98</v>
      </c>
      <c r="CK355" s="3">
        <v>9.98</v>
      </c>
      <c r="CL355" s="3">
        <v>14.97</v>
      </c>
      <c r="CM355" s="3">
        <v>14.97</v>
      </c>
      <c r="CN355" t="s">
        <v>137</v>
      </c>
      <c r="CO355" t="s">
        <v>325</v>
      </c>
      <c r="CP355" t="s">
        <v>138</v>
      </c>
      <c r="CR355" t="s">
        <v>117</v>
      </c>
      <c r="CS355" t="s">
        <v>139</v>
      </c>
      <c r="CT355" t="s">
        <v>140</v>
      </c>
      <c r="CU355" t="s">
        <v>139</v>
      </c>
      <c r="CV355" t="s">
        <v>140</v>
      </c>
      <c r="CW355" t="s">
        <v>139</v>
      </c>
      <c r="CX355" t="s">
        <v>140</v>
      </c>
      <c r="CY355" s="2" t="s">
        <v>4513</v>
      </c>
      <c r="CZ355" s="10" t="s">
        <v>4514</v>
      </c>
      <c r="DA355" t="s">
        <v>1194</v>
      </c>
      <c r="DB355" t="s">
        <v>802</v>
      </c>
      <c r="DC355" t="s">
        <v>139</v>
      </c>
      <c r="DD355" t="s">
        <v>140</v>
      </c>
    </row>
    <row r="356" spans="1:114" ht="14.45" customHeight="1" x14ac:dyDescent="0.25">
      <c r="A356" t="s">
        <v>2163</v>
      </c>
      <c r="B356" t="s">
        <v>217</v>
      </c>
      <c r="C356" s="1">
        <v>45899</v>
      </c>
      <c r="D356" s="1">
        <v>46013</v>
      </c>
      <c r="E356" t="s">
        <v>116</v>
      </c>
      <c r="G356" t="s">
        <v>117</v>
      </c>
      <c r="H356" t="s">
        <v>117</v>
      </c>
      <c r="I356" t="s">
        <v>117</v>
      </c>
      <c r="J356" t="s">
        <v>2164</v>
      </c>
      <c r="L356" t="s">
        <v>2165</v>
      </c>
      <c r="M356" t="s">
        <v>2166</v>
      </c>
      <c r="N356" t="s">
        <v>121</v>
      </c>
      <c r="O356" t="s">
        <v>122</v>
      </c>
      <c r="P356" s="8">
        <v>96950</v>
      </c>
      <c r="Q356" t="s">
        <v>123</v>
      </c>
      <c r="S356" s="10">
        <v>16702347586</v>
      </c>
      <c r="U356" t="s">
        <v>2167</v>
      </c>
      <c r="V356">
        <v>811111</v>
      </c>
      <c r="W356" t="s">
        <v>125</v>
      </c>
      <c r="Y356" t="s">
        <v>2168</v>
      </c>
      <c r="Z356" t="s">
        <v>2169</v>
      </c>
      <c r="AA356" t="s">
        <v>318</v>
      </c>
      <c r="AB356" t="s">
        <v>318</v>
      </c>
      <c r="AC356" t="s">
        <v>2165</v>
      </c>
      <c r="AD356" t="s">
        <v>2166</v>
      </c>
      <c r="AE356" t="s">
        <v>121</v>
      </c>
      <c r="AF356" t="s">
        <v>122</v>
      </c>
      <c r="AG356" s="8">
        <v>96950</v>
      </c>
      <c r="AH356" t="s">
        <v>123</v>
      </c>
      <c r="AJ356" s="10">
        <v>16702347586</v>
      </c>
      <c r="AL356" t="s">
        <v>2170</v>
      </c>
      <c r="BE356" t="str">
        <f>"49-9071.00"</f>
        <v>49-9071.00</v>
      </c>
      <c r="BF356" t="s">
        <v>132</v>
      </c>
      <c r="BG356" t="s">
        <v>2171</v>
      </c>
      <c r="BH356" t="s">
        <v>2172</v>
      </c>
      <c r="BI356">
        <v>2</v>
      </c>
      <c r="BK356" s="1">
        <v>45931</v>
      </c>
      <c r="BL356" s="1">
        <v>46295</v>
      </c>
      <c r="BO356">
        <v>35</v>
      </c>
      <c r="BP356">
        <v>0</v>
      </c>
      <c r="BQ356">
        <v>7</v>
      </c>
      <c r="BR356">
        <v>7</v>
      </c>
      <c r="BS356">
        <v>7</v>
      </c>
      <c r="BT356">
        <v>7</v>
      </c>
      <c r="BU356">
        <v>7</v>
      </c>
      <c r="BV356">
        <v>0</v>
      </c>
      <c r="BW356" t="str">
        <f>"8:00 AM"</f>
        <v>8:00 AM</v>
      </c>
      <c r="BX356" t="str">
        <f>"4:00 PM"</f>
        <v>4:00 PM</v>
      </c>
      <c r="BY356" t="s">
        <v>165</v>
      </c>
      <c r="BZ356">
        <v>0</v>
      </c>
      <c r="CA356">
        <v>3</v>
      </c>
      <c r="CB356" t="s">
        <v>117</v>
      </c>
      <c r="CD356" t="s">
        <v>2173</v>
      </c>
      <c r="CE356" t="s">
        <v>2174</v>
      </c>
      <c r="CF356" t="s">
        <v>2166</v>
      </c>
      <c r="CG356" t="s">
        <v>121</v>
      </c>
      <c r="CH356" t="s">
        <v>122</v>
      </c>
      <c r="CI356" s="8">
        <v>96950</v>
      </c>
      <c r="CJ356" s="3">
        <v>9.75</v>
      </c>
      <c r="CK356" s="3">
        <v>9.75</v>
      </c>
      <c r="CL356" s="3">
        <v>14.63</v>
      </c>
      <c r="CM356" s="3">
        <v>14.63</v>
      </c>
      <c r="CN356" t="s">
        <v>137</v>
      </c>
      <c r="CO356" t="s">
        <v>325</v>
      </c>
      <c r="CP356" t="s">
        <v>138</v>
      </c>
      <c r="CR356" t="s">
        <v>117</v>
      </c>
      <c r="CS356" t="s">
        <v>139</v>
      </c>
      <c r="CT356" t="s">
        <v>140</v>
      </c>
      <c r="CU356" t="s">
        <v>139</v>
      </c>
      <c r="CV356" t="s">
        <v>140</v>
      </c>
      <c r="CW356" t="s">
        <v>139</v>
      </c>
      <c r="CX356" t="s">
        <v>140</v>
      </c>
      <c r="CY356" s="2" t="s">
        <v>2175</v>
      </c>
      <c r="CZ356" s="10" t="s">
        <v>2176</v>
      </c>
      <c r="DA356" t="s">
        <v>2170</v>
      </c>
      <c r="DB356" t="s">
        <v>140</v>
      </c>
      <c r="DC356" t="s">
        <v>139</v>
      </c>
      <c r="DD356" t="s">
        <v>117</v>
      </c>
    </row>
    <row r="357" spans="1:114" ht="14.45" customHeight="1" x14ac:dyDescent="0.25">
      <c r="A357" t="s">
        <v>3694</v>
      </c>
      <c r="B357" t="s">
        <v>499</v>
      </c>
      <c r="C357" s="1">
        <v>46012</v>
      </c>
      <c r="D357" s="1">
        <v>46013</v>
      </c>
      <c r="E357" t="s">
        <v>168</v>
      </c>
      <c r="F357" s="1">
        <v>47237</v>
      </c>
      <c r="G357" t="s">
        <v>139</v>
      </c>
      <c r="H357" t="s">
        <v>117</v>
      </c>
      <c r="I357" t="s">
        <v>117</v>
      </c>
      <c r="J357" t="s">
        <v>1596</v>
      </c>
      <c r="L357" t="s">
        <v>1597</v>
      </c>
      <c r="M357" t="s">
        <v>1598</v>
      </c>
      <c r="N357" t="s">
        <v>121</v>
      </c>
      <c r="O357" t="s">
        <v>122</v>
      </c>
      <c r="P357" s="8">
        <v>96950</v>
      </c>
      <c r="Q357" t="s">
        <v>123</v>
      </c>
      <c r="S357" s="10">
        <v>16702883820</v>
      </c>
      <c r="U357" t="s">
        <v>1599</v>
      </c>
      <c r="V357">
        <v>424410</v>
      </c>
      <c r="W357" t="s">
        <v>125</v>
      </c>
      <c r="Y357" t="s">
        <v>1600</v>
      </c>
      <c r="Z357" t="s">
        <v>1601</v>
      </c>
      <c r="AA357" t="s">
        <v>1602</v>
      </c>
      <c r="AB357" t="s">
        <v>1603</v>
      </c>
      <c r="AC357" t="s">
        <v>1597</v>
      </c>
      <c r="AD357" t="s">
        <v>1598</v>
      </c>
      <c r="AE357" t="s">
        <v>121</v>
      </c>
      <c r="AF357" t="s">
        <v>122</v>
      </c>
      <c r="AG357" s="8">
        <v>96950</v>
      </c>
      <c r="AH357" t="s">
        <v>123</v>
      </c>
      <c r="AJ357" s="10">
        <v>16702883820</v>
      </c>
      <c r="AL357" t="s">
        <v>1604</v>
      </c>
      <c r="BE357" t="str">
        <f>"53-3031.00"</f>
        <v>53-3031.00</v>
      </c>
      <c r="BF357" t="s">
        <v>405</v>
      </c>
      <c r="BG357" t="s">
        <v>1605</v>
      </c>
      <c r="BH357" t="s">
        <v>1606</v>
      </c>
      <c r="BI357">
        <v>1</v>
      </c>
      <c r="BK357" s="1">
        <v>46143</v>
      </c>
      <c r="BL357" s="1">
        <v>47238</v>
      </c>
      <c r="BO357">
        <v>40</v>
      </c>
      <c r="BP357">
        <v>0</v>
      </c>
      <c r="BQ357">
        <v>8</v>
      </c>
      <c r="BR357">
        <v>8</v>
      </c>
      <c r="BS357">
        <v>8</v>
      </c>
      <c r="BT357">
        <v>8</v>
      </c>
      <c r="BU357">
        <v>8</v>
      </c>
      <c r="BV357">
        <v>0</v>
      </c>
      <c r="BW357" t="str">
        <f>"8:00 AM"</f>
        <v>8:00 AM</v>
      </c>
      <c r="BX357" t="str">
        <f>"5:00 PM"</f>
        <v>5:00 PM</v>
      </c>
      <c r="BY357" t="s">
        <v>135</v>
      </c>
      <c r="BZ357">
        <v>0</v>
      </c>
      <c r="CA357">
        <v>12</v>
      </c>
      <c r="CB357" t="s">
        <v>117</v>
      </c>
      <c r="CD357" t="s">
        <v>325</v>
      </c>
      <c r="CE357" t="s">
        <v>1597</v>
      </c>
      <c r="CF357" t="s">
        <v>1608</v>
      </c>
      <c r="CG357" t="s">
        <v>121</v>
      </c>
      <c r="CH357" t="s">
        <v>122</v>
      </c>
      <c r="CI357" s="8">
        <v>96950</v>
      </c>
      <c r="CJ357" s="3">
        <v>8.35</v>
      </c>
      <c r="CK357" s="3">
        <v>8.35</v>
      </c>
      <c r="CL357" s="3">
        <v>12.52</v>
      </c>
      <c r="CM357" s="3">
        <v>12.52</v>
      </c>
      <c r="CN357" t="s">
        <v>137</v>
      </c>
      <c r="CO357" t="s">
        <v>140</v>
      </c>
      <c r="CP357" t="s">
        <v>138</v>
      </c>
      <c r="CR357" t="s">
        <v>117</v>
      </c>
      <c r="CS357" t="s">
        <v>139</v>
      </c>
      <c r="CT357" t="s">
        <v>140</v>
      </c>
      <c r="CU357" t="s">
        <v>139</v>
      </c>
      <c r="CV357" t="s">
        <v>140</v>
      </c>
      <c r="CW357" t="s">
        <v>139</v>
      </c>
      <c r="CX357" t="s">
        <v>140</v>
      </c>
      <c r="CY357" t="s">
        <v>1609</v>
      </c>
      <c r="CZ357" s="10">
        <v>16702883820</v>
      </c>
      <c r="DA357" t="s">
        <v>1604</v>
      </c>
      <c r="DB357" t="s">
        <v>140</v>
      </c>
      <c r="DC357" t="s">
        <v>139</v>
      </c>
      <c r="DD357" t="s">
        <v>117</v>
      </c>
    </row>
    <row r="358" spans="1:114" ht="14.45" customHeight="1" x14ac:dyDescent="0.25">
      <c r="A358" t="s">
        <v>5571</v>
      </c>
      <c r="B358" t="s">
        <v>217</v>
      </c>
      <c r="C358" s="1">
        <v>45974</v>
      </c>
      <c r="D358" s="1">
        <v>46013</v>
      </c>
      <c r="E358" t="s">
        <v>116</v>
      </c>
      <c r="G358" t="s">
        <v>139</v>
      </c>
      <c r="H358" t="s">
        <v>117</v>
      </c>
      <c r="I358" t="s">
        <v>117</v>
      </c>
      <c r="J358" t="s">
        <v>3117</v>
      </c>
      <c r="L358" t="s">
        <v>3123</v>
      </c>
      <c r="M358" t="s">
        <v>3124</v>
      </c>
      <c r="N358" t="s">
        <v>156</v>
      </c>
      <c r="O358" t="s">
        <v>122</v>
      </c>
      <c r="P358" s="8">
        <v>96950</v>
      </c>
      <c r="Q358" t="s">
        <v>123</v>
      </c>
      <c r="S358" s="10">
        <v>16702345091</v>
      </c>
      <c r="U358" t="s">
        <v>3120</v>
      </c>
      <c r="V358">
        <v>524126</v>
      </c>
      <c r="W358" t="s">
        <v>125</v>
      </c>
      <c r="Y358" t="s">
        <v>1630</v>
      </c>
      <c r="Z358" t="s">
        <v>3121</v>
      </c>
      <c r="AA358" t="s">
        <v>3122</v>
      </c>
      <c r="AB358" t="s">
        <v>209</v>
      </c>
      <c r="AC358" t="s">
        <v>3123</v>
      </c>
      <c r="AD358" t="s">
        <v>3124</v>
      </c>
      <c r="AE358" t="s">
        <v>156</v>
      </c>
      <c r="AF358" t="s">
        <v>122</v>
      </c>
      <c r="AG358" s="8">
        <v>96950</v>
      </c>
      <c r="AH358" t="s">
        <v>123</v>
      </c>
      <c r="AJ358" s="10">
        <v>16702345091</v>
      </c>
      <c r="AL358" t="s">
        <v>3125</v>
      </c>
      <c r="AM358" t="s">
        <v>891</v>
      </c>
      <c r="AN358" t="s">
        <v>3126</v>
      </c>
      <c r="AO358" t="s">
        <v>207</v>
      </c>
      <c r="AP358" t="s">
        <v>3127</v>
      </c>
      <c r="AQ358" t="s">
        <v>5572</v>
      </c>
      <c r="AR358" t="s">
        <v>3124</v>
      </c>
      <c r="AS358" t="s">
        <v>156</v>
      </c>
      <c r="AT358" t="s">
        <v>122</v>
      </c>
      <c r="AU358" s="8">
        <v>96950</v>
      </c>
      <c r="AV358" t="s">
        <v>123</v>
      </c>
      <c r="AX358" s="10">
        <v>16702347455</v>
      </c>
      <c r="AZ358" t="s">
        <v>3129</v>
      </c>
      <c r="BA358" t="s">
        <v>3130</v>
      </c>
      <c r="BB358" t="s">
        <v>3131</v>
      </c>
      <c r="BC358" t="s">
        <v>122</v>
      </c>
      <c r="BD358" t="s">
        <v>3132</v>
      </c>
      <c r="BE358" t="str">
        <f>"13-2011.00"</f>
        <v>13-2011.00</v>
      </c>
      <c r="BF358" t="s">
        <v>160</v>
      </c>
      <c r="BG358" t="s">
        <v>5573</v>
      </c>
      <c r="BH358" t="s">
        <v>162</v>
      </c>
      <c r="BI358">
        <v>1</v>
      </c>
      <c r="BK358" s="1">
        <v>46054</v>
      </c>
      <c r="BL358" s="1">
        <v>46418</v>
      </c>
      <c r="BO358">
        <v>35</v>
      </c>
      <c r="BP358">
        <v>0</v>
      </c>
      <c r="BQ358">
        <v>7</v>
      </c>
      <c r="BR358">
        <v>7</v>
      </c>
      <c r="BS358">
        <v>7</v>
      </c>
      <c r="BT358">
        <v>7</v>
      </c>
      <c r="BU358">
        <v>7</v>
      </c>
      <c r="BV358">
        <v>0</v>
      </c>
      <c r="BW358" t="str">
        <f>"9:00 AM"</f>
        <v>9:00 AM</v>
      </c>
      <c r="BX358" t="str">
        <f>"5:00 PM"</f>
        <v>5:00 PM</v>
      </c>
      <c r="BY358" t="s">
        <v>212</v>
      </c>
      <c r="BZ358">
        <v>0</v>
      </c>
      <c r="CA358">
        <v>48</v>
      </c>
      <c r="CB358" t="s">
        <v>117</v>
      </c>
      <c r="CD358" t="s">
        <v>5574</v>
      </c>
      <c r="CE358" t="s">
        <v>3123</v>
      </c>
      <c r="CF358" t="s">
        <v>3124</v>
      </c>
      <c r="CG358" t="s">
        <v>156</v>
      </c>
      <c r="CH358" t="s">
        <v>122</v>
      </c>
      <c r="CI358" s="8">
        <v>96950</v>
      </c>
      <c r="CJ358" s="3">
        <v>17.91</v>
      </c>
      <c r="CK358" s="3">
        <v>30</v>
      </c>
      <c r="CN358" t="s">
        <v>137</v>
      </c>
      <c r="CP358" t="s">
        <v>138</v>
      </c>
      <c r="CR358" t="s">
        <v>117</v>
      </c>
      <c r="CS358" t="s">
        <v>139</v>
      </c>
      <c r="CT358" t="s">
        <v>140</v>
      </c>
      <c r="CU358" t="s">
        <v>140</v>
      </c>
      <c r="CV358" t="s">
        <v>140</v>
      </c>
      <c r="CW358" t="s">
        <v>139</v>
      </c>
      <c r="CX358" t="s">
        <v>140</v>
      </c>
      <c r="CY358" t="s">
        <v>5575</v>
      </c>
      <c r="CZ358" s="10">
        <v>16702345091</v>
      </c>
      <c r="DA358" t="s">
        <v>3125</v>
      </c>
      <c r="DB358" t="s">
        <v>140</v>
      </c>
      <c r="DC358" t="s">
        <v>139</v>
      </c>
      <c r="DD358" t="s">
        <v>117</v>
      </c>
    </row>
    <row r="359" spans="1:114" ht="14.45" customHeight="1" x14ac:dyDescent="0.25">
      <c r="A359" t="s">
        <v>869</v>
      </c>
      <c r="B359" t="s">
        <v>217</v>
      </c>
      <c r="C359" s="1">
        <v>45963</v>
      </c>
      <c r="D359" s="1">
        <v>46014</v>
      </c>
      <c r="E359" t="s">
        <v>168</v>
      </c>
      <c r="F359" s="1">
        <v>46052</v>
      </c>
      <c r="G359" t="s">
        <v>117</v>
      </c>
      <c r="H359" t="s">
        <v>117</v>
      </c>
      <c r="I359" t="s">
        <v>117</v>
      </c>
      <c r="J359" t="s">
        <v>870</v>
      </c>
      <c r="K359" t="s">
        <v>871</v>
      </c>
      <c r="L359" t="s">
        <v>872</v>
      </c>
      <c r="M359" t="s">
        <v>873</v>
      </c>
      <c r="N359" t="s">
        <v>156</v>
      </c>
      <c r="O359" t="s">
        <v>122</v>
      </c>
      <c r="P359" s="8">
        <v>96950</v>
      </c>
      <c r="Q359" t="s">
        <v>123</v>
      </c>
      <c r="S359" s="10">
        <v>16702336284</v>
      </c>
      <c r="U359" t="s">
        <v>874</v>
      </c>
      <c r="V359">
        <v>524210</v>
      </c>
      <c r="W359" t="s">
        <v>125</v>
      </c>
      <c r="Y359" t="s">
        <v>875</v>
      </c>
      <c r="Z359" t="s">
        <v>876</v>
      </c>
      <c r="AB359" t="s">
        <v>877</v>
      </c>
      <c r="AC359" t="s">
        <v>872</v>
      </c>
      <c r="AD359" t="s">
        <v>873</v>
      </c>
      <c r="AE359" t="s">
        <v>156</v>
      </c>
      <c r="AF359" t="s">
        <v>122</v>
      </c>
      <c r="AG359" s="8">
        <v>96950</v>
      </c>
      <c r="AH359" t="s">
        <v>123</v>
      </c>
      <c r="AJ359" s="10">
        <v>16702333600</v>
      </c>
      <c r="AL359" t="s">
        <v>878</v>
      </c>
      <c r="BE359" t="str">
        <f>"13-2011.00"</f>
        <v>13-2011.00</v>
      </c>
      <c r="BF359" t="s">
        <v>160</v>
      </c>
      <c r="BG359" t="s">
        <v>879</v>
      </c>
      <c r="BH359" t="s">
        <v>162</v>
      </c>
      <c r="BI359">
        <v>1</v>
      </c>
      <c r="BK359" s="1">
        <v>46054</v>
      </c>
      <c r="BL359" s="1">
        <v>46418</v>
      </c>
      <c r="BO359">
        <v>35</v>
      </c>
      <c r="BP359">
        <v>0</v>
      </c>
      <c r="BQ359">
        <v>7</v>
      </c>
      <c r="BR359">
        <v>7</v>
      </c>
      <c r="BS359">
        <v>7</v>
      </c>
      <c r="BT359">
        <v>7</v>
      </c>
      <c r="BU359">
        <v>7</v>
      </c>
      <c r="BV359">
        <v>0</v>
      </c>
      <c r="BW359" t="str">
        <f>"8:30 AM"</f>
        <v>8:30 AM</v>
      </c>
      <c r="BX359" t="str">
        <f>"5:00 PM"</f>
        <v>5:00 PM</v>
      </c>
      <c r="BY359" t="s">
        <v>212</v>
      </c>
      <c r="BZ359">
        <v>0</v>
      </c>
      <c r="CA359">
        <v>36</v>
      </c>
      <c r="CB359" t="s">
        <v>117</v>
      </c>
      <c r="CD359" s="2" t="s">
        <v>880</v>
      </c>
      <c r="CE359" t="s">
        <v>872</v>
      </c>
      <c r="CF359" t="s">
        <v>873</v>
      </c>
      <c r="CG359" t="s">
        <v>156</v>
      </c>
      <c r="CH359" t="s">
        <v>122</v>
      </c>
      <c r="CI359" s="8">
        <v>96950</v>
      </c>
      <c r="CJ359" s="3">
        <v>17.91</v>
      </c>
      <c r="CK359" s="3">
        <v>17.91</v>
      </c>
      <c r="CL359" s="3">
        <v>26.86</v>
      </c>
      <c r="CM359" s="3">
        <v>26.86</v>
      </c>
      <c r="CN359" t="s">
        <v>137</v>
      </c>
      <c r="CO359" t="s">
        <v>165</v>
      </c>
      <c r="CP359" t="s">
        <v>138</v>
      </c>
      <c r="CR359" t="s">
        <v>117</v>
      </c>
      <c r="CS359" t="s">
        <v>139</v>
      </c>
      <c r="CT359" t="s">
        <v>139</v>
      </c>
      <c r="CU359" t="s">
        <v>139</v>
      </c>
      <c r="CV359" t="s">
        <v>140</v>
      </c>
      <c r="CW359" t="s">
        <v>139</v>
      </c>
      <c r="CX359" t="s">
        <v>140</v>
      </c>
      <c r="CY359" t="s">
        <v>881</v>
      </c>
      <c r="CZ359" s="10">
        <v>16702333600</v>
      </c>
      <c r="DA359" t="s">
        <v>878</v>
      </c>
      <c r="DB359" t="s">
        <v>142</v>
      </c>
      <c r="DC359" t="s">
        <v>139</v>
      </c>
      <c r="DD359" t="s">
        <v>117</v>
      </c>
    </row>
    <row r="360" spans="1:114" ht="14.45" customHeight="1" x14ac:dyDescent="0.25">
      <c r="A360" t="s">
        <v>3688</v>
      </c>
      <c r="B360" t="s">
        <v>499</v>
      </c>
      <c r="C360" s="1">
        <v>46014</v>
      </c>
      <c r="D360" s="1">
        <v>46021</v>
      </c>
      <c r="E360" t="s">
        <v>116</v>
      </c>
      <c r="G360" t="s">
        <v>117</v>
      </c>
      <c r="H360" t="s">
        <v>117</v>
      </c>
      <c r="I360" t="s">
        <v>117</v>
      </c>
      <c r="J360" t="s">
        <v>3689</v>
      </c>
      <c r="K360" t="s">
        <v>912</v>
      </c>
      <c r="L360" t="s">
        <v>913</v>
      </c>
      <c r="M360" t="s">
        <v>914</v>
      </c>
      <c r="N360" t="s">
        <v>156</v>
      </c>
      <c r="O360" t="s">
        <v>122</v>
      </c>
      <c r="P360" s="8">
        <v>96950</v>
      </c>
      <c r="Q360" t="s">
        <v>123</v>
      </c>
      <c r="S360" s="10">
        <v>16702346412</v>
      </c>
      <c r="T360">
        <v>1510</v>
      </c>
      <c r="U360" t="s">
        <v>915</v>
      </c>
      <c r="V360">
        <v>72111</v>
      </c>
      <c r="W360" t="s">
        <v>125</v>
      </c>
      <c r="Y360" t="s">
        <v>916</v>
      </c>
      <c r="Z360" t="s">
        <v>917</v>
      </c>
      <c r="AA360" t="s">
        <v>768</v>
      </c>
      <c r="AB360" t="s">
        <v>918</v>
      </c>
      <c r="AC360" t="s">
        <v>913</v>
      </c>
      <c r="AD360" t="s">
        <v>914</v>
      </c>
      <c r="AE360" t="s">
        <v>156</v>
      </c>
      <c r="AF360" t="s">
        <v>122</v>
      </c>
      <c r="AG360" s="8">
        <v>96950</v>
      </c>
      <c r="AH360" t="s">
        <v>123</v>
      </c>
      <c r="AJ360" s="10">
        <v>16702876224</v>
      </c>
      <c r="AL360" t="s">
        <v>919</v>
      </c>
      <c r="BE360" t="str">
        <f>"49-9071.00"</f>
        <v>49-9071.00</v>
      </c>
      <c r="BF360" t="s">
        <v>132</v>
      </c>
      <c r="BG360" t="s">
        <v>3690</v>
      </c>
      <c r="BH360" t="s">
        <v>3691</v>
      </c>
      <c r="BI360">
        <v>3</v>
      </c>
      <c r="BK360" s="1">
        <v>46204</v>
      </c>
      <c r="BL360" s="1">
        <v>46568</v>
      </c>
      <c r="BO360">
        <v>35</v>
      </c>
      <c r="BP360">
        <v>7</v>
      </c>
      <c r="BQ360">
        <v>7</v>
      </c>
      <c r="BR360">
        <v>7</v>
      </c>
      <c r="BS360">
        <v>7</v>
      </c>
      <c r="BT360">
        <v>0</v>
      </c>
      <c r="BU360">
        <v>0</v>
      </c>
      <c r="BV360">
        <v>7</v>
      </c>
      <c r="BW360" t="str">
        <f>"8:00 AM"</f>
        <v>8:00 AM</v>
      </c>
      <c r="BX360" t="str">
        <f>"4:00 PM"</f>
        <v>4:00 PM</v>
      </c>
      <c r="BY360" t="s">
        <v>135</v>
      </c>
      <c r="BZ360">
        <v>0</v>
      </c>
      <c r="CA360">
        <v>12</v>
      </c>
      <c r="CB360" t="s">
        <v>117</v>
      </c>
      <c r="CD360" t="s">
        <v>3692</v>
      </c>
      <c r="CE360" t="s">
        <v>913</v>
      </c>
      <c r="CF360" t="s">
        <v>914</v>
      </c>
      <c r="CG360" t="s">
        <v>156</v>
      </c>
      <c r="CH360" t="s">
        <v>122</v>
      </c>
      <c r="CI360" s="8">
        <v>96950</v>
      </c>
      <c r="CJ360" s="3">
        <v>9.98</v>
      </c>
      <c r="CK360" s="3">
        <v>11</v>
      </c>
      <c r="CL360" s="3">
        <v>14.97</v>
      </c>
      <c r="CM360" s="3">
        <v>16.5</v>
      </c>
      <c r="CN360" t="s">
        <v>137</v>
      </c>
      <c r="CP360" t="s">
        <v>138</v>
      </c>
      <c r="CR360" t="s">
        <v>117</v>
      </c>
      <c r="CS360" t="s">
        <v>139</v>
      </c>
      <c r="CT360" t="s">
        <v>140</v>
      </c>
      <c r="CU360" t="s">
        <v>139</v>
      </c>
      <c r="CV360" t="s">
        <v>139</v>
      </c>
      <c r="CW360" t="s">
        <v>139</v>
      </c>
      <c r="CX360" t="s">
        <v>140</v>
      </c>
      <c r="CY360" t="s">
        <v>3453</v>
      </c>
      <c r="CZ360" s="10">
        <v>16702346412</v>
      </c>
      <c r="DA360" t="s">
        <v>925</v>
      </c>
      <c r="DB360" t="s">
        <v>926</v>
      </c>
      <c r="DC360" t="s">
        <v>139</v>
      </c>
      <c r="DD360" t="s">
        <v>117</v>
      </c>
    </row>
    <row r="361" spans="1:114" ht="14.45" customHeight="1" x14ac:dyDescent="0.25">
      <c r="A361" t="s">
        <v>5493</v>
      </c>
      <c r="B361" t="s">
        <v>234</v>
      </c>
      <c r="C361" s="1">
        <v>46008</v>
      </c>
      <c r="D361" s="1">
        <v>46022</v>
      </c>
      <c r="E361" t="s">
        <v>168</v>
      </c>
      <c r="F361" s="1">
        <v>46021</v>
      </c>
      <c r="G361" t="s">
        <v>117</v>
      </c>
      <c r="H361" t="s">
        <v>117</v>
      </c>
      <c r="I361" t="s">
        <v>117</v>
      </c>
      <c r="J361" t="s">
        <v>3282</v>
      </c>
      <c r="K361" t="s">
        <v>3283</v>
      </c>
      <c r="L361" t="s">
        <v>3284</v>
      </c>
      <c r="M361" t="s">
        <v>3285</v>
      </c>
      <c r="N361" t="s">
        <v>156</v>
      </c>
      <c r="O361" t="s">
        <v>122</v>
      </c>
      <c r="P361" s="8">
        <v>96950</v>
      </c>
      <c r="Q361" t="s">
        <v>123</v>
      </c>
      <c r="S361" s="10">
        <v>16703226130</v>
      </c>
      <c r="U361" t="s">
        <v>2623</v>
      </c>
      <c r="V361">
        <v>312112</v>
      </c>
      <c r="W361" t="s">
        <v>125</v>
      </c>
      <c r="Y361" t="s">
        <v>3286</v>
      </c>
      <c r="Z361" t="s">
        <v>3287</v>
      </c>
      <c r="AA361" t="s">
        <v>3288</v>
      </c>
      <c r="AB361" t="s">
        <v>3289</v>
      </c>
      <c r="AC361" t="s">
        <v>3284</v>
      </c>
      <c r="AD361" t="s">
        <v>3285</v>
      </c>
      <c r="AE361" t="s">
        <v>156</v>
      </c>
      <c r="AF361" t="s">
        <v>122</v>
      </c>
      <c r="AG361" s="8">
        <v>96950</v>
      </c>
      <c r="AH361" t="s">
        <v>123</v>
      </c>
      <c r="AJ361" s="10">
        <v>16703226130</v>
      </c>
      <c r="AL361" t="s">
        <v>3290</v>
      </c>
      <c r="BE361" t="str">
        <f>"53-3031.00"</f>
        <v>53-3031.00</v>
      </c>
      <c r="BF361" t="s">
        <v>405</v>
      </c>
      <c r="BG361" t="s">
        <v>3291</v>
      </c>
      <c r="BH361" t="s">
        <v>3292</v>
      </c>
      <c r="BI361">
        <v>2</v>
      </c>
      <c r="BK361" s="1">
        <v>46143</v>
      </c>
      <c r="BL361" s="1">
        <v>46507</v>
      </c>
      <c r="BO361">
        <v>40</v>
      </c>
      <c r="BP361">
        <v>0</v>
      </c>
      <c r="BQ361">
        <v>8</v>
      </c>
      <c r="BR361">
        <v>8</v>
      </c>
      <c r="BS361">
        <v>8</v>
      </c>
      <c r="BT361">
        <v>8</v>
      </c>
      <c r="BU361">
        <v>8</v>
      </c>
      <c r="BV361">
        <v>0</v>
      </c>
      <c r="BW361" t="str">
        <f>"8:00 AM"</f>
        <v>8:00 AM</v>
      </c>
      <c r="BX361" t="str">
        <f>"5:00 PM"</f>
        <v>5:00 PM</v>
      </c>
      <c r="BY361" t="s">
        <v>135</v>
      </c>
      <c r="BZ361">
        <v>0</v>
      </c>
      <c r="CA361">
        <v>0</v>
      </c>
      <c r="CB361" t="s">
        <v>117</v>
      </c>
      <c r="CD361" t="s">
        <v>4849</v>
      </c>
      <c r="CE361" t="s">
        <v>3284</v>
      </c>
      <c r="CF361" t="s">
        <v>3285</v>
      </c>
      <c r="CG361" t="s">
        <v>156</v>
      </c>
      <c r="CH361" t="s">
        <v>122</v>
      </c>
      <c r="CI361" s="8">
        <v>96950</v>
      </c>
      <c r="CJ361" s="3">
        <v>8.35</v>
      </c>
      <c r="CK361" s="3">
        <v>8.35</v>
      </c>
      <c r="CL361" s="3">
        <v>12.52</v>
      </c>
      <c r="CM361" s="3">
        <v>12.52</v>
      </c>
      <c r="CN361" t="s">
        <v>137</v>
      </c>
      <c r="CP361" t="s">
        <v>138</v>
      </c>
      <c r="CR361" t="s">
        <v>117</v>
      </c>
      <c r="CS361" t="s">
        <v>139</v>
      </c>
      <c r="CT361" t="s">
        <v>140</v>
      </c>
      <c r="CU361" t="s">
        <v>139</v>
      </c>
      <c r="CV361" t="s">
        <v>139</v>
      </c>
      <c r="CW361" t="s">
        <v>139</v>
      </c>
      <c r="CX361" t="s">
        <v>139</v>
      </c>
      <c r="CY361" t="s">
        <v>4850</v>
      </c>
      <c r="CZ361" s="10">
        <v>16703226130</v>
      </c>
      <c r="DA361" t="s">
        <v>3290</v>
      </c>
      <c r="DB361" t="s">
        <v>1524</v>
      </c>
      <c r="DC361" t="s">
        <v>139</v>
      </c>
      <c r="DD361" t="s">
        <v>117</v>
      </c>
    </row>
    <row r="362" spans="1:114" ht="14.45" customHeight="1" x14ac:dyDescent="0.25">
      <c r="A362" t="s">
        <v>910</v>
      </c>
      <c r="B362" t="s">
        <v>499</v>
      </c>
      <c r="C362" s="1">
        <v>46020</v>
      </c>
      <c r="D362" s="1">
        <v>46027</v>
      </c>
      <c r="E362" t="s">
        <v>116</v>
      </c>
      <c r="G362" t="s">
        <v>139</v>
      </c>
      <c r="H362" t="s">
        <v>117</v>
      </c>
      <c r="I362" t="s">
        <v>117</v>
      </c>
      <c r="J362" t="s">
        <v>911</v>
      </c>
      <c r="K362" t="s">
        <v>912</v>
      </c>
      <c r="L362" t="s">
        <v>913</v>
      </c>
      <c r="M362" t="s">
        <v>914</v>
      </c>
      <c r="N362" t="s">
        <v>156</v>
      </c>
      <c r="O362" t="s">
        <v>122</v>
      </c>
      <c r="P362" s="8">
        <v>96950</v>
      </c>
      <c r="Q362" t="s">
        <v>123</v>
      </c>
      <c r="S362" s="10">
        <v>16702370710</v>
      </c>
      <c r="U362" t="s">
        <v>915</v>
      </c>
      <c r="V362">
        <v>72111</v>
      </c>
      <c r="W362" t="s">
        <v>125</v>
      </c>
      <c r="Y362" t="s">
        <v>916</v>
      </c>
      <c r="Z362" t="s">
        <v>917</v>
      </c>
      <c r="AA362" t="s">
        <v>768</v>
      </c>
      <c r="AB362" t="s">
        <v>918</v>
      </c>
      <c r="AC362" t="s">
        <v>913</v>
      </c>
      <c r="AD362" t="s">
        <v>914</v>
      </c>
      <c r="AE362" t="s">
        <v>156</v>
      </c>
      <c r="AF362" t="s">
        <v>122</v>
      </c>
      <c r="AG362" s="8">
        <v>96950</v>
      </c>
      <c r="AH362" t="s">
        <v>123</v>
      </c>
      <c r="AJ362" s="10">
        <v>16702876224</v>
      </c>
      <c r="AL362" t="s">
        <v>919</v>
      </c>
      <c r="BE362" t="str">
        <f>"27-1024.00"</f>
        <v>27-1024.00</v>
      </c>
      <c r="BF362" t="s">
        <v>920</v>
      </c>
      <c r="BG362" t="s">
        <v>921</v>
      </c>
      <c r="BH362" t="s">
        <v>922</v>
      </c>
      <c r="BI362">
        <v>3</v>
      </c>
      <c r="BK362" s="1">
        <v>46296</v>
      </c>
      <c r="BL362" s="1">
        <v>46660</v>
      </c>
      <c r="BO362">
        <v>35</v>
      </c>
      <c r="BP362">
        <v>0</v>
      </c>
      <c r="BQ362">
        <v>7</v>
      </c>
      <c r="BR362">
        <v>7</v>
      </c>
      <c r="BS362">
        <v>7</v>
      </c>
      <c r="BT362">
        <v>7</v>
      </c>
      <c r="BU362">
        <v>7</v>
      </c>
      <c r="BV362">
        <v>0</v>
      </c>
      <c r="BW362" t="str">
        <f>"8:00 AM"</f>
        <v>8:00 AM</v>
      </c>
      <c r="BX362" t="str">
        <f>"4:00 PM"</f>
        <v>4:00 PM</v>
      </c>
      <c r="BY362" t="s">
        <v>212</v>
      </c>
      <c r="BZ362">
        <v>0</v>
      </c>
      <c r="CA362">
        <v>24</v>
      </c>
      <c r="CB362" t="s">
        <v>117</v>
      </c>
      <c r="CD362" t="s">
        <v>923</v>
      </c>
      <c r="CE362" t="s">
        <v>913</v>
      </c>
      <c r="CF362" t="s">
        <v>914</v>
      </c>
      <c r="CG362" t="s">
        <v>156</v>
      </c>
      <c r="CH362" t="s">
        <v>122</v>
      </c>
      <c r="CI362" s="8">
        <v>96950</v>
      </c>
      <c r="CJ362" s="3">
        <v>16.48</v>
      </c>
      <c r="CK362" s="3">
        <v>17</v>
      </c>
      <c r="CL362" s="3">
        <v>24.72</v>
      </c>
      <c r="CM362" s="3">
        <v>25.5</v>
      </c>
      <c r="CN362" t="s">
        <v>137</v>
      </c>
      <c r="CP362" t="s">
        <v>138</v>
      </c>
      <c r="CR362" t="s">
        <v>117</v>
      </c>
      <c r="CS362" t="s">
        <v>139</v>
      </c>
      <c r="CT362" t="s">
        <v>140</v>
      </c>
      <c r="CU362" t="s">
        <v>139</v>
      </c>
      <c r="CV362" t="s">
        <v>139</v>
      </c>
      <c r="CW362" t="s">
        <v>139</v>
      </c>
      <c r="CX362" t="s">
        <v>140</v>
      </c>
      <c r="CY362" t="s">
        <v>924</v>
      </c>
      <c r="CZ362" s="10">
        <v>16702346412</v>
      </c>
      <c r="DA362" t="s">
        <v>925</v>
      </c>
      <c r="DB362" t="s">
        <v>926</v>
      </c>
      <c r="DC362" t="s">
        <v>139</v>
      </c>
      <c r="DD362" t="s">
        <v>117</v>
      </c>
    </row>
    <row r="363" spans="1:114" ht="14.45" customHeight="1" x14ac:dyDescent="0.25">
      <c r="A363" t="s">
        <v>949</v>
      </c>
      <c r="B363" t="s">
        <v>217</v>
      </c>
      <c r="C363" s="1">
        <v>46000</v>
      </c>
      <c r="D363" s="1">
        <v>46027</v>
      </c>
      <c r="E363" t="s">
        <v>116</v>
      </c>
      <c r="G363" t="s">
        <v>117</v>
      </c>
      <c r="H363" t="s">
        <v>117</v>
      </c>
      <c r="I363" t="s">
        <v>117</v>
      </c>
      <c r="J363" t="s">
        <v>950</v>
      </c>
      <c r="K363" t="s">
        <v>951</v>
      </c>
      <c r="L363" t="s">
        <v>952</v>
      </c>
      <c r="M363" t="s">
        <v>953</v>
      </c>
      <c r="N363" t="s">
        <v>121</v>
      </c>
      <c r="O363" t="s">
        <v>122</v>
      </c>
      <c r="P363" s="8">
        <v>96950</v>
      </c>
      <c r="Q363" t="s">
        <v>123</v>
      </c>
      <c r="R363" t="s">
        <v>753</v>
      </c>
      <c r="S363" s="10">
        <v>16702343207</v>
      </c>
      <c r="U363" t="s">
        <v>954</v>
      </c>
      <c r="V363">
        <v>61111</v>
      </c>
      <c r="W363" t="s">
        <v>125</v>
      </c>
      <c r="Y363" t="s">
        <v>755</v>
      </c>
      <c r="Z363" t="s">
        <v>955</v>
      </c>
      <c r="AA363" t="s">
        <v>956</v>
      </c>
      <c r="AB363" t="s">
        <v>193</v>
      </c>
      <c r="AC363" t="s">
        <v>957</v>
      </c>
      <c r="AD363" t="s">
        <v>958</v>
      </c>
      <c r="AE363" t="s">
        <v>121</v>
      </c>
      <c r="AF363" t="s">
        <v>122</v>
      </c>
      <c r="AG363" s="8">
        <v>96950</v>
      </c>
      <c r="AH363" t="s">
        <v>123</v>
      </c>
      <c r="AI363" t="s">
        <v>959</v>
      </c>
      <c r="AJ363" s="10">
        <v>16707833833</v>
      </c>
      <c r="AL363" t="s">
        <v>760</v>
      </c>
      <c r="BE363" t="str">
        <f>"49-9071.00"</f>
        <v>49-9071.00</v>
      </c>
      <c r="BF363" t="s">
        <v>132</v>
      </c>
      <c r="BG363" t="s">
        <v>960</v>
      </c>
      <c r="BH363" t="s">
        <v>961</v>
      </c>
      <c r="BI363">
        <v>2</v>
      </c>
      <c r="BK363" s="1">
        <v>46096</v>
      </c>
      <c r="BL363" s="1">
        <v>46460</v>
      </c>
      <c r="BO363">
        <v>40</v>
      </c>
      <c r="BP363">
        <v>0</v>
      </c>
      <c r="BQ363">
        <v>8</v>
      </c>
      <c r="BR363">
        <v>8</v>
      </c>
      <c r="BS363">
        <v>8</v>
      </c>
      <c r="BT363">
        <v>8</v>
      </c>
      <c r="BU363">
        <v>8</v>
      </c>
      <c r="BV363">
        <v>0</v>
      </c>
      <c r="BW363" t="str">
        <f>"8:00 AM"</f>
        <v>8:00 AM</v>
      </c>
      <c r="BX363" t="str">
        <f>"5:00 PM"</f>
        <v>5:00 PM</v>
      </c>
      <c r="BY363" t="s">
        <v>135</v>
      </c>
      <c r="BZ363">
        <v>0</v>
      </c>
      <c r="CA363">
        <v>24</v>
      </c>
      <c r="CB363" t="s">
        <v>117</v>
      </c>
      <c r="CD363" t="s">
        <v>962</v>
      </c>
      <c r="CE363" t="s">
        <v>963</v>
      </c>
      <c r="CF363" t="s">
        <v>964</v>
      </c>
      <c r="CG363" t="s">
        <v>121</v>
      </c>
      <c r="CH363" t="s">
        <v>122</v>
      </c>
      <c r="CI363" s="8">
        <v>96950</v>
      </c>
      <c r="CJ363" s="3">
        <v>9.98</v>
      </c>
      <c r="CK363" s="3">
        <v>9.98</v>
      </c>
      <c r="CL363" s="3">
        <v>14.97</v>
      </c>
      <c r="CM363" s="3">
        <v>14.97</v>
      </c>
      <c r="CN363" t="s">
        <v>137</v>
      </c>
      <c r="CO363" t="s">
        <v>140</v>
      </c>
      <c r="CP363" t="s">
        <v>138</v>
      </c>
      <c r="CR363" t="s">
        <v>117</v>
      </c>
      <c r="CS363" t="s">
        <v>139</v>
      </c>
      <c r="CT363" t="s">
        <v>139</v>
      </c>
      <c r="CU363" t="s">
        <v>139</v>
      </c>
      <c r="CV363" t="s">
        <v>139</v>
      </c>
      <c r="CW363" t="s">
        <v>139</v>
      </c>
      <c r="CX363" t="s">
        <v>139</v>
      </c>
      <c r="CY363" t="s">
        <v>965</v>
      </c>
      <c r="CZ363" s="10">
        <v>16703243207</v>
      </c>
      <c r="DA363" t="s">
        <v>760</v>
      </c>
      <c r="DB363" t="s">
        <v>140</v>
      </c>
      <c r="DC363" t="s">
        <v>139</v>
      </c>
      <c r="DD363" t="s">
        <v>117</v>
      </c>
      <c r="DE363" t="s">
        <v>755</v>
      </c>
      <c r="DF363" t="s">
        <v>955</v>
      </c>
      <c r="DG363" t="s">
        <v>966</v>
      </c>
      <c r="DH363" t="s">
        <v>954</v>
      </c>
      <c r="DI363" t="s">
        <v>950</v>
      </c>
      <c r="DJ363" t="s">
        <v>760</v>
      </c>
    </row>
    <row r="364" spans="1:114" ht="14.45" customHeight="1" x14ac:dyDescent="0.25">
      <c r="A364" t="s">
        <v>1991</v>
      </c>
      <c r="B364" t="s">
        <v>115</v>
      </c>
      <c r="C364" s="1">
        <v>45975</v>
      </c>
      <c r="D364" s="1">
        <v>46027</v>
      </c>
      <c r="E364" t="s">
        <v>116</v>
      </c>
      <c r="G364" t="s">
        <v>117</v>
      </c>
      <c r="H364" t="s">
        <v>117</v>
      </c>
      <c r="I364" t="s">
        <v>117</v>
      </c>
      <c r="J364" t="s">
        <v>1992</v>
      </c>
      <c r="K364" t="s">
        <v>1993</v>
      </c>
      <c r="L364" t="s">
        <v>1994</v>
      </c>
      <c r="M364" t="s">
        <v>1995</v>
      </c>
      <c r="N364" t="s">
        <v>121</v>
      </c>
      <c r="O364" t="s">
        <v>122</v>
      </c>
      <c r="P364" s="8">
        <v>96950</v>
      </c>
      <c r="Q364" t="s">
        <v>123</v>
      </c>
      <c r="S364" s="10">
        <v>16702337999</v>
      </c>
      <c r="U364" t="s">
        <v>1996</v>
      </c>
      <c r="V364">
        <v>812112</v>
      </c>
      <c r="W364" t="s">
        <v>125</v>
      </c>
      <c r="Y364" t="s">
        <v>776</v>
      </c>
      <c r="Z364" t="s">
        <v>1997</v>
      </c>
      <c r="AB364" t="s">
        <v>1998</v>
      </c>
      <c r="AC364" t="s">
        <v>1994</v>
      </c>
      <c r="AD364" t="s">
        <v>1995</v>
      </c>
      <c r="AE364" t="s">
        <v>121</v>
      </c>
      <c r="AF364" t="s">
        <v>122</v>
      </c>
      <c r="AG364" s="8">
        <v>96950</v>
      </c>
      <c r="AH364" t="s">
        <v>123</v>
      </c>
      <c r="AJ364" s="10">
        <v>16702337999</v>
      </c>
      <c r="AL364" t="s">
        <v>1999</v>
      </c>
      <c r="BE364" t="str">
        <f>"39-5012.00"</f>
        <v>39-5012.00</v>
      </c>
      <c r="BF364" t="s">
        <v>742</v>
      </c>
      <c r="BG364" t="s">
        <v>2000</v>
      </c>
      <c r="BH364" t="s">
        <v>2001</v>
      </c>
      <c r="BI364">
        <v>3</v>
      </c>
      <c r="BJ364">
        <v>3</v>
      </c>
      <c r="BK364" s="1">
        <v>46023</v>
      </c>
      <c r="BL364" s="1">
        <v>46387</v>
      </c>
      <c r="BM364" s="1">
        <v>46027</v>
      </c>
      <c r="BN364" s="1">
        <v>46387</v>
      </c>
      <c r="BO364">
        <v>40</v>
      </c>
      <c r="BP364">
        <v>0</v>
      </c>
      <c r="BQ364">
        <v>8</v>
      </c>
      <c r="BR364">
        <v>8</v>
      </c>
      <c r="BS364">
        <v>8</v>
      </c>
      <c r="BT364">
        <v>8</v>
      </c>
      <c r="BU364">
        <v>8</v>
      </c>
      <c r="BV364">
        <v>0</v>
      </c>
      <c r="BW364" t="str">
        <f>"10:00 AM"</f>
        <v>10:00 AM</v>
      </c>
      <c r="BX364" t="str">
        <f>"7:00 PM"</f>
        <v>7:00 PM</v>
      </c>
      <c r="BY364" t="s">
        <v>135</v>
      </c>
      <c r="BZ364">
        <v>0</v>
      </c>
      <c r="CA364">
        <v>12</v>
      </c>
      <c r="CB364" t="s">
        <v>117</v>
      </c>
      <c r="CD364" t="s">
        <v>2002</v>
      </c>
      <c r="CE364" t="s">
        <v>2003</v>
      </c>
      <c r="CF364" t="s">
        <v>1995</v>
      </c>
      <c r="CG364" t="s">
        <v>121</v>
      </c>
      <c r="CH364" t="s">
        <v>122</v>
      </c>
      <c r="CI364" s="8">
        <v>96950</v>
      </c>
      <c r="CJ364" s="3">
        <v>8.8800000000000008</v>
      </c>
      <c r="CK364" s="3">
        <v>8.8800000000000008</v>
      </c>
      <c r="CL364" s="3">
        <v>13.32</v>
      </c>
      <c r="CM364" s="3">
        <v>13.32</v>
      </c>
      <c r="CN364" t="s">
        <v>137</v>
      </c>
      <c r="CO364" t="s">
        <v>140</v>
      </c>
      <c r="CP364" t="s">
        <v>138</v>
      </c>
      <c r="CR364" t="s">
        <v>117</v>
      </c>
      <c r="CS364" t="s">
        <v>139</v>
      </c>
      <c r="CT364" t="s">
        <v>140</v>
      </c>
      <c r="CU364" t="s">
        <v>139</v>
      </c>
      <c r="CV364" t="s">
        <v>140</v>
      </c>
      <c r="CW364" t="s">
        <v>139</v>
      </c>
      <c r="CX364" t="s">
        <v>140</v>
      </c>
      <c r="CY364" t="s">
        <v>2004</v>
      </c>
      <c r="CZ364" s="10">
        <v>16702337999</v>
      </c>
      <c r="DA364" t="s">
        <v>1999</v>
      </c>
      <c r="DB364" t="s">
        <v>140</v>
      </c>
      <c r="DC364" t="s">
        <v>139</v>
      </c>
      <c r="DD364" t="s">
        <v>117</v>
      </c>
    </row>
    <row r="365" spans="1:114" ht="14.45" customHeight="1" x14ac:dyDescent="0.25">
      <c r="A365" t="s">
        <v>3090</v>
      </c>
      <c r="B365" t="s">
        <v>217</v>
      </c>
      <c r="C365" s="1">
        <v>45925</v>
      </c>
      <c r="D365" s="1">
        <v>46027</v>
      </c>
      <c r="E365" t="s">
        <v>116</v>
      </c>
      <c r="G365" t="s">
        <v>117</v>
      </c>
      <c r="H365" t="s">
        <v>117</v>
      </c>
      <c r="I365" t="s">
        <v>117</v>
      </c>
      <c r="J365" t="s">
        <v>1073</v>
      </c>
      <c r="K365" t="s">
        <v>3091</v>
      </c>
      <c r="L365" t="s">
        <v>1620</v>
      </c>
      <c r="M365" t="s">
        <v>1076</v>
      </c>
      <c r="N365" t="s">
        <v>121</v>
      </c>
      <c r="O365" t="s">
        <v>122</v>
      </c>
      <c r="P365" s="8">
        <v>96950</v>
      </c>
      <c r="Q365" t="s">
        <v>123</v>
      </c>
      <c r="S365" s="10">
        <v>16703236877</v>
      </c>
      <c r="U365" t="s">
        <v>1077</v>
      </c>
      <c r="V365">
        <v>56133</v>
      </c>
      <c r="W365" t="s">
        <v>125</v>
      </c>
      <c r="Y365" t="s">
        <v>1078</v>
      </c>
      <c r="Z365" t="s">
        <v>1079</v>
      </c>
      <c r="AA365" t="s">
        <v>364</v>
      </c>
      <c r="AB365" t="s">
        <v>193</v>
      </c>
      <c r="AC365" t="s">
        <v>1081</v>
      </c>
      <c r="AE365" t="s">
        <v>1082</v>
      </c>
      <c r="AF365" t="s">
        <v>340</v>
      </c>
      <c r="AG365" s="8">
        <v>96931</v>
      </c>
      <c r="AH365" t="s">
        <v>123</v>
      </c>
      <c r="AJ365" s="10">
        <v>16716498746</v>
      </c>
      <c r="AK365">
        <v>203</v>
      </c>
      <c r="AL365" t="s">
        <v>1083</v>
      </c>
      <c r="BE365" t="str">
        <f>"43-3021.00"</f>
        <v>43-3021.00</v>
      </c>
      <c r="BF365" t="s">
        <v>1883</v>
      </c>
      <c r="BG365" t="s">
        <v>3092</v>
      </c>
      <c r="BH365" t="s">
        <v>1885</v>
      </c>
      <c r="BI365">
        <v>3</v>
      </c>
      <c r="BK365" s="1">
        <v>46037</v>
      </c>
      <c r="BL365" s="1">
        <v>46401</v>
      </c>
      <c r="BO365">
        <v>40</v>
      </c>
      <c r="BP365">
        <v>0</v>
      </c>
      <c r="BQ365">
        <v>8</v>
      </c>
      <c r="BR365">
        <v>8</v>
      </c>
      <c r="BS365">
        <v>8</v>
      </c>
      <c r="BT365">
        <v>8</v>
      </c>
      <c r="BU365">
        <v>5</v>
      </c>
      <c r="BV365">
        <v>3</v>
      </c>
      <c r="BW365" t="str">
        <f>"8:30 AM"</f>
        <v>8:30 AM</v>
      </c>
      <c r="BX365" t="str">
        <f>"5:30 PM"</f>
        <v>5:30 PM</v>
      </c>
      <c r="BY365" t="s">
        <v>3093</v>
      </c>
      <c r="BZ365">
        <v>0</v>
      </c>
      <c r="CA365">
        <v>12</v>
      </c>
      <c r="CB365" t="s">
        <v>117</v>
      </c>
      <c r="CD365" t="s">
        <v>1886</v>
      </c>
      <c r="CE365" t="s">
        <v>1620</v>
      </c>
      <c r="CF365" t="s">
        <v>1076</v>
      </c>
      <c r="CG365" t="s">
        <v>121</v>
      </c>
      <c r="CH365" t="s">
        <v>122</v>
      </c>
      <c r="CI365" s="8">
        <v>96950</v>
      </c>
      <c r="CJ365" s="3">
        <v>13.29</v>
      </c>
      <c r="CK365" s="3">
        <v>13.29</v>
      </c>
      <c r="CN365" t="s">
        <v>137</v>
      </c>
      <c r="CP365" t="s">
        <v>138</v>
      </c>
      <c r="CR365" t="s">
        <v>117</v>
      </c>
      <c r="CS365" t="s">
        <v>139</v>
      </c>
      <c r="CT365" t="s">
        <v>140</v>
      </c>
      <c r="CU365" t="s">
        <v>140</v>
      </c>
      <c r="CV365" t="s">
        <v>140</v>
      </c>
      <c r="CW365" t="s">
        <v>139</v>
      </c>
      <c r="CX365" t="s">
        <v>140</v>
      </c>
      <c r="CY365" t="s">
        <v>140</v>
      </c>
      <c r="CZ365" s="10">
        <v>16713236877</v>
      </c>
      <c r="DA365" t="s">
        <v>1089</v>
      </c>
      <c r="DB365" t="s">
        <v>140</v>
      </c>
      <c r="DC365" t="s">
        <v>139</v>
      </c>
      <c r="DD365" t="s">
        <v>117</v>
      </c>
    </row>
    <row r="366" spans="1:114" ht="14.45" customHeight="1" x14ac:dyDescent="0.25">
      <c r="A366" t="s">
        <v>3659</v>
      </c>
      <c r="B366" t="s">
        <v>217</v>
      </c>
      <c r="C366" s="1">
        <v>46000</v>
      </c>
      <c r="D366" s="1">
        <v>46027</v>
      </c>
      <c r="E366" t="s">
        <v>116</v>
      </c>
      <c r="G366" t="s">
        <v>117</v>
      </c>
      <c r="H366" t="s">
        <v>117</v>
      </c>
      <c r="I366" t="s">
        <v>117</v>
      </c>
      <c r="J366" t="s">
        <v>1173</v>
      </c>
      <c r="K366" t="s">
        <v>1174</v>
      </c>
      <c r="L366" t="s">
        <v>1330</v>
      </c>
      <c r="M366" t="s">
        <v>3660</v>
      </c>
      <c r="N366" t="s">
        <v>121</v>
      </c>
      <c r="O366" t="s">
        <v>122</v>
      </c>
      <c r="P366" s="8">
        <v>96950</v>
      </c>
      <c r="Q366" t="s">
        <v>123</v>
      </c>
      <c r="R366" t="s">
        <v>753</v>
      </c>
      <c r="S366" s="10">
        <v>16702343207</v>
      </c>
      <c r="U366" t="s">
        <v>954</v>
      </c>
      <c r="V366">
        <v>61111</v>
      </c>
      <c r="W366" t="s">
        <v>125</v>
      </c>
      <c r="Y366" t="s">
        <v>755</v>
      </c>
      <c r="Z366" t="s">
        <v>955</v>
      </c>
      <c r="AA366" t="s">
        <v>956</v>
      </c>
      <c r="AB366" t="s">
        <v>193</v>
      </c>
      <c r="AC366" t="s">
        <v>957</v>
      </c>
      <c r="AD366" t="s">
        <v>3661</v>
      </c>
      <c r="AE366" t="s">
        <v>121</v>
      </c>
      <c r="AF366" t="s">
        <v>122</v>
      </c>
      <c r="AG366" s="8">
        <v>96950</v>
      </c>
      <c r="AH366" t="s">
        <v>123</v>
      </c>
      <c r="AI366" t="s">
        <v>3662</v>
      </c>
      <c r="AJ366" s="10">
        <v>16707833833</v>
      </c>
      <c r="AL366" t="s">
        <v>760</v>
      </c>
      <c r="BE366" t="str">
        <f>"35-2012.00"</f>
        <v>35-2012.00</v>
      </c>
      <c r="BF366" t="s">
        <v>227</v>
      </c>
      <c r="BG366" t="s">
        <v>3663</v>
      </c>
      <c r="BH366" t="s">
        <v>197</v>
      </c>
      <c r="BI366">
        <v>2</v>
      </c>
      <c r="BK366" s="1">
        <v>46096</v>
      </c>
      <c r="BL366" s="1">
        <v>46460</v>
      </c>
      <c r="BO366">
        <v>40</v>
      </c>
      <c r="BP366">
        <v>0</v>
      </c>
      <c r="BQ366">
        <v>8</v>
      </c>
      <c r="BR366">
        <v>8</v>
      </c>
      <c r="BS366">
        <v>8</v>
      </c>
      <c r="BT366">
        <v>8</v>
      </c>
      <c r="BU366">
        <v>8</v>
      </c>
      <c r="BV366">
        <v>0</v>
      </c>
      <c r="BW366" t="str">
        <f>"8:00 AM"</f>
        <v>8:00 AM</v>
      </c>
      <c r="BX366" t="str">
        <f>"5:00 PM"</f>
        <v>5:00 PM</v>
      </c>
      <c r="BY366" t="s">
        <v>135</v>
      </c>
      <c r="BZ366">
        <v>0</v>
      </c>
      <c r="CA366">
        <v>12</v>
      </c>
      <c r="CB366" t="s">
        <v>117</v>
      </c>
      <c r="CD366" t="s">
        <v>3664</v>
      </c>
      <c r="CE366" t="s">
        <v>957</v>
      </c>
      <c r="CF366" t="s">
        <v>953</v>
      </c>
      <c r="CG366" t="s">
        <v>121</v>
      </c>
      <c r="CH366" t="s">
        <v>122</v>
      </c>
      <c r="CI366" s="8">
        <v>96950</v>
      </c>
      <c r="CJ366" s="3">
        <v>9.0299999999999994</v>
      </c>
      <c r="CK366" s="3">
        <v>9.0299999999999994</v>
      </c>
      <c r="CL366" s="3">
        <v>13.55</v>
      </c>
      <c r="CM366" s="3">
        <v>13.55</v>
      </c>
      <c r="CN366" t="s">
        <v>137</v>
      </c>
      <c r="CO366" t="s">
        <v>140</v>
      </c>
      <c r="CP366" t="s">
        <v>138</v>
      </c>
      <c r="CR366" t="s">
        <v>117</v>
      </c>
      <c r="CS366" t="s">
        <v>139</v>
      </c>
      <c r="CT366" t="s">
        <v>139</v>
      </c>
      <c r="CU366" t="s">
        <v>139</v>
      </c>
      <c r="CV366" t="s">
        <v>140</v>
      </c>
      <c r="CW366" t="s">
        <v>139</v>
      </c>
      <c r="CX366" t="s">
        <v>139</v>
      </c>
      <c r="CY366" t="s">
        <v>965</v>
      </c>
      <c r="CZ366" s="10">
        <v>16702343207</v>
      </c>
      <c r="DA366" t="s">
        <v>760</v>
      </c>
      <c r="DB366" t="s">
        <v>140</v>
      </c>
      <c r="DC366" t="s">
        <v>139</v>
      </c>
      <c r="DD366" t="s">
        <v>117</v>
      </c>
      <c r="DE366" t="s">
        <v>755</v>
      </c>
      <c r="DF366" t="s">
        <v>955</v>
      </c>
      <c r="DG366" t="s">
        <v>966</v>
      </c>
      <c r="DH366" t="s">
        <v>3665</v>
      </c>
      <c r="DI366" t="s">
        <v>1173</v>
      </c>
      <c r="DJ366" t="s">
        <v>760</v>
      </c>
    </row>
    <row r="367" spans="1:114" ht="14.45" customHeight="1" x14ac:dyDescent="0.25">
      <c r="A367" t="s">
        <v>4163</v>
      </c>
      <c r="B367" t="s">
        <v>115</v>
      </c>
      <c r="C367" s="1">
        <v>45900</v>
      </c>
      <c r="D367" s="1">
        <v>46027</v>
      </c>
      <c r="E367" t="s">
        <v>168</v>
      </c>
      <c r="F367" s="1">
        <v>46080</v>
      </c>
      <c r="G367" t="s">
        <v>117</v>
      </c>
      <c r="H367" t="s">
        <v>117</v>
      </c>
      <c r="I367" t="s">
        <v>117</v>
      </c>
      <c r="J367" t="s">
        <v>614</v>
      </c>
      <c r="K367" t="s">
        <v>615</v>
      </c>
      <c r="L367" t="s">
        <v>616</v>
      </c>
      <c r="M367" t="s">
        <v>617</v>
      </c>
      <c r="N367" t="s">
        <v>121</v>
      </c>
      <c r="O367" t="s">
        <v>122</v>
      </c>
      <c r="P367" s="8">
        <v>96950</v>
      </c>
      <c r="Q367" t="s">
        <v>123</v>
      </c>
      <c r="R367" t="s">
        <v>140</v>
      </c>
      <c r="S367" s="10">
        <v>16702882288</v>
      </c>
      <c r="T367">
        <v>106</v>
      </c>
      <c r="U367" t="s">
        <v>619</v>
      </c>
      <c r="V367">
        <v>44414</v>
      </c>
      <c r="W367" t="s">
        <v>125</v>
      </c>
      <c r="Y367" t="s">
        <v>621</v>
      </c>
      <c r="Z367" t="s">
        <v>620</v>
      </c>
      <c r="AA367" t="s">
        <v>140</v>
      </c>
      <c r="AB367" t="s">
        <v>622</v>
      </c>
      <c r="AC367" t="s">
        <v>616</v>
      </c>
      <c r="AD367" t="s">
        <v>617</v>
      </c>
      <c r="AE367" t="s">
        <v>121</v>
      </c>
      <c r="AF367" t="s">
        <v>122</v>
      </c>
      <c r="AG367" s="8">
        <v>96950</v>
      </c>
      <c r="AH367" t="s">
        <v>123</v>
      </c>
      <c r="AI367" t="s">
        <v>582</v>
      </c>
      <c r="AJ367" s="10">
        <v>16702882288</v>
      </c>
      <c r="AK367">
        <v>106</v>
      </c>
      <c r="AL367" t="s">
        <v>4164</v>
      </c>
      <c r="BE367" t="str">
        <f>"53-7065.00"</f>
        <v>53-7065.00</v>
      </c>
      <c r="BF367" t="s">
        <v>243</v>
      </c>
      <c r="BG367" t="s">
        <v>4165</v>
      </c>
      <c r="BH367" t="s">
        <v>625</v>
      </c>
      <c r="BI367">
        <v>1</v>
      </c>
      <c r="BJ367">
        <v>1</v>
      </c>
      <c r="BK367" s="1">
        <v>46082</v>
      </c>
      <c r="BL367" s="1">
        <v>46446</v>
      </c>
      <c r="BM367" s="1">
        <v>46082</v>
      </c>
      <c r="BN367" s="1">
        <v>46446</v>
      </c>
      <c r="BO367">
        <v>40</v>
      </c>
      <c r="BP367">
        <v>0</v>
      </c>
      <c r="BQ367">
        <v>7</v>
      </c>
      <c r="BR367">
        <v>6.5</v>
      </c>
      <c r="BS367">
        <v>6.5</v>
      </c>
      <c r="BT367">
        <v>6.5</v>
      </c>
      <c r="BU367">
        <v>6.5</v>
      </c>
      <c r="BV367">
        <v>7</v>
      </c>
      <c r="BW367" t="str">
        <f>"8:00 AM"</f>
        <v>8:00 AM</v>
      </c>
      <c r="BX367" t="str">
        <f>"5:00 PM"</f>
        <v>5:00 PM</v>
      </c>
      <c r="BY367" t="s">
        <v>135</v>
      </c>
      <c r="BZ367">
        <v>0</v>
      </c>
      <c r="CA367">
        <v>12</v>
      </c>
      <c r="CB367" t="s">
        <v>117</v>
      </c>
      <c r="CD367" s="2" t="s">
        <v>4166</v>
      </c>
      <c r="CE367" t="s">
        <v>627</v>
      </c>
      <c r="CF367" t="s">
        <v>4167</v>
      </c>
      <c r="CG367" t="s">
        <v>121</v>
      </c>
      <c r="CH367" t="s">
        <v>122</v>
      </c>
      <c r="CI367" s="8">
        <v>96950</v>
      </c>
      <c r="CJ367" s="3">
        <v>8.86</v>
      </c>
      <c r="CL367" s="3">
        <v>13.29</v>
      </c>
      <c r="CN367" t="s">
        <v>137</v>
      </c>
      <c r="CO367" t="s">
        <v>140</v>
      </c>
      <c r="CP367" t="s">
        <v>138</v>
      </c>
      <c r="CR367" t="s">
        <v>117</v>
      </c>
      <c r="CS367" t="s">
        <v>139</v>
      </c>
      <c r="CT367" t="s">
        <v>140</v>
      </c>
      <c r="CU367" t="s">
        <v>139</v>
      </c>
      <c r="CV367" t="s">
        <v>140</v>
      </c>
      <c r="CW367" t="s">
        <v>139</v>
      </c>
      <c r="CX367" t="s">
        <v>139</v>
      </c>
      <c r="CY367" t="s">
        <v>629</v>
      </c>
      <c r="CZ367" s="10">
        <v>16702882288</v>
      </c>
      <c r="DA367" t="s">
        <v>623</v>
      </c>
      <c r="DB367" t="s">
        <v>140</v>
      </c>
      <c r="DC367" t="s">
        <v>139</v>
      </c>
      <c r="DD367" t="s">
        <v>117</v>
      </c>
    </row>
    <row r="368" spans="1:114" ht="14.45" customHeight="1" x14ac:dyDescent="0.25">
      <c r="A368" t="s">
        <v>4688</v>
      </c>
      <c r="B368" t="s">
        <v>115</v>
      </c>
      <c r="C368" s="1">
        <v>45913</v>
      </c>
      <c r="D368" s="1">
        <v>46027</v>
      </c>
      <c r="E368" t="s">
        <v>116</v>
      </c>
      <c r="G368" t="s">
        <v>117</v>
      </c>
      <c r="H368" t="s">
        <v>117</v>
      </c>
      <c r="I368" t="s">
        <v>117</v>
      </c>
      <c r="J368" t="s">
        <v>446</v>
      </c>
      <c r="K368" t="s">
        <v>447</v>
      </c>
      <c r="L368" t="s">
        <v>448</v>
      </c>
      <c r="M368" t="s">
        <v>449</v>
      </c>
      <c r="N368" t="s">
        <v>156</v>
      </c>
      <c r="O368" t="s">
        <v>122</v>
      </c>
      <c r="P368" s="8">
        <v>96950</v>
      </c>
      <c r="Q368" t="s">
        <v>123</v>
      </c>
      <c r="S368" s="10">
        <v>16702353027</v>
      </c>
      <c r="U368" t="s">
        <v>450</v>
      </c>
      <c r="V368">
        <v>722310</v>
      </c>
      <c r="W368" t="s">
        <v>125</v>
      </c>
      <c r="Y368" t="s">
        <v>451</v>
      </c>
      <c r="Z368" t="s">
        <v>452</v>
      </c>
      <c r="AA368" t="s">
        <v>453</v>
      </c>
      <c r="AB368" t="s">
        <v>454</v>
      </c>
      <c r="AC368" t="s">
        <v>448</v>
      </c>
      <c r="AD368" t="s">
        <v>449</v>
      </c>
      <c r="AE368" t="s">
        <v>156</v>
      </c>
      <c r="AF368" t="s">
        <v>122</v>
      </c>
      <c r="AG368" s="8">
        <v>96950</v>
      </c>
      <c r="AH368" t="s">
        <v>123</v>
      </c>
      <c r="AJ368" s="10">
        <v>16702353027</v>
      </c>
      <c r="AL368" t="s">
        <v>455</v>
      </c>
      <c r="BE368" t="str">
        <f>"35-2012.00"</f>
        <v>35-2012.00</v>
      </c>
      <c r="BF368" t="s">
        <v>227</v>
      </c>
      <c r="BG368" t="s">
        <v>4689</v>
      </c>
      <c r="BH368" t="s">
        <v>495</v>
      </c>
      <c r="BI368">
        <v>4</v>
      </c>
      <c r="BJ368">
        <v>4</v>
      </c>
      <c r="BK368" s="1">
        <v>45962</v>
      </c>
      <c r="BL368" s="1">
        <v>46326</v>
      </c>
      <c r="BM368" s="1">
        <v>46027</v>
      </c>
      <c r="BN368" s="1">
        <v>46326</v>
      </c>
      <c r="BO368">
        <v>35</v>
      </c>
      <c r="BP368">
        <v>0</v>
      </c>
      <c r="BQ368">
        <v>7</v>
      </c>
      <c r="BR368">
        <v>7</v>
      </c>
      <c r="BS368">
        <v>7</v>
      </c>
      <c r="BT368">
        <v>7</v>
      </c>
      <c r="BU368">
        <v>7</v>
      </c>
      <c r="BV368">
        <v>0</v>
      </c>
      <c r="BW368" t="str">
        <f>"2:30 AM"</f>
        <v>2:30 AM</v>
      </c>
      <c r="BX368" t="str">
        <f>"9:30 AM"</f>
        <v>9:30 AM</v>
      </c>
      <c r="BY368" t="s">
        <v>165</v>
      </c>
      <c r="BZ368">
        <v>0</v>
      </c>
      <c r="CA368">
        <v>12</v>
      </c>
      <c r="CB368" t="s">
        <v>117</v>
      </c>
      <c r="CD368" s="2" t="s">
        <v>4690</v>
      </c>
      <c r="CE368" t="s">
        <v>459</v>
      </c>
      <c r="CF368" t="s">
        <v>459</v>
      </c>
      <c r="CG368" t="s">
        <v>146</v>
      </c>
      <c r="CH368" t="s">
        <v>122</v>
      </c>
      <c r="CI368" s="8">
        <v>96951</v>
      </c>
      <c r="CJ368" s="3">
        <v>9.0299999999999994</v>
      </c>
      <c r="CK368" s="3">
        <v>9.0299999999999994</v>
      </c>
      <c r="CL368" s="3">
        <v>13.55</v>
      </c>
      <c r="CM368" s="3">
        <v>13.55</v>
      </c>
      <c r="CN368" t="s">
        <v>137</v>
      </c>
      <c r="CO368">
        <v>0</v>
      </c>
      <c r="CP368" t="s">
        <v>138</v>
      </c>
      <c r="CR368" t="s">
        <v>117</v>
      </c>
      <c r="CS368" t="s">
        <v>139</v>
      </c>
      <c r="CT368" t="s">
        <v>140</v>
      </c>
      <c r="CU368" t="s">
        <v>139</v>
      </c>
      <c r="CV368" t="s">
        <v>140</v>
      </c>
      <c r="CW368" t="s">
        <v>139</v>
      </c>
      <c r="CX368" t="s">
        <v>140</v>
      </c>
      <c r="CY368" t="s">
        <v>1910</v>
      </c>
      <c r="CZ368" s="10">
        <v>16702353027</v>
      </c>
      <c r="DA368" t="s">
        <v>455</v>
      </c>
      <c r="DB368" t="s">
        <v>140</v>
      </c>
      <c r="DC368" t="s">
        <v>139</v>
      </c>
      <c r="DD368" t="s">
        <v>117</v>
      </c>
    </row>
    <row r="369" spans="1:114" ht="14.45" customHeight="1" x14ac:dyDescent="0.25">
      <c r="A369" t="s">
        <v>4745</v>
      </c>
      <c r="B369" t="s">
        <v>499</v>
      </c>
      <c r="C369" s="1">
        <v>46026</v>
      </c>
      <c r="D369" s="1">
        <v>46027</v>
      </c>
      <c r="E369" t="s">
        <v>116</v>
      </c>
      <c r="G369" t="s">
        <v>117</v>
      </c>
      <c r="H369" t="s">
        <v>117</v>
      </c>
      <c r="I369" t="s">
        <v>117</v>
      </c>
      <c r="J369" t="s">
        <v>4746</v>
      </c>
      <c r="L369" t="s">
        <v>4747</v>
      </c>
      <c r="N369" t="s">
        <v>156</v>
      </c>
      <c r="O369" t="s">
        <v>122</v>
      </c>
      <c r="P369" s="8">
        <v>96950</v>
      </c>
      <c r="Q369" t="s">
        <v>123</v>
      </c>
      <c r="S369" s="10">
        <v>16702346445</v>
      </c>
      <c r="T369">
        <v>2263</v>
      </c>
      <c r="U369" t="s">
        <v>4748</v>
      </c>
      <c r="V369">
        <v>72251</v>
      </c>
      <c r="W369" t="s">
        <v>125</v>
      </c>
      <c r="Y369" t="s">
        <v>1271</v>
      </c>
      <c r="Z369" t="s">
        <v>1272</v>
      </c>
      <c r="AB369" t="s">
        <v>454</v>
      </c>
      <c r="AC369" t="s">
        <v>4244</v>
      </c>
      <c r="AE369" t="s">
        <v>156</v>
      </c>
      <c r="AF369" t="s">
        <v>122</v>
      </c>
      <c r="AG369" s="8">
        <v>96950</v>
      </c>
      <c r="AH369" t="s">
        <v>123</v>
      </c>
      <c r="AJ369" s="10">
        <v>16702346445</v>
      </c>
      <c r="AK369">
        <v>2263</v>
      </c>
      <c r="AL369" t="s">
        <v>1274</v>
      </c>
      <c r="BE369" t="str">
        <f>"51-3011.00"</f>
        <v>51-3011.00</v>
      </c>
      <c r="BF369" t="s">
        <v>342</v>
      </c>
      <c r="BG369" t="s">
        <v>4749</v>
      </c>
      <c r="BH369" t="s">
        <v>822</v>
      </c>
      <c r="BI369">
        <v>1</v>
      </c>
      <c r="BK369" s="1">
        <v>46235</v>
      </c>
      <c r="BL369" s="1">
        <v>46599</v>
      </c>
      <c r="BO369">
        <v>40</v>
      </c>
      <c r="BP369">
        <v>0</v>
      </c>
      <c r="BQ369">
        <v>8</v>
      </c>
      <c r="BR369">
        <v>8</v>
      </c>
      <c r="BS369">
        <v>8</v>
      </c>
      <c r="BT369">
        <v>8</v>
      </c>
      <c r="BU369">
        <v>8</v>
      </c>
      <c r="BV369">
        <v>0</v>
      </c>
      <c r="BW369" t="str">
        <f>"4:30 PM"</f>
        <v>4:30 PM</v>
      </c>
      <c r="BX369" t="str">
        <f>"1:30 AM"</f>
        <v>1:30 AM</v>
      </c>
      <c r="BY369" t="s">
        <v>165</v>
      </c>
      <c r="BZ369">
        <v>0</v>
      </c>
      <c r="CA369">
        <v>12</v>
      </c>
      <c r="CB369" t="s">
        <v>117</v>
      </c>
      <c r="CD369" t="s">
        <v>4750</v>
      </c>
      <c r="CE369" t="s">
        <v>4747</v>
      </c>
      <c r="CG369" t="s">
        <v>156</v>
      </c>
      <c r="CH369" t="s">
        <v>122</v>
      </c>
      <c r="CI369" s="8">
        <v>96950</v>
      </c>
      <c r="CJ369" s="3">
        <v>8.61</v>
      </c>
      <c r="CK369" s="3">
        <v>9</v>
      </c>
      <c r="CL369" s="3">
        <v>12.91</v>
      </c>
      <c r="CM369" s="3">
        <v>13.5</v>
      </c>
      <c r="CN369" t="s">
        <v>137</v>
      </c>
      <c r="CO369" t="s">
        <v>1278</v>
      </c>
      <c r="CP369" t="s">
        <v>138</v>
      </c>
      <c r="CR369" t="s">
        <v>117</v>
      </c>
      <c r="CS369" t="s">
        <v>139</v>
      </c>
      <c r="CT369" t="s">
        <v>140</v>
      </c>
      <c r="CU369" t="s">
        <v>139</v>
      </c>
      <c r="CV369" t="s">
        <v>140</v>
      </c>
      <c r="CW369" t="s">
        <v>139</v>
      </c>
      <c r="CX369" t="s">
        <v>140</v>
      </c>
      <c r="CY369" t="s">
        <v>1279</v>
      </c>
      <c r="CZ369" s="10">
        <v>16702346445</v>
      </c>
      <c r="DA369" t="s">
        <v>1274</v>
      </c>
      <c r="DB369" t="s">
        <v>140</v>
      </c>
      <c r="DC369" t="s">
        <v>139</v>
      </c>
      <c r="DD369" t="s">
        <v>117</v>
      </c>
      <c r="DE369" t="s">
        <v>1271</v>
      </c>
      <c r="DF369" t="s">
        <v>1272</v>
      </c>
      <c r="DH369" t="s">
        <v>4748</v>
      </c>
      <c r="DI369" t="s">
        <v>4746</v>
      </c>
      <c r="DJ369" t="s">
        <v>1274</v>
      </c>
    </row>
    <row r="370" spans="1:114" ht="14.45" customHeight="1" x14ac:dyDescent="0.25">
      <c r="A370" t="s">
        <v>4751</v>
      </c>
      <c r="B370" t="s">
        <v>115</v>
      </c>
      <c r="C370" s="1">
        <v>45964</v>
      </c>
      <c r="D370" s="1">
        <v>46027</v>
      </c>
      <c r="E370" t="s">
        <v>116</v>
      </c>
      <c r="G370" t="s">
        <v>117</v>
      </c>
      <c r="H370" t="s">
        <v>117</v>
      </c>
      <c r="I370" t="s">
        <v>117</v>
      </c>
      <c r="J370" t="s">
        <v>3303</v>
      </c>
      <c r="K370" t="s">
        <v>140</v>
      </c>
      <c r="L370" t="s">
        <v>4752</v>
      </c>
      <c r="M370" t="s">
        <v>814</v>
      </c>
      <c r="N370" t="s">
        <v>156</v>
      </c>
      <c r="O370" t="s">
        <v>122</v>
      </c>
      <c r="P370" s="8">
        <v>96950</v>
      </c>
      <c r="Q370" t="s">
        <v>123</v>
      </c>
      <c r="R370" t="s">
        <v>140</v>
      </c>
      <c r="S370" s="10">
        <v>16702346560</v>
      </c>
      <c r="U370" t="s">
        <v>3306</v>
      </c>
      <c r="V370">
        <v>238220</v>
      </c>
      <c r="W370" t="s">
        <v>125</v>
      </c>
      <c r="Y370" t="s">
        <v>3307</v>
      </c>
      <c r="Z370" t="s">
        <v>3308</v>
      </c>
      <c r="AA370" t="s">
        <v>3309</v>
      </c>
      <c r="AB370" t="s">
        <v>162</v>
      </c>
      <c r="AC370" t="s">
        <v>4752</v>
      </c>
      <c r="AD370" t="s">
        <v>814</v>
      </c>
      <c r="AE370" t="s">
        <v>156</v>
      </c>
      <c r="AF370" t="s">
        <v>122</v>
      </c>
      <c r="AG370" s="8">
        <v>96950</v>
      </c>
      <c r="AH370" t="s">
        <v>123</v>
      </c>
      <c r="AJ370" s="10">
        <v>16702346560</v>
      </c>
      <c r="AL370" t="s">
        <v>3310</v>
      </c>
      <c r="BE370" t="str">
        <f>"49-9021.00"</f>
        <v>49-9021.00</v>
      </c>
      <c r="BF370" t="s">
        <v>1867</v>
      </c>
      <c r="BG370" t="s">
        <v>4753</v>
      </c>
      <c r="BH370" t="s">
        <v>1450</v>
      </c>
      <c r="BI370">
        <v>1</v>
      </c>
      <c r="BJ370">
        <v>1</v>
      </c>
      <c r="BK370" s="1">
        <v>46082</v>
      </c>
      <c r="BL370" s="1">
        <v>46446</v>
      </c>
      <c r="BM370" s="1">
        <v>46082</v>
      </c>
      <c r="BN370" s="1">
        <v>46446</v>
      </c>
      <c r="BO370">
        <v>35</v>
      </c>
      <c r="BP370">
        <v>0</v>
      </c>
      <c r="BQ370">
        <v>7</v>
      </c>
      <c r="BR370">
        <v>7</v>
      </c>
      <c r="BS370">
        <v>7</v>
      </c>
      <c r="BT370">
        <v>7</v>
      </c>
      <c r="BU370">
        <v>7</v>
      </c>
      <c r="BV370">
        <v>0</v>
      </c>
      <c r="BW370" t="str">
        <f>"8:00 AM"</f>
        <v>8:00 AM</v>
      </c>
      <c r="BX370" t="str">
        <f>"4:00 PM"</f>
        <v>4:00 PM</v>
      </c>
      <c r="BY370" t="s">
        <v>135</v>
      </c>
      <c r="BZ370">
        <v>0</v>
      </c>
      <c r="CA370">
        <v>24</v>
      </c>
      <c r="CB370" t="s">
        <v>117</v>
      </c>
      <c r="CD370" t="s">
        <v>4754</v>
      </c>
      <c r="CE370" t="s">
        <v>4752</v>
      </c>
      <c r="CF370" t="s">
        <v>814</v>
      </c>
      <c r="CG370" t="s">
        <v>156</v>
      </c>
      <c r="CH370" t="s">
        <v>122</v>
      </c>
      <c r="CI370" s="8">
        <v>96950</v>
      </c>
      <c r="CJ370" s="3">
        <v>11.5</v>
      </c>
      <c r="CK370" s="3">
        <v>15</v>
      </c>
      <c r="CL370" s="3">
        <v>17.25</v>
      </c>
      <c r="CM370" s="3">
        <v>22.5</v>
      </c>
      <c r="CN370" t="s">
        <v>137</v>
      </c>
      <c r="CP370" t="s">
        <v>138</v>
      </c>
      <c r="CR370" t="s">
        <v>139</v>
      </c>
      <c r="CS370" t="s">
        <v>139</v>
      </c>
      <c r="CT370" t="s">
        <v>139</v>
      </c>
      <c r="CU370" t="s">
        <v>139</v>
      </c>
      <c r="CV370" t="s">
        <v>140</v>
      </c>
      <c r="CW370" t="s">
        <v>139</v>
      </c>
      <c r="CX370" t="s">
        <v>139</v>
      </c>
      <c r="CY370" t="s">
        <v>4755</v>
      </c>
      <c r="CZ370" s="10">
        <v>16702346560</v>
      </c>
      <c r="DA370" t="s">
        <v>3310</v>
      </c>
      <c r="DB370" t="s">
        <v>560</v>
      </c>
      <c r="DC370" t="s">
        <v>139</v>
      </c>
      <c r="DD370" t="s">
        <v>117</v>
      </c>
    </row>
    <row r="371" spans="1:114" ht="14.45" customHeight="1" x14ac:dyDescent="0.25">
      <c r="A371" t="s">
        <v>5112</v>
      </c>
      <c r="B371" t="s">
        <v>217</v>
      </c>
      <c r="C371" s="1">
        <v>45925</v>
      </c>
      <c r="D371" s="1">
        <v>46027</v>
      </c>
      <c r="E371" t="s">
        <v>116</v>
      </c>
      <c r="G371" t="s">
        <v>117</v>
      </c>
      <c r="H371" t="s">
        <v>117</v>
      </c>
      <c r="I371" t="s">
        <v>117</v>
      </c>
      <c r="J371" t="s">
        <v>1073</v>
      </c>
      <c r="K371" t="s">
        <v>5113</v>
      </c>
      <c r="L371" t="s">
        <v>1620</v>
      </c>
      <c r="M371" t="s">
        <v>1076</v>
      </c>
      <c r="N371" t="s">
        <v>121</v>
      </c>
      <c r="O371" t="s">
        <v>122</v>
      </c>
      <c r="P371" s="8">
        <v>96950</v>
      </c>
      <c r="Q371" t="s">
        <v>123</v>
      </c>
      <c r="S371" s="10">
        <v>16703222783</v>
      </c>
      <c r="U371" t="s">
        <v>1077</v>
      </c>
      <c r="V371">
        <v>56133</v>
      </c>
      <c r="W371" t="s">
        <v>125</v>
      </c>
      <c r="Y371" t="s">
        <v>1078</v>
      </c>
      <c r="Z371" t="s">
        <v>1079</v>
      </c>
      <c r="AA371" t="s">
        <v>364</v>
      </c>
      <c r="AB371" t="s">
        <v>193</v>
      </c>
      <c r="AC371" t="s">
        <v>1081</v>
      </c>
      <c r="AE371" t="s">
        <v>1082</v>
      </c>
      <c r="AF371" t="s">
        <v>340</v>
      </c>
      <c r="AG371" s="8">
        <v>96931</v>
      </c>
      <c r="AH371" t="s">
        <v>123</v>
      </c>
      <c r="AJ371" s="10">
        <v>16716498746</v>
      </c>
      <c r="AK371">
        <v>203</v>
      </c>
      <c r="AL371" t="s">
        <v>1083</v>
      </c>
      <c r="BE371" t="str">
        <f>"31-1131.00"</f>
        <v>31-1131.00</v>
      </c>
      <c r="BF371" t="s">
        <v>3796</v>
      </c>
      <c r="BG371" t="s">
        <v>5114</v>
      </c>
      <c r="BH371" t="s">
        <v>3798</v>
      </c>
      <c r="BI371">
        <v>2</v>
      </c>
      <c r="BK371" s="1">
        <v>46037</v>
      </c>
      <c r="BL371" s="1">
        <v>46401</v>
      </c>
      <c r="BO371">
        <v>40</v>
      </c>
      <c r="BP371">
        <v>0</v>
      </c>
      <c r="BQ371">
        <v>8</v>
      </c>
      <c r="BR371">
        <v>8</v>
      </c>
      <c r="BS371">
        <v>8</v>
      </c>
      <c r="BT371">
        <v>8</v>
      </c>
      <c r="BU371">
        <v>5</v>
      </c>
      <c r="BV371">
        <v>3</v>
      </c>
      <c r="BW371" t="str">
        <f>"8:30 AM"</f>
        <v>8:30 AM</v>
      </c>
      <c r="BX371" t="str">
        <f>"5:30 PM"</f>
        <v>5:30 PM</v>
      </c>
      <c r="BY371" t="s">
        <v>135</v>
      </c>
      <c r="BZ371">
        <v>0</v>
      </c>
      <c r="CA371">
        <v>12</v>
      </c>
      <c r="CB371" t="s">
        <v>117</v>
      </c>
      <c r="CD371" s="2" t="s">
        <v>5115</v>
      </c>
      <c r="CE371" t="s">
        <v>1620</v>
      </c>
      <c r="CF371" t="s">
        <v>1076</v>
      </c>
      <c r="CG371" t="s">
        <v>121</v>
      </c>
      <c r="CH371" t="s">
        <v>122</v>
      </c>
      <c r="CI371" s="8">
        <v>96950</v>
      </c>
      <c r="CJ371" s="3">
        <v>12.05</v>
      </c>
      <c r="CK371" s="3">
        <v>12.05</v>
      </c>
      <c r="CN371" t="s">
        <v>137</v>
      </c>
      <c r="CP371" t="s">
        <v>138</v>
      </c>
      <c r="CR371" t="s">
        <v>117</v>
      </c>
      <c r="CS371" t="s">
        <v>139</v>
      </c>
      <c r="CT371" t="s">
        <v>139</v>
      </c>
      <c r="CU371" t="s">
        <v>140</v>
      </c>
      <c r="CV371" t="s">
        <v>140</v>
      </c>
      <c r="CW371" t="s">
        <v>139</v>
      </c>
      <c r="CX371" t="s">
        <v>140</v>
      </c>
      <c r="CY371" t="s">
        <v>140</v>
      </c>
      <c r="CZ371" s="10">
        <v>16703236877</v>
      </c>
      <c r="DA371" t="s">
        <v>1089</v>
      </c>
      <c r="DB371" t="s">
        <v>140</v>
      </c>
      <c r="DC371" t="s">
        <v>139</v>
      </c>
      <c r="DD371" t="s">
        <v>117</v>
      </c>
    </row>
    <row r="372" spans="1:114" ht="14.45" customHeight="1" x14ac:dyDescent="0.25">
      <c r="A372" t="s">
        <v>5196</v>
      </c>
      <c r="B372" t="s">
        <v>115</v>
      </c>
      <c r="C372" s="1">
        <v>45968</v>
      </c>
      <c r="D372" s="1">
        <v>46027</v>
      </c>
      <c r="E372" t="s">
        <v>116</v>
      </c>
      <c r="G372" t="s">
        <v>139</v>
      </c>
      <c r="H372" t="s">
        <v>117</v>
      </c>
      <c r="I372" t="s">
        <v>117</v>
      </c>
      <c r="J372" t="s">
        <v>2132</v>
      </c>
      <c r="K372" t="s">
        <v>5197</v>
      </c>
      <c r="L372" t="s">
        <v>2133</v>
      </c>
      <c r="N372" t="s">
        <v>156</v>
      </c>
      <c r="O372" t="s">
        <v>122</v>
      </c>
      <c r="P372" s="8">
        <v>96950</v>
      </c>
      <c r="Q372" t="s">
        <v>123</v>
      </c>
      <c r="S372" s="10">
        <v>16702348107</v>
      </c>
      <c r="U372" t="s">
        <v>2134</v>
      </c>
      <c r="V372">
        <v>81149</v>
      </c>
      <c r="W372" t="s">
        <v>125</v>
      </c>
      <c r="Y372" t="s">
        <v>2135</v>
      </c>
      <c r="Z372" t="s">
        <v>2136</v>
      </c>
      <c r="AA372" t="s">
        <v>2137</v>
      </c>
      <c r="AB372" t="s">
        <v>2014</v>
      </c>
      <c r="AC372" t="s">
        <v>2133</v>
      </c>
      <c r="AE372" t="s">
        <v>156</v>
      </c>
      <c r="AF372" t="s">
        <v>122</v>
      </c>
      <c r="AG372" s="8">
        <v>96950</v>
      </c>
      <c r="AH372" t="s">
        <v>123</v>
      </c>
      <c r="AJ372" s="10">
        <v>16702348107</v>
      </c>
      <c r="AL372" t="s">
        <v>151</v>
      </c>
      <c r="BE372" t="str">
        <f>"49-9071.00"</f>
        <v>49-9071.00</v>
      </c>
      <c r="BF372" t="s">
        <v>132</v>
      </c>
      <c r="BG372" t="s">
        <v>5198</v>
      </c>
      <c r="BH372" t="s">
        <v>798</v>
      </c>
      <c r="BI372">
        <v>5</v>
      </c>
      <c r="BJ372">
        <v>5</v>
      </c>
      <c r="BK372" s="1">
        <v>46024</v>
      </c>
      <c r="BL372" s="1">
        <v>47119</v>
      </c>
      <c r="BM372" s="1">
        <v>46027</v>
      </c>
      <c r="BN372" s="1">
        <v>47119</v>
      </c>
      <c r="BO372">
        <v>35</v>
      </c>
      <c r="BP372">
        <v>0</v>
      </c>
      <c r="BQ372">
        <v>7</v>
      </c>
      <c r="BR372">
        <v>7</v>
      </c>
      <c r="BS372">
        <v>7</v>
      </c>
      <c r="BT372">
        <v>7</v>
      </c>
      <c r="BU372">
        <v>7</v>
      </c>
      <c r="BV372">
        <v>0</v>
      </c>
      <c r="BW372" t="str">
        <f>"9:00 AM"</f>
        <v>9:00 AM</v>
      </c>
      <c r="BX372" t="str">
        <f>"5:00 PM"</f>
        <v>5:00 PM</v>
      </c>
      <c r="BY372" t="s">
        <v>135</v>
      </c>
      <c r="BZ372">
        <v>0</v>
      </c>
      <c r="CA372">
        <v>24</v>
      </c>
      <c r="CB372" t="s">
        <v>117</v>
      </c>
      <c r="CD372" s="2" t="s">
        <v>5199</v>
      </c>
      <c r="CE372" t="s">
        <v>5200</v>
      </c>
      <c r="CG372" t="s">
        <v>156</v>
      </c>
      <c r="CH372" t="s">
        <v>122</v>
      </c>
      <c r="CI372" s="8">
        <v>96950</v>
      </c>
      <c r="CJ372" s="3">
        <v>9.98</v>
      </c>
      <c r="CK372" s="3">
        <v>9.98</v>
      </c>
      <c r="CL372" s="3">
        <v>0</v>
      </c>
      <c r="CM372" s="3">
        <v>0</v>
      </c>
      <c r="CN372" t="s">
        <v>137</v>
      </c>
      <c r="CO372" t="s">
        <v>165</v>
      </c>
      <c r="CP372" t="s">
        <v>138</v>
      </c>
      <c r="CR372" t="s">
        <v>117</v>
      </c>
      <c r="CS372" t="s">
        <v>139</v>
      </c>
      <c r="CT372" t="s">
        <v>140</v>
      </c>
      <c r="CU372" t="s">
        <v>140</v>
      </c>
      <c r="CV372" t="s">
        <v>140</v>
      </c>
      <c r="CW372" t="s">
        <v>139</v>
      </c>
      <c r="CX372" t="s">
        <v>140</v>
      </c>
      <c r="CY372" t="s">
        <v>5201</v>
      </c>
      <c r="CZ372" s="10">
        <v>16702348107</v>
      </c>
      <c r="DA372" t="s">
        <v>151</v>
      </c>
      <c r="DB372" t="s">
        <v>140</v>
      </c>
      <c r="DC372" t="s">
        <v>139</v>
      </c>
      <c r="DD372" t="s">
        <v>117</v>
      </c>
    </row>
    <row r="373" spans="1:114" ht="14.45" customHeight="1" x14ac:dyDescent="0.25">
      <c r="A373" t="s">
        <v>2144</v>
      </c>
      <c r="B373" t="s">
        <v>217</v>
      </c>
      <c r="C373" s="1">
        <v>46000</v>
      </c>
      <c r="D373" s="1">
        <v>46028</v>
      </c>
      <c r="E373" t="s">
        <v>116</v>
      </c>
      <c r="G373" t="s">
        <v>117</v>
      </c>
      <c r="H373" t="s">
        <v>117</v>
      </c>
      <c r="I373" t="s">
        <v>117</v>
      </c>
      <c r="J373" t="s">
        <v>950</v>
      </c>
      <c r="K373" t="s">
        <v>951</v>
      </c>
      <c r="L373" t="s">
        <v>1330</v>
      </c>
      <c r="M373" t="s">
        <v>2145</v>
      </c>
      <c r="N373" t="s">
        <v>121</v>
      </c>
      <c r="O373" t="s">
        <v>122</v>
      </c>
      <c r="P373" s="8">
        <v>96950</v>
      </c>
      <c r="Q373" t="s">
        <v>123</v>
      </c>
      <c r="R373" t="s">
        <v>753</v>
      </c>
      <c r="S373" s="10">
        <v>16702343207</v>
      </c>
      <c r="U373" t="s">
        <v>954</v>
      </c>
      <c r="V373">
        <v>61111</v>
      </c>
      <c r="W373" t="s">
        <v>125</v>
      </c>
      <c r="Y373" t="s">
        <v>755</v>
      </c>
      <c r="Z373" t="s">
        <v>955</v>
      </c>
      <c r="AA373" t="s">
        <v>956</v>
      </c>
      <c r="AB373" t="s">
        <v>193</v>
      </c>
      <c r="AC373" t="s">
        <v>957</v>
      </c>
      <c r="AD373" t="s">
        <v>2146</v>
      </c>
      <c r="AE373" t="s">
        <v>121</v>
      </c>
      <c r="AF373" t="s">
        <v>122</v>
      </c>
      <c r="AG373" s="8">
        <v>96950</v>
      </c>
      <c r="AH373" t="s">
        <v>123</v>
      </c>
      <c r="AI373" t="s">
        <v>753</v>
      </c>
      <c r="AJ373" s="10">
        <v>16707833833</v>
      </c>
      <c r="AL373" t="s">
        <v>760</v>
      </c>
      <c r="BE373" t="str">
        <f>"43-3031.00"</f>
        <v>43-3031.00</v>
      </c>
      <c r="BF373" t="s">
        <v>1205</v>
      </c>
      <c r="BG373" t="s">
        <v>2147</v>
      </c>
      <c r="BH373" t="s">
        <v>2148</v>
      </c>
      <c r="BI373">
        <v>2</v>
      </c>
      <c r="BK373" s="1">
        <v>46096</v>
      </c>
      <c r="BL373" s="1">
        <v>46460</v>
      </c>
      <c r="BO373">
        <v>40</v>
      </c>
      <c r="BP373">
        <v>0</v>
      </c>
      <c r="BQ373">
        <v>8</v>
      </c>
      <c r="BR373">
        <v>8</v>
      </c>
      <c r="BS373">
        <v>8</v>
      </c>
      <c r="BT373">
        <v>8</v>
      </c>
      <c r="BU373">
        <v>8</v>
      </c>
      <c r="BV373">
        <v>0</v>
      </c>
      <c r="BW373" t="str">
        <f>"8:00 AM"</f>
        <v>8:00 AM</v>
      </c>
      <c r="BX373" t="str">
        <f>"5:00 PM"</f>
        <v>5:00 PM</v>
      </c>
      <c r="BY373" t="s">
        <v>212</v>
      </c>
      <c r="BZ373">
        <v>0</v>
      </c>
      <c r="CA373">
        <v>24</v>
      </c>
      <c r="CB373" t="s">
        <v>117</v>
      </c>
      <c r="CD373" t="s">
        <v>2149</v>
      </c>
      <c r="CE373" t="s">
        <v>2150</v>
      </c>
      <c r="CF373" t="s">
        <v>953</v>
      </c>
      <c r="CG373" t="s">
        <v>121</v>
      </c>
      <c r="CH373" t="s">
        <v>122</v>
      </c>
      <c r="CI373" s="8">
        <v>96950</v>
      </c>
      <c r="CJ373" s="3">
        <v>12.33</v>
      </c>
      <c r="CK373" s="3">
        <v>12.33</v>
      </c>
      <c r="CL373" s="3">
        <v>18.5</v>
      </c>
      <c r="CM373" s="3">
        <v>18.5</v>
      </c>
      <c r="CN373" t="s">
        <v>137</v>
      </c>
      <c r="CO373" t="s">
        <v>140</v>
      </c>
      <c r="CP373" t="s">
        <v>138</v>
      </c>
      <c r="CR373" t="s">
        <v>117</v>
      </c>
      <c r="CS373" t="s">
        <v>139</v>
      </c>
      <c r="CT373" t="s">
        <v>139</v>
      </c>
      <c r="CU373" t="s">
        <v>139</v>
      </c>
      <c r="CV373" t="s">
        <v>139</v>
      </c>
      <c r="CW373" t="s">
        <v>139</v>
      </c>
      <c r="CX373" t="s">
        <v>139</v>
      </c>
      <c r="CY373" t="s">
        <v>2151</v>
      </c>
      <c r="CZ373" s="10">
        <v>16702343207</v>
      </c>
      <c r="DA373" t="s">
        <v>760</v>
      </c>
      <c r="DB373" t="s">
        <v>140</v>
      </c>
      <c r="DC373" t="s">
        <v>139</v>
      </c>
      <c r="DD373" t="s">
        <v>117</v>
      </c>
      <c r="DE373" t="s">
        <v>755</v>
      </c>
      <c r="DF373" t="s">
        <v>955</v>
      </c>
      <c r="DG373" t="s">
        <v>966</v>
      </c>
      <c r="DH373" t="s">
        <v>954</v>
      </c>
      <c r="DI373" t="s">
        <v>950</v>
      </c>
      <c r="DJ373" t="s">
        <v>760</v>
      </c>
    </row>
    <row r="374" spans="1:114" ht="14.45" customHeight="1" x14ac:dyDescent="0.25">
      <c r="A374" t="s">
        <v>3014</v>
      </c>
      <c r="B374" t="s">
        <v>217</v>
      </c>
      <c r="C374" s="1">
        <v>45975</v>
      </c>
      <c r="D374" s="1">
        <v>46028</v>
      </c>
      <c r="E374" t="s">
        <v>168</v>
      </c>
      <c r="F374" s="1">
        <v>46081</v>
      </c>
      <c r="G374" t="s">
        <v>139</v>
      </c>
      <c r="H374" t="s">
        <v>117</v>
      </c>
      <c r="I374" t="s">
        <v>117</v>
      </c>
      <c r="J374" t="s">
        <v>1526</v>
      </c>
      <c r="K374" t="s">
        <v>1527</v>
      </c>
      <c r="L374" t="s">
        <v>1528</v>
      </c>
      <c r="N374" t="s">
        <v>121</v>
      </c>
      <c r="O374" t="s">
        <v>122</v>
      </c>
      <c r="P374" s="8">
        <v>96950</v>
      </c>
      <c r="Q374" t="s">
        <v>123</v>
      </c>
      <c r="S374" s="10">
        <v>16702347976</v>
      </c>
      <c r="U374" t="s">
        <v>1529</v>
      </c>
      <c r="V374">
        <v>72111</v>
      </c>
      <c r="W374" t="s">
        <v>125</v>
      </c>
      <c r="Y374" t="s">
        <v>1530</v>
      </c>
      <c r="Z374" t="s">
        <v>1531</v>
      </c>
      <c r="AB374" t="s">
        <v>260</v>
      </c>
      <c r="AC374" t="s">
        <v>1528</v>
      </c>
      <c r="AE374" t="s">
        <v>121</v>
      </c>
      <c r="AF374" t="s">
        <v>122</v>
      </c>
      <c r="AG374" s="8">
        <v>96950</v>
      </c>
      <c r="AH374" t="s">
        <v>123</v>
      </c>
      <c r="AJ374" s="10">
        <v>16702347976</v>
      </c>
      <c r="AL374" t="s">
        <v>1532</v>
      </c>
      <c r="BE374" t="str">
        <f>"35-2014.00"</f>
        <v>35-2014.00</v>
      </c>
      <c r="BF374" t="s">
        <v>195</v>
      </c>
      <c r="BG374" t="s">
        <v>1533</v>
      </c>
      <c r="BH374" t="s">
        <v>197</v>
      </c>
      <c r="BI374">
        <v>5</v>
      </c>
      <c r="BK374" s="1">
        <v>46083</v>
      </c>
      <c r="BL374" s="1">
        <v>47178</v>
      </c>
      <c r="BO374">
        <v>35</v>
      </c>
      <c r="BP374">
        <v>7</v>
      </c>
      <c r="BQ374">
        <v>7</v>
      </c>
      <c r="BR374">
        <v>0</v>
      </c>
      <c r="BS374">
        <v>0</v>
      </c>
      <c r="BT374">
        <v>7</v>
      </c>
      <c r="BU374">
        <v>7</v>
      </c>
      <c r="BV374">
        <v>7</v>
      </c>
      <c r="BW374" t="str">
        <f>"6:00 AM"</f>
        <v>6:00 AM</v>
      </c>
      <c r="BX374" t="str">
        <f>"3:00 PM"</f>
        <v>3:00 PM</v>
      </c>
      <c r="BY374" t="s">
        <v>165</v>
      </c>
      <c r="BZ374">
        <v>0</v>
      </c>
      <c r="CA374">
        <v>12</v>
      </c>
      <c r="CB374" t="s">
        <v>117</v>
      </c>
      <c r="CD374" s="2" t="s">
        <v>1534</v>
      </c>
      <c r="CE374" t="s">
        <v>1535</v>
      </c>
      <c r="CF374" t="s">
        <v>1528</v>
      </c>
      <c r="CG374" t="s">
        <v>121</v>
      </c>
      <c r="CH374" t="s">
        <v>122</v>
      </c>
      <c r="CI374" s="8">
        <v>96950</v>
      </c>
      <c r="CJ374" s="3">
        <v>8.93</v>
      </c>
      <c r="CK374" s="3">
        <v>11</v>
      </c>
      <c r="CL374" s="3">
        <v>13.4</v>
      </c>
      <c r="CM374" s="3">
        <v>16.5</v>
      </c>
      <c r="CN374" t="s">
        <v>137</v>
      </c>
      <c r="CP374" t="s">
        <v>138</v>
      </c>
      <c r="CR374" t="s">
        <v>117</v>
      </c>
      <c r="CS374" t="s">
        <v>139</v>
      </c>
      <c r="CT374" t="s">
        <v>140</v>
      </c>
      <c r="CU374" t="s">
        <v>139</v>
      </c>
      <c r="CV374" t="s">
        <v>140</v>
      </c>
      <c r="CW374" t="s">
        <v>139</v>
      </c>
      <c r="CX374" t="s">
        <v>139</v>
      </c>
      <c r="CY374" t="s">
        <v>1536</v>
      </c>
      <c r="CZ374" s="10">
        <v>16702347976</v>
      </c>
      <c r="DA374" t="s">
        <v>2516</v>
      </c>
      <c r="DB374" t="s">
        <v>140</v>
      </c>
      <c r="DC374" t="s">
        <v>139</v>
      </c>
      <c r="DD374" t="s">
        <v>117</v>
      </c>
    </row>
    <row r="375" spans="1:114" ht="14.45" customHeight="1" x14ac:dyDescent="0.25">
      <c r="A375" t="s">
        <v>4130</v>
      </c>
      <c r="B375" t="s">
        <v>234</v>
      </c>
      <c r="C375" s="1">
        <v>45931</v>
      </c>
      <c r="D375" s="1">
        <v>46028</v>
      </c>
      <c r="E375" t="s">
        <v>168</v>
      </c>
      <c r="F375" s="1">
        <v>45990</v>
      </c>
      <c r="G375" t="s">
        <v>117</v>
      </c>
      <c r="H375" t="s">
        <v>117</v>
      </c>
      <c r="I375" t="s">
        <v>117</v>
      </c>
      <c r="J375" t="s">
        <v>4131</v>
      </c>
      <c r="K375" t="s">
        <v>140</v>
      </c>
      <c r="L375" t="s">
        <v>4132</v>
      </c>
      <c r="N375" t="s">
        <v>156</v>
      </c>
      <c r="O375" t="s">
        <v>122</v>
      </c>
      <c r="P375" s="8">
        <v>96950</v>
      </c>
      <c r="Q375" t="s">
        <v>123</v>
      </c>
      <c r="S375" s="10">
        <v>16702346089</v>
      </c>
      <c r="U375" t="s">
        <v>4133</v>
      </c>
      <c r="V375">
        <v>5613</v>
      </c>
      <c r="W375" t="s">
        <v>222</v>
      </c>
      <c r="X375" t="s">
        <v>139</v>
      </c>
      <c r="Y375" t="s">
        <v>4134</v>
      </c>
      <c r="Z375" t="s">
        <v>4135</v>
      </c>
      <c r="AA375" t="s">
        <v>966</v>
      </c>
      <c r="AB375" t="s">
        <v>128</v>
      </c>
      <c r="AC375" t="s">
        <v>4132</v>
      </c>
      <c r="AE375" t="s">
        <v>156</v>
      </c>
      <c r="AF375" t="s">
        <v>122</v>
      </c>
      <c r="AG375" s="8">
        <v>96950</v>
      </c>
      <c r="AH375" t="s">
        <v>123</v>
      </c>
      <c r="AJ375" s="10">
        <v>16702346089</v>
      </c>
      <c r="AL375" t="s">
        <v>4136</v>
      </c>
      <c r="BE375" t="str">
        <f>"49-9071.00"</f>
        <v>49-9071.00</v>
      </c>
      <c r="BF375" t="s">
        <v>132</v>
      </c>
      <c r="BG375" t="s">
        <v>4137</v>
      </c>
      <c r="BH375" t="s">
        <v>673</v>
      </c>
      <c r="BI375">
        <v>2</v>
      </c>
      <c r="BK375" s="1">
        <v>45992</v>
      </c>
      <c r="BL375" s="1">
        <v>46356</v>
      </c>
      <c r="BO375">
        <v>40</v>
      </c>
      <c r="BP375">
        <v>0</v>
      </c>
      <c r="BQ375">
        <v>8</v>
      </c>
      <c r="BR375">
        <v>8</v>
      </c>
      <c r="BS375">
        <v>8</v>
      </c>
      <c r="BT375">
        <v>8</v>
      </c>
      <c r="BU375">
        <v>8</v>
      </c>
      <c r="BV375">
        <v>0</v>
      </c>
      <c r="BW375" t="str">
        <f>"7:30 AM"</f>
        <v>7:30 AM</v>
      </c>
      <c r="BX375" t="str">
        <f>"4:30 PM"</f>
        <v>4:30 PM</v>
      </c>
      <c r="BY375" t="s">
        <v>135</v>
      </c>
      <c r="BZ375">
        <v>0</v>
      </c>
      <c r="CA375">
        <v>24</v>
      </c>
      <c r="CB375" t="s">
        <v>117</v>
      </c>
      <c r="CD375" t="s">
        <v>4138</v>
      </c>
      <c r="CE375" t="s">
        <v>4139</v>
      </c>
      <c r="CG375" t="s">
        <v>156</v>
      </c>
      <c r="CH375" t="s">
        <v>122</v>
      </c>
      <c r="CI375" s="8">
        <v>96950</v>
      </c>
      <c r="CJ375" s="3">
        <v>9.98</v>
      </c>
      <c r="CK375" s="3">
        <v>9.98</v>
      </c>
      <c r="CL375" s="3">
        <v>0</v>
      </c>
      <c r="CM375" s="3">
        <v>0</v>
      </c>
      <c r="CN375" t="s">
        <v>137</v>
      </c>
      <c r="CO375" t="s">
        <v>140</v>
      </c>
      <c r="CP375" t="s">
        <v>138</v>
      </c>
      <c r="CR375" t="s">
        <v>117</v>
      </c>
      <c r="CS375" t="s">
        <v>139</v>
      </c>
      <c r="CT375" t="s">
        <v>140</v>
      </c>
      <c r="CU375" t="s">
        <v>140</v>
      </c>
      <c r="CV375" t="s">
        <v>140</v>
      </c>
      <c r="CW375" t="s">
        <v>139</v>
      </c>
      <c r="CX375" t="s">
        <v>140</v>
      </c>
      <c r="CY375" t="s">
        <v>4140</v>
      </c>
      <c r="CZ375" s="10">
        <v>16702346089</v>
      </c>
      <c r="DA375" t="s">
        <v>4136</v>
      </c>
      <c r="DB375" t="s">
        <v>140</v>
      </c>
      <c r="DC375" t="s">
        <v>139</v>
      </c>
      <c r="DD375" t="s">
        <v>139</v>
      </c>
    </row>
    <row r="376" spans="1:114" ht="14.45" customHeight="1" x14ac:dyDescent="0.25">
      <c r="A376" t="s">
        <v>4212</v>
      </c>
      <c r="B376" t="s">
        <v>217</v>
      </c>
      <c r="C376" s="1">
        <v>45966</v>
      </c>
      <c r="D376" s="1">
        <v>46028</v>
      </c>
      <c r="E376" t="s">
        <v>116</v>
      </c>
      <c r="G376" t="s">
        <v>117</v>
      </c>
      <c r="H376" t="s">
        <v>117</v>
      </c>
      <c r="I376" t="s">
        <v>117</v>
      </c>
      <c r="J376" t="s">
        <v>3021</v>
      </c>
      <c r="K376" t="s">
        <v>3022</v>
      </c>
      <c r="L376" t="s">
        <v>3023</v>
      </c>
      <c r="N376" t="s">
        <v>156</v>
      </c>
      <c r="O376" t="s">
        <v>122</v>
      </c>
      <c r="P376" s="8">
        <v>96950</v>
      </c>
      <c r="Q376" t="s">
        <v>123</v>
      </c>
      <c r="S376" s="10">
        <v>16707880212</v>
      </c>
      <c r="U376" t="s">
        <v>3024</v>
      </c>
      <c r="V376">
        <v>722320</v>
      </c>
      <c r="W376" t="s">
        <v>125</v>
      </c>
      <c r="Y376" t="s">
        <v>3025</v>
      </c>
      <c r="Z376" t="s">
        <v>3026</v>
      </c>
      <c r="AA376" t="s">
        <v>3027</v>
      </c>
      <c r="AB376" t="s">
        <v>1299</v>
      </c>
      <c r="AC376" t="s">
        <v>3023</v>
      </c>
      <c r="AE376" t="s">
        <v>156</v>
      </c>
      <c r="AF376" t="s">
        <v>122</v>
      </c>
      <c r="AG376" s="8">
        <v>96950</v>
      </c>
      <c r="AH376" t="s">
        <v>123</v>
      </c>
      <c r="AJ376" s="10">
        <v>16707880212</v>
      </c>
      <c r="AL376" t="s">
        <v>3028</v>
      </c>
      <c r="BE376" t="str">
        <f>"35-2021.00"</f>
        <v>35-2021.00</v>
      </c>
      <c r="BF376" t="s">
        <v>588</v>
      </c>
      <c r="BG376" t="s">
        <v>4213</v>
      </c>
      <c r="BH376" t="s">
        <v>588</v>
      </c>
      <c r="BI376">
        <v>6</v>
      </c>
      <c r="BK376" s="1">
        <v>46054</v>
      </c>
      <c r="BL376" s="1">
        <v>46418</v>
      </c>
      <c r="BO376">
        <v>35</v>
      </c>
      <c r="BP376">
        <v>0</v>
      </c>
      <c r="BQ376">
        <v>7</v>
      </c>
      <c r="BR376">
        <v>7</v>
      </c>
      <c r="BS376">
        <v>7</v>
      </c>
      <c r="BT376">
        <v>7</v>
      </c>
      <c r="BU376">
        <v>7</v>
      </c>
      <c r="BV376">
        <v>0</v>
      </c>
      <c r="BW376" t="str">
        <f t="shared" ref="BW376:BW386" si="6">"8:00 AM"</f>
        <v>8:00 AM</v>
      </c>
      <c r="BX376" t="str">
        <f>"4:00 PM"</f>
        <v>4:00 PM</v>
      </c>
      <c r="BY376" t="s">
        <v>165</v>
      </c>
      <c r="BZ376">
        <v>0</v>
      </c>
      <c r="CA376">
        <v>6</v>
      </c>
      <c r="CB376" t="s">
        <v>117</v>
      </c>
      <c r="CD376" s="2" t="s">
        <v>4214</v>
      </c>
      <c r="CE376" t="s">
        <v>3031</v>
      </c>
      <c r="CG376" t="s">
        <v>156</v>
      </c>
      <c r="CH376" t="s">
        <v>122</v>
      </c>
      <c r="CI376" s="8">
        <v>96950</v>
      </c>
      <c r="CJ376" s="3">
        <v>8.24</v>
      </c>
      <c r="CK376" s="3">
        <v>8.24</v>
      </c>
      <c r="CL376" s="3">
        <v>12.36</v>
      </c>
      <c r="CM376" s="3">
        <v>12.36</v>
      </c>
      <c r="CN376" t="s">
        <v>137</v>
      </c>
      <c r="CP376" t="s">
        <v>138</v>
      </c>
      <c r="CR376" t="s">
        <v>117</v>
      </c>
      <c r="CS376" t="s">
        <v>139</v>
      </c>
      <c r="CT376" t="s">
        <v>140</v>
      </c>
      <c r="CU376" t="s">
        <v>139</v>
      </c>
      <c r="CV376" t="s">
        <v>140</v>
      </c>
      <c r="CW376" t="s">
        <v>139</v>
      </c>
      <c r="CX376" t="s">
        <v>140</v>
      </c>
      <c r="CY376" t="s">
        <v>2252</v>
      </c>
      <c r="CZ376" s="10">
        <v>16707880212</v>
      </c>
      <c r="DA376" t="s">
        <v>3028</v>
      </c>
      <c r="DB376" t="s">
        <v>802</v>
      </c>
      <c r="DC376" t="s">
        <v>139</v>
      </c>
      <c r="DD376" t="s">
        <v>117</v>
      </c>
    </row>
    <row r="377" spans="1:114" ht="14.45" customHeight="1" x14ac:dyDescent="0.25">
      <c r="A377" t="s">
        <v>4216</v>
      </c>
      <c r="B377" t="s">
        <v>499</v>
      </c>
      <c r="C377" s="1">
        <v>46028</v>
      </c>
      <c r="D377" s="1">
        <v>46028</v>
      </c>
      <c r="E377" t="s">
        <v>168</v>
      </c>
      <c r="F377" s="1">
        <v>46294</v>
      </c>
      <c r="G377" t="s">
        <v>139</v>
      </c>
      <c r="H377" t="s">
        <v>117</v>
      </c>
      <c r="I377" t="s">
        <v>117</v>
      </c>
      <c r="J377" t="s">
        <v>3868</v>
      </c>
      <c r="K377" t="s">
        <v>4217</v>
      </c>
      <c r="L377" t="s">
        <v>3729</v>
      </c>
      <c r="M377" t="s">
        <v>3667</v>
      </c>
      <c r="N377" t="s">
        <v>121</v>
      </c>
      <c r="O377" t="s">
        <v>122</v>
      </c>
      <c r="P377" s="8">
        <v>96950</v>
      </c>
      <c r="Q377" t="s">
        <v>123</v>
      </c>
      <c r="S377" s="10">
        <v>16704839683</v>
      </c>
      <c r="U377" t="s">
        <v>3730</v>
      </c>
      <c r="V377">
        <v>561320</v>
      </c>
      <c r="W377" t="s">
        <v>125</v>
      </c>
      <c r="Y377" t="s">
        <v>667</v>
      </c>
      <c r="Z377" t="s">
        <v>668</v>
      </c>
      <c r="AA377" t="s">
        <v>669</v>
      </c>
      <c r="AB377" t="s">
        <v>1475</v>
      </c>
      <c r="AC377" t="s">
        <v>670</v>
      </c>
      <c r="AD377" t="s">
        <v>665</v>
      </c>
      <c r="AE377" t="s">
        <v>121</v>
      </c>
      <c r="AF377" t="s">
        <v>122</v>
      </c>
      <c r="AG377" s="8">
        <v>96950</v>
      </c>
      <c r="AH377" t="s">
        <v>123</v>
      </c>
      <c r="AJ377" s="10">
        <v>16704839683</v>
      </c>
      <c r="AL377" t="s">
        <v>3731</v>
      </c>
      <c r="BE377" t="str">
        <f>"37-2011.00"</f>
        <v>37-2011.00</v>
      </c>
      <c r="BF377" t="s">
        <v>640</v>
      </c>
      <c r="BG377" t="s">
        <v>4218</v>
      </c>
      <c r="BH377" t="s">
        <v>1224</v>
      </c>
      <c r="BI377">
        <v>10</v>
      </c>
      <c r="BK377" s="1">
        <v>46296</v>
      </c>
      <c r="BL377" s="1">
        <v>47391</v>
      </c>
      <c r="BO377">
        <v>35</v>
      </c>
      <c r="BP377">
        <v>0</v>
      </c>
      <c r="BQ377">
        <v>7</v>
      </c>
      <c r="BR377">
        <v>7</v>
      </c>
      <c r="BS377">
        <v>7</v>
      </c>
      <c r="BT377">
        <v>7</v>
      </c>
      <c r="BU377">
        <v>7</v>
      </c>
      <c r="BV377">
        <v>0</v>
      </c>
      <c r="BW377" t="str">
        <f t="shared" si="6"/>
        <v>8:00 AM</v>
      </c>
      <c r="BX377" t="str">
        <f>"4:00 PM"</f>
        <v>4:00 PM</v>
      </c>
      <c r="BY377" t="s">
        <v>165</v>
      </c>
      <c r="BZ377">
        <v>0</v>
      </c>
      <c r="CA377">
        <v>0</v>
      </c>
      <c r="CB377" t="s">
        <v>117</v>
      </c>
      <c r="CD377" s="2" t="s">
        <v>4219</v>
      </c>
      <c r="CE377" t="s">
        <v>3729</v>
      </c>
      <c r="CF377" t="s">
        <v>3667</v>
      </c>
      <c r="CG377" t="s">
        <v>121</v>
      </c>
      <c r="CH377" t="s">
        <v>122</v>
      </c>
      <c r="CI377" s="8">
        <v>96950</v>
      </c>
      <c r="CJ377" s="3">
        <v>8.4499999999999993</v>
      </c>
      <c r="CK377" s="3">
        <v>8.4499999999999993</v>
      </c>
      <c r="CL377" s="3">
        <v>12.68</v>
      </c>
      <c r="CM377" s="3">
        <v>12.68</v>
      </c>
      <c r="CN377" t="s">
        <v>137</v>
      </c>
      <c r="CO377" t="s">
        <v>140</v>
      </c>
      <c r="CP377" t="s">
        <v>138</v>
      </c>
      <c r="CR377" t="s">
        <v>139</v>
      </c>
      <c r="CS377" t="s">
        <v>139</v>
      </c>
      <c r="CT377" t="s">
        <v>139</v>
      </c>
      <c r="CU377" t="s">
        <v>139</v>
      </c>
      <c r="CV377" t="s">
        <v>140</v>
      </c>
      <c r="CW377" t="s">
        <v>139</v>
      </c>
      <c r="CX377" t="s">
        <v>140</v>
      </c>
      <c r="CY377" t="s">
        <v>140</v>
      </c>
      <c r="CZ377" s="10">
        <v>16704839683</v>
      </c>
      <c r="DA377" t="s">
        <v>3731</v>
      </c>
      <c r="DB377" t="s">
        <v>140</v>
      </c>
      <c r="DC377" t="s">
        <v>139</v>
      </c>
      <c r="DD377" t="s">
        <v>117</v>
      </c>
    </row>
    <row r="378" spans="1:114" ht="14.45" customHeight="1" x14ac:dyDescent="0.25">
      <c r="A378" t="s">
        <v>4224</v>
      </c>
      <c r="B378" t="s">
        <v>217</v>
      </c>
      <c r="C378" s="1">
        <v>46000</v>
      </c>
      <c r="D378" s="1">
        <v>46028</v>
      </c>
      <c r="E378" t="s">
        <v>116</v>
      </c>
      <c r="G378" t="s">
        <v>139</v>
      </c>
      <c r="H378" t="s">
        <v>139</v>
      </c>
      <c r="I378" t="s">
        <v>117</v>
      </c>
      <c r="J378" t="s">
        <v>1173</v>
      </c>
      <c r="K378" t="s">
        <v>1174</v>
      </c>
      <c r="L378" t="s">
        <v>1330</v>
      </c>
      <c r="M378" t="s">
        <v>953</v>
      </c>
      <c r="N378" t="s">
        <v>121</v>
      </c>
      <c r="O378" t="s">
        <v>122</v>
      </c>
      <c r="P378" s="8">
        <v>96950</v>
      </c>
      <c r="Q378" t="s">
        <v>123</v>
      </c>
      <c r="R378" t="s">
        <v>959</v>
      </c>
      <c r="S378" s="10">
        <v>16702343207</v>
      </c>
      <c r="U378" t="s">
        <v>954</v>
      </c>
      <c r="V378">
        <v>61111</v>
      </c>
      <c r="W378" t="s">
        <v>125</v>
      </c>
      <c r="Y378" t="s">
        <v>755</v>
      </c>
      <c r="Z378" t="s">
        <v>955</v>
      </c>
      <c r="AA378" t="s">
        <v>956</v>
      </c>
      <c r="AB378" t="s">
        <v>193</v>
      </c>
      <c r="AC378" t="s">
        <v>4225</v>
      </c>
      <c r="AD378" t="s">
        <v>3661</v>
      </c>
      <c r="AE378" t="s">
        <v>121</v>
      </c>
      <c r="AF378" t="s">
        <v>122</v>
      </c>
      <c r="AG378" s="8">
        <v>96950</v>
      </c>
      <c r="AH378" t="s">
        <v>123</v>
      </c>
      <c r="AI378" t="s">
        <v>753</v>
      </c>
      <c r="AJ378" s="10">
        <v>16707833833</v>
      </c>
      <c r="AL378" t="s">
        <v>760</v>
      </c>
      <c r="BE378" t="str">
        <f>"53-3051.00"</f>
        <v>53-3051.00</v>
      </c>
      <c r="BF378" t="s">
        <v>4226</v>
      </c>
      <c r="BG378" t="s">
        <v>4227</v>
      </c>
      <c r="BH378" t="s">
        <v>4228</v>
      </c>
      <c r="BI378">
        <v>2</v>
      </c>
      <c r="BK378" s="1">
        <v>46096</v>
      </c>
      <c r="BL378" s="1">
        <v>46460</v>
      </c>
      <c r="BO378">
        <v>40</v>
      </c>
      <c r="BP378">
        <v>0</v>
      </c>
      <c r="BQ378">
        <v>8</v>
      </c>
      <c r="BR378">
        <v>8</v>
      </c>
      <c r="BS378">
        <v>8</v>
      </c>
      <c r="BT378">
        <v>8</v>
      </c>
      <c r="BU378">
        <v>8</v>
      </c>
      <c r="BV378">
        <v>0</v>
      </c>
      <c r="BW378" t="str">
        <f t="shared" si="6"/>
        <v>8:00 AM</v>
      </c>
      <c r="BX378" t="str">
        <f>"5:00 PM"</f>
        <v>5:00 PM</v>
      </c>
      <c r="BY378" t="s">
        <v>135</v>
      </c>
      <c r="BZ378">
        <v>0</v>
      </c>
      <c r="CA378">
        <v>12</v>
      </c>
      <c r="CB378" t="s">
        <v>117</v>
      </c>
      <c r="CD378" t="s">
        <v>4229</v>
      </c>
      <c r="CE378" t="s">
        <v>4230</v>
      </c>
      <c r="CF378" t="s">
        <v>953</v>
      </c>
      <c r="CG378" t="s">
        <v>121</v>
      </c>
      <c r="CH378" t="s">
        <v>122</v>
      </c>
      <c r="CI378" s="8">
        <v>96950</v>
      </c>
      <c r="CJ378" s="3">
        <v>9.3800000000000008</v>
      </c>
      <c r="CK378" s="3">
        <v>9.3800000000000008</v>
      </c>
      <c r="CL378" s="3">
        <v>14.07</v>
      </c>
      <c r="CM378" s="3">
        <v>14.07</v>
      </c>
      <c r="CN378" t="s">
        <v>137</v>
      </c>
      <c r="CO378" t="s">
        <v>140</v>
      </c>
      <c r="CP378" t="s">
        <v>138</v>
      </c>
      <c r="CR378" t="s">
        <v>117</v>
      </c>
      <c r="CS378" t="s">
        <v>139</v>
      </c>
      <c r="CT378" t="s">
        <v>139</v>
      </c>
      <c r="CU378" t="s">
        <v>139</v>
      </c>
      <c r="CV378" t="s">
        <v>139</v>
      </c>
      <c r="CW378" t="s">
        <v>139</v>
      </c>
      <c r="CX378" t="s">
        <v>139</v>
      </c>
      <c r="CY378" t="s">
        <v>965</v>
      </c>
      <c r="CZ378" s="10">
        <v>16702343207</v>
      </c>
      <c r="DA378" t="s">
        <v>760</v>
      </c>
      <c r="DB378" t="s">
        <v>140</v>
      </c>
      <c r="DC378" t="s">
        <v>139</v>
      </c>
      <c r="DD378" t="s">
        <v>117</v>
      </c>
      <c r="DE378" t="s">
        <v>755</v>
      </c>
      <c r="DF378" t="s">
        <v>955</v>
      </c>
      <c r="DG378" t="s">
        <v>966</v>
      </c>
      <c r="DH378" t="s">
        <v>954</v>
      </c>
      <c r="DI378" t="s">
        <v>1173</v>
      </c>
      <c r="DJ378" t="s">
        <v>760</v>
      </c>
    </row>
    <row r="379" spans="1:114" ht="14.45" customHeight="1" x14ac:dyDescent="0.25">
      <c r="A379" t="s">
        <v>4702</v>
      </c>
      <c r="B379" t="s">
        <v>115</v>
      </c>
      <c r="C379" s="1">
        <v>45967</v>
      </c>
      <c r="D379" s="1">
        <v>46028</v>
      </c>
      <c r="E379" t="s">
        <v>168</v>
      </c>
      <c r="F379" s="1">
        <v>46068</v>
      </c>
      <c r="G379" t="s">
        <v>117</v>
      </c>
      <c r="H379" t="s">
        <v>117</v>
      </c>
      <c r="I379" t="s">
        <v>117</v>
      </c>
      <c r="J379" t="s">
        <v>4374</v>
      </c>
      <c r="K379" t="s">
        <v>140</v>
      </c>
      <c r="L379" t="s">
        <v>3193</v>
      </c>
      <c r="N379" t="s">
        <v>156</v>
      </c>
      <c r="O379" t="s">
        <v>122</v>
      </c>
      <c r="P379" s="8">
        <v>96950</v>
      </c>
      <c r="Q379" t="s">
        <v>123</v>
      </c>
      <c r="R379" t="s">
        <v>140</v>
      </c>
      <c r="S379" s="10">
        <v>16702349675</v>
      </c>
      <c r="U379" t="s">
        <v>3195</v>
      </c>
      <c r="V379">
        <v>561720</v>
      </c>
      <c r="W379" t="s">
        <v>125</v>
      </c>
      <c r="Y379" t="s">
        <v>3122</v>
      </c>
      <c r="Z379" t="s">
        <v>3196</v>
      </c>
      <c r="AA379" t="s">
        <v>3197</v>
      </c>
      <c r="AB379" t="s">
        <v>3198</v>
      </c>
      <c r="AC379" t="s">
        <v>4375</v>
      </c>
      <c r="AE379" t="s">
        <v>156</v>
      </c>
      <c r="AF379" t="s">
        <v>122</v>
      </c>
      <c r="AG379" s="8">
        <v>96950</v>
      </c>
      <c r="AH379" t="s">
        <v>123</v>
      </c>
      <c r="AI379" t="s">
        <v>156</v>
      </c>
      <c r="AJ379" s="10">
        <v>16704834587</v>
      </c>
      <c r="AL379" t="s">
        <v>3200</v>
      </c>
      <c r="BE379" t="str">
        <f>"49-9071.00"</f>
        <v>49-9071.00</v>
      </c>
      <c r="BF379" t="s">
        <v>132</v>
      </c>
      <c r="BG379" t="s">
        <v>4376</v>
      </c>
      <c r="BH379" t="s">
        <v>798</v>
      </c>
      <c r="BI379">
        <v>15</v>
      </c>
      <c r="BJ379">
        <v>15</v>
      </c>
      <c r="BK379" s="1">
        <v>46070</v>
      </c>
      <c r="BL379" s="1">
        <v>46434</v>
      </c>
      <c r="BM379" s="1">
        <v>46070</v>
      </c>
      <c r="BN379" s="1">
        <v>46434</v>
      </c>
      <c r="BO379">
        <v>35</v>
      </c>
      <c r="BP379">
        <v>7</v>
      </c>
      <c r="BQ379">
        <v>7</v>
      </c>
      <c r="BR379">
        <v>0</v>
      </c>
      <c r="BS379">
        <v>7</v>
      </c>
      <c r="BT379">
        <v>7</v>
      </c>
      <c r="BU379">
        <v>7</v>
      </c>
      <c r="BV379">
        <v>0</v>
      </c>
      <c r="BW379" t="str">
        <f t="shared" si="6"/>
        <v>8:00 AM</v>
      </c>
      <c r="BX379" t="str">
        <f>"4:00 PM"</f>
        <v>4:00 PM</v>
      </c>
      <c r="BY379" t="s">
        <v>135</v>
      </c>
      <c r="BZ379">
        <v>0</v>
      </c>
      <c r="CA379">
        <v>24</v>
      </c>
      <c r="CB379" t="s">
        <v>117</v>
      </c>
      <c r="CD379" t="s">
        <v>4703</v>
      </c>
      <c r="CE379" t="s">
        <v>4378</v>
      </c>
      <c r="CG379" t="s">
        <v>156</v>
      </c>
      <c r="CH379" t="s">
        <v>122</v>
      </c>
      <c r="CI379" s="8">
        <v>96950</v>
      </c>
      <c r="CJ379" s="3">
        <v>9.98</v>
      </c>
      <c r="CK379" s="3">
        <v>9.98</v>
      </c>
      <c r="CL379" s="3">
        <v>0</v>
      </c>
      <c r="CM379" s="3">
        <v>0</v>
      </c>
      <c r="CN379" t="s">
        <v>137</v>
      </c>
      <c r="CP379" t="s">
        <v>138</v>
      </c>
      <c r="CR379" t="s">
        <v>117</v>
      </c>
      <c r="CS379" t="s">
        <v>139</v>
      </c>
      <c r="CT379" t="s">
        <v>140</v>
      </c>
      <c r="CU379" t="s">
        <v>140</v>
      </c>
      <c r="CV379" t="s">
        <v>140</v>
      </c>
      <c r="CW379" t="s">
        <v>139</v>
      </c>
      <c r="CX379" t="s">
        <v>140</v>
      </c>
      <c r="CY379" t="s">
        <v>4345</v>
      </c>
      <c r="CZ379" s="10">
        <v>16702349675</v>
      </c>
      <c r="DA379" t="s">
        <v>3200</v>
      </c>
      <c r="DB379" t="s">
        <v>140</v>
      </c>
      <c r="DC379" t="s">
        <v>139</v>
      </c>
      <c r="DD379" t="s">
        <v>117</v>
      </c>
    </row>
    <row r="380" spans="1:114" ht="14.45" customHeight="1" x14ac:dyDescent="0.25">
      <c r="A380" t="s">
        <v>4803</v>
      </c>
      <c r="B380" t="s">
        <v>217</v>
      </c>
      <c r="C380" s="1">
        <v>45930</v>
      </c>
      <c r="D380" s="1">
        <v>46028</v>
      </c>
      <c r="E380" t="s">
        <v>168</v>
      </c>
      <c r="F380" s="1">
        <v>45990</v>
      </c>
      <c r="G380" t="s">
        <v>117</v>
      </c>
      <c r="H380" t="s">
        <v>117</v>
      </c>
      <c r="I380" t="s">
        <v>117</v>
      </c>
      <c r="J380" t="s">
        <v>2278</v>
      </c>
      <c r="K380" t="s">
        <v>2278</v>
      </c>
      <c r="L380" t="s">
        <v>4275</v>
      </c>
      <c r="N380" t="s">
        <v>156</v>
      </c>
      <c r="O380" t="s">
        <v>122</v>
      </c>
      <c r="P380" s="8">
        <v>96950</v>
      </c>
      <c r="Q380" t="s">
        <v>123</v>
      </c>
      <c r="S380" s="10">
        <v>16703221558</v>
      </c>
      <c r="U380" t="s">
        <v>2282</v>
      </c>
      <c r="V380">
        <v>236116</v>
      </c>
      <c r="W380" t="s">
        <v>125</v>
      </c>
      <c r="Y380" t="s">
        <v>2349</v>
      </c>
      <c r="Z380" t="s">
        <v>2350</v>
      </c>
      <c r="AB380" t="s">
        <v>193</v>
      </c>
      <c r="AC380" t="s">
        <v>4275</v>
      </c>
      <c r="AE380" t="s">
        <v>121</v>
      </c>
      <c r="AF380" t="s">
        <v>122</v>
      </c>
      <c r="AG380" s="8">
        <v>96950</v>
      </c>
      <c r="AH380" t="s">
        <v>123</v>
      </c>
      <c r="AJ380" s="10">
        <v>16703221558</v>
      </c>
      <c r="AL380" t="s">
        <v>2285</v>
      </c>
      <c r="BE380" t="str">
        <f>"49-9071.00"</f>
        <v>49-9071.00</v>
      </c>
      <c r="BF380" t="s">
        <v>132</v>
      </c>
      <c r="BG380" t="s">
        <v>4362</v>
      </c>
      <c r="BH380" t="s">
        <v>798</v>
      </c>
      <c r="BI380">
        <v>10</v>
      </c>
      <c r="BK380" s="1">
        <v>45992</v>
      </c>
      <c r="BL380" s="1">
        <v>46356</v>
      </c>
      <c r="BO380">
        <v>35</v>
      </c>
      <c r="BP380">
        <v>0</v>
      </c>
      <c r="BQ380">
        <v>7</v>
      </c>
      <c r="BR380">
        <v>7</v>
      </c>
      <c r="BS380">
        <v>7</v>
      </c>
      <c r="BT380">
        <v>7</v>
      </c>
      <c r="BU380">
        <v>7</v>
      </c>
      <c r="BV380">
        <v>0</v>
      </c>
      <c r="BW380" t="str">
        <f t="shared" si="6"/>
        <v>8:00 AM</v>
      </c>
      <c r="BX380" t="str">
        <f>"4:00 PM"</f>
        <v>4:00 PM</v>
      </c>
      <c r="BY380" t="s">
        <v>135</v>
      </c>
      <c r="BZ380">
        <v>0</v>
      </c>
      <c r="CA380">
        <v>12</v>
      </c>
      <c r="CB380" t="s">
        <v>117</v>
      </c>
      <c r="CD380" t="s">
        <v>4510</v>
      </c>
      <c r="CE380" t="s">
        <v>4278</v>
      </c>
      <c r="CF380" t="s">
        <v>4279</v>
      </c>
      <c r="CG380" t="s">
        <v>156</v>
      </c>
      <c r="CH380" t="s">
        <v>122</v>
      </c>
      <c r="CI380" s="8">
        <v>96950</v>
      </c>
      <c r="CJ380" s="3">
        <v>11.18</v>
      </c>
      <c r="CK380" s="3">
        <v>11.18</v>
      </c>
      <c r="CL380" s="3">
        <v>16.77</v>
      </c>
      <c r="CM380" s="3">
        <v>16.77</v>
      </c>
      <c r="CN380" t="s">
        <v>137</v>
      </c>
      <c r="CO380" t="s">
        <v>325</v>
      </c>
      <c r="CP380" t="s">
        <v>138</v>
      </c>
      <c r="CR380" t="s">
        <v>117</v>
      </c>
      <c r="CS380" t="s">
        <v>139</v>
      </c>
      <c r="CT380" t="s">
        <v>140</v>
      </c>
      <c r="CU380" t="s">
        <v>139</v>
      </c>
      <c r="CV380" t="s">
        <v>140</v>
      </c>
      <c r="CW380" t="s">
        <v>139</v>
      </c>
      <c r="CX380" t="s">
        <v>140</v>
      </c>
      <c r="CY380" t="s">
        <v>4804</v>
      </c>
      <c r="CZ380" s="10">
        <v>16703221558</v>
      </c>
      <c r="DA380" t="s">
        <v>2285</v>
      </c>
      <c r="DB380" t="s">
        <v>142</v>
      </c>
      <c r="DC380" t="s">
        <v>139</v>
      </c>
      <c r="DD380" t="s">
        <v>117</v>
      </c>
    </row>
    <row r="381" spans="1:114" ht="14.45" customHeight="1" x14ac:dyDescent="0.25">
      <c r="A381" t="s">
        <v>5614</v>
      </c>
      <c r="B381" t="s">
        <v>217</v>
      </c>
      <c r="C381" s="1">
        <v>46005</v>
      </c>
      <c r="D381" s="1">
        <v>46028</v>
      </c>
      <c r="E381" t="s">
        <v>116</v>
      </c>
      <c r="G381" t="s">
        <v>117</v>
      </c>
      <c r="H381" t="s">
        <v>117</v>
      </c>
      <c r="I381" t="s">
        <v>117</v>
      </c>
      <c r="J381" t="s">
        <v>1173</v>
      </c>
      <c r="K381" t="s">
        <v>1174</v>
      </c>
      <c r="L381" t="s">
        <v>1330</v>
      </c>
      <c r="M381" t="s">
        <v>5615</v>
      </c>
      <c r="N381" t="s">
        <v>121</v>
      </c>
      <c r="O381" t="s">
        <v>122</v>
      </c>
      <c r="P381" s="8">
        <v>96950</v>
      </c>
      <c r="Q381" t="s">
        <v>123</v>
      </c>
      <c r="R381">
        <v>96950</v>
      </c>
      <c r="S381" s="10">
        <v>16702343207</v>
      </c>
      <c r="U381" t="s">
        <v>954</v>
      </c>
      <c r="V381">
        <v>61111</v>
      </c>
      <c r="W381" t="s">
        <v>125</v>
      </c>
      <c r="Y381" t="s">
        <v>755</v>
      </c>
      <c r="Z381" t="s">
        <v>955</v>
      </c>
      <c r="AA381" t="s">
        <v>956</v>
      </c>
      <c r="AB381" t="s">
        <v>193</v>
      </c>
      <c r="AC381" t="s">
        <v>952</v>
      </c>
      <c r="AD381" t="s">
        <v>958</v>
      </c>
      <c r="AE381" t="s">
        <v>121</v>
      </c>
      <c r="AF381" t="s">
        <v>122</v>
      </c>
      <c r="AG381" s="8">
        <v>96950</v>
      </c>
      <c r="AH381" t="s">
        <v>123</v>
      </c>
      <c r="AI381" t="s">
        <v>5616</v>
      </c>
      <c r="AJ381" s="10">
        <v>16707833833</v>
      </c>
      <c r="AL381" t="s">
        <v>5617</v>
      </c>
      <c r="BE381" t="str">
        <f>"43-4121.00"</f>
        <v>43-4121.00</v>
      </c>
      <c r="BF381" t="s">
        <v>5618</v>
      </c>
      <c r="BG381" t="s">
        <v>5619</v>
      </c>
      <c r="BH381" t="s">
        <v>5620</v>
      </c>
      <c r="BI381">
        <v>2</v>
      </c>
      <c r="BK381" s="1">
        <v>46096</v>
      </c>
      <c r="BL381" s="1">
        <v>46460</v>
      </c>
      <c r="BO381">
        <v>48</v>
      </c>
      <c r="BP381">
        <v>0</v>
      </c>
      <c r="BQ381">
        <v>8</v>
      </c>
      <c r="BR381">
        <v>8</v>
      </c>
      <c r="BS381">
        <v>8</v>
      </c>
      <c r="BT381">
        <v>8</v>
      </c>
      <c r="BU381">
        <v>8</v>
      </c>
      <c r="BV381">
        <v>8</v>
      </c>
      <c r="BW381" t="str">
        <f t="shared" si="6"/>
        <v>8:00 AM</v>
      </c>
      <c r="BX381" t="str">
        <f>"5:00 PM"</f>
        <v>5:00 PM</v>
      </c>
      <c r="BY381" t="s">
        <v>135</v>
      </c>
      <c r="BZ381">
        <v>0</v>
      </c>
      <c r="CA381">
        <v>24</v>
      </c>
      <c r="CB381" t="s">
        <v>117</v>
      </c>
      <c r="CD381" t="s">
        <v>5621</v>
      </c>
      <c r="CE381" t="s">
        <v>1336</v>
      </c>
      <c r="CF381" t="s">
        <v>953</v>
      </c>
      <c r="CG381" t="s">
        <v>121</v>
      </c>
      <c r="CH381" t="s">
        <v>122</v>
      </c>
      <c r="CI381" s="8">
        <v>96950</v>
      </c>
      <c r="CJ381" s="3">
        <v>10.85</v>
      </c>
      <c r="CK381" s="3">
        <v>10.85</v>
      </c>
      <c r="CL381" s="3">
        <v>16.27</v>
      </c>
      <c r="CM381" s="3">
        <v>16.27</v>
      </c>
      <c r="CN381" t="s">
        <v>137</v>
      </c>
      <c r="CO381" t="s">
        <v>140</v>
      </c>
      <c r="CP381" t="s">
        <v>138</v>
      </c>
      <c r="CR381" t="s">
        <v>117</v>
      </c>
      <c r="CS381" t="s">
        <v>139</v>
      </c>
      <c r="CT381" t="s">
        <v>139</v>
      </c>
      <c r="CU381" t="s">
        <v>139</v>
      </c>
      <c r="CV381" t="s">
        <v>140</v>
      </c>
      <c r="CW381" t="s">
        <v>139</v>
      </c>
      <c r="CX381" t="s">
        <v>139</v>
      </c>
      <c r="CY381" t="s">
        <v>965</v>
      </c>
      <c r="CZ381" s="10">
        <v>16702343207</v>
      </c>
      <c r="DA381" t="s">
        <v>760</v>
      </c>
      <c r="DB381" t="s">
        <v>140</v>
      </c>
      <c r="DC381" t="s">
        <v>139</v>
      </c>
      <c r="DD381" t="s">
        <v>117</v>
      </c>
      <c r="DE381" t="s">
        <v>755</v>
      </c>
      <c r="DF381" t="s">
        <v>955</v>
      </c>
      <c r="DG381" t="s">
        <v>966</v>
      </c>
      <c r="DH381" t="s">
        <v>954</v>
      </c>
      <c r="DI381" t="s">
        <v>5622</v>
      </c>
      <c r="DJ381" t="s">
        <v>760</v>
      </c>
    </row>
    <row r="382" spans="1:114" ht="14.45" customHeight="1" x14ac:dyDescent="0.25">
      <c r="A382" t="s">
        <v>662</v>
      </c>
      <c r="B382" t="s">
        <v>499</v>
      </c>
      <c r="C382" s="1">
        <v>46028</v>
      </c>
      <c r="D382" s="1">
        <v>46029</v>
      </c>
      <c r="E382" t="s">
        <v>168</v>
      </c>
      <c r="F382" s="1">
        <v>46294</v>
      </c>
      <c r="G382" t="s">
        <v>139</v>
      </c>
      <c r="H382" t="s">
        <v>117</v>
      </c>
      <c r="I382" t="s">
        <v>117</v>
      </c>
      <c r="J382" t="s">
        <v>663</v>
      </c>
      <c r="K382" t="s">
        <v>664</v>
      </c>
      <c r="L382">
        <v>12777</v>
      </c>
      <c r="M382" t="s">
        <v>665</v>
      </c>
      <c r="N382" t="s">
        <v>121</v>
      </c>
      <c r="O382" t="s">
        <v>122</v>
      </c>
      <c r="P382" s="8">
        <v>96950</v>
      </c>
      <c r="Q382" t="s">
        <v>123</v>
      </c>
      <c r="S382" s="10">
        <v>16702342008</v>
      </c>
      <c r="U382" t="s">
        <v>666</v>
      </c>
      <c r="V382">
        <v>236115</v>
      </c>
      <c r="W382" t="s">
        <v>125</v>
      </c>
      <c r="Y382" t="s">
        <v>667</v>
      </c>
      <c r="Z382" t="s">
        <v>668</v>
      </c>
      <c r="AA382" t="s">
        <v>669</v>
      </c>
      <c r="AB382" t="s">
        <v>193</v>
      </c>
      <c r="AC382" t="s">
        <v>670</v>
      </c>
      <c r="AD382" t="s">
        <v>665</v>
      </c>
      <c r="AE382" t="s">
        <v>121</v>
      </c>
      <c r="AF382" t="s">
        <v>122</v>
      </c>
      <c r="AG382" s="8">
        <v>96950</v>
      </c>
      <c r="AH382" t="s">
        <v>123</v>
      </c>
      <c r="AJ382" s="10">
        <v>16704839683</v>
      </c>
      <c r="AL382" t="s">
        <v>671</v>
      </c>
      <c r="BE382" t="str">
        <f>"49-9071.00"</f>
        <v>49-9071.00</v>
      </c>
      <c r="BF382" t="s">
        <v>132</v>
      </c>
      <c r="BG382" t="s">
        <v>672</v>
      </c>
      <c r="BH382" t="s">
        <v>673</v>
      </c>
      <c r="BI382">
        <v>15</v>
      </c>
      <c r="BK382" s="1">
        <v>46296</v>
      </c>
      <c r="BL382" s="1">
        <v>47391</v>
      </c>
      <c r="BO382">
        <v>35</v>
      </c>
      <c r="BP382">
        <v>0</v>
      </c>
      <c r="BQ382">
        <v>7</v>
      </c>
      <c r="BR382">
        <v>7</v>
      </c>
      <c r="BS382">
        <v>7</v>
      </c>
      <c r="BT382">
        <v>7</v>
      </c>
      <c r="BU382">
        <v>7</v>
      </c>
      <c r="BV382">
        <v>0</v>
      </c>
      <c r="BW382" t="str">
        <f t="shared" si="6"/>
        <v>8:00 AM</v>
      </c>
      <c r="BX382" t="str">
        <f>"4:00 PM"</f>
        <v>4:00 PM</v>
      </c>
      <c r="BY382" t="s">
        <v>212</v>
      </c>
      <c r="BZ382">
        <v>0</v>
      </c>
      <c r="CA382">
        <v>24</v>
      </c>
      <c r="CB382" t="s">
        <v>117</v>
      </c>
      <c r="CD382" s="2" t="s">
        <v>674</v>
      </c>
      <c r="CE382" t="s">
        <v>675</v>
      </c>
      <c r="CF382" t="s">
        <v>676</v>
      </c>
      <c r="CG382" t="s">
        <v>156</v>
      </c>
      <c r="CH382" t="s">
        <v>122</v>
      </c>
      <c r="CI382" s="8">
        <v>96950</v>
      </c>
      <c r="CJ382" s="3">
        <v>9.98</v>
      </c>
      <c r="CK382" s="3">
        <v>9.98</v>
      </c>
      <c r="CL382" s="3">
        <v>14.97</v>
      </c>
      <c r="CM382" s="3">
        <v>14.97</v>
      </c>
      <c r="CN382" t="s">
        <v>137</v>
      </c>
      <c r="CO382" t="s">
        <v>165</v>
      </c>
      <c r="CP382" t="s">
        <v>138</v>
      </c>
      <c r="CR382" t="s">
        <v>117</v>
      </c>
      <c r="CS382" t="s">
        <v>139</v>
      </c>
      <c r="CT382" t="s">
        <v>140</v>
      </c>
      <c r="CU382" t="s">
        <v>139</v>
      </c>
      <c r="CV382" t="s">
        <v>140</v>
      </c>
      <c r="CW382" t="s">
        <v>139</v>
      </c>
      <c r="CX382" t="s">
        <v>140</v>
      </c>
      <c r="CY382" t="s">
        <v>140</v>
      </c>
      <c r="CZ382" s="10">
        <v>16702342008</v>
      </c>
      <c r="DA382" t="s">
        <v>671</v>
      </c>
      <c r="DB382" t="s">
        <v>140</v>
      </c>
      <c r="DC382" t="s">
        <v>139</v>
      </c>
      <c r="DD382" t="s">
        <v>117</v>
      </c>
    </row>
    <row r="383" spans="1:114" ht="14.45" customHeight="1" x14ac:dyDescent="0.25">
      <c r="A383" t="s">
        <v>985</v>
      </c>
      <c r="B383" t="s">
        <v>115</v>
      </c>
      <c r="C383" s="1">
        <v>45970</v>
      </c>
      <c r="D383" s="1">
        <v>46029</v>
      </c>
      <c r="E383" t="s">
        <v>168</v>
      </c>
      <c r="F383" s="1">
        <v>46125</v>
      </c>
      <c r="G383" t="s">
        <v>117</v>
      </c>
      <c r="H383" t="s">
        <v>117</v>
      </c>
      <c r="I383" t="s">
        <v>117</v>
      </c>
      <c r="J383" t="s">
        <v>986</v>
      </c>
      <c r="L383" t="s">
        <v>987</v>
      </c>
      <c r="N383" t="s">
        <v>156</v>
      </c>
      <c r="O383" t="s">
        <v>122</v>
      </c>
      <c r="P383" s="8">
        <v>96950</v>
      </c>
      <c r="Q383" t="s">
        <v>123</v>
      </c>
      <c r="R383" t="s">
        <v>142</v>
      </c>
      <c r="S383" s="10">
        <v>16702358748</v>
      </c>
      <c r="U383" t="s">
        <v>988</v>
      </c>
      <c r="V383">
        <v>2362</v>
      </c>
      <c r="W383" t="s">
        <v>125</v>
      </c>
      <c r="Y383" t="s">
        <v>989</v>
      </c>
      <c r="Z383" t="s">
        <v>862</v>
      </c>
      <c r="AA383" t="s">
        <v>990</v>
      </c>
      <c r="AB383" t="s">
        <v>193</v>
      </c>
      <c r="AC383" t="s">
        <v>987</v>
      </c>
      <c r="AE383" t="s">
        <v>156</v>
      </c>
      <c r="AF383" t="s">
        <v>122</v>
      </c>
      <c r="AG383" s="8">
        <v>96950</v>
      </c>
      <c r="AH383" t="s">
        <v>123</v>
      </c>
      <c r="AJ383" s="10">
        <v>16702358748</v>
      </c>
      <c r="AL383" t="s">
        <v>991</v>
      </c>
      <c r="BE383" t="str">
        <f>"49-9071.00"</f>
        <v>49-9071.00</v>
      </c>
      <c r="BF383" t="s">
        <v>132</v>
      </c>
      <c r="BG383" t="s">
        <v>992</v>
      </c>
      <c r="BH383" t="s">
        <v>134</v>
      </c>
      <c r="BI383">
        <v>5</v>
      </c>
      <c r="BJ383">
        <v>5</v>
      </c>
      <c r="BK383" s="1">
        <v>46127</v>
      </c>
      <c r="BL383" s="1">
        <v>46491</v>
      </c>
      <c r="BM383" s="1">
        <v>46127</v>
      </c>
      <c r="BN383" s="1">
        <v>46491</v>
      </c>
      <c r="BO383">
        <v>35</v>
      </c>
      <c r="BP383">
        <v>0</v>
      </c>
      <c r="BQ383">
        <v>7</v>
      </c>
      <c r="BR383">
        <v>7</v>
      </c>
      <c r="BS383">
        <v>7</v>
      </c>
      <c r="BT383">
        <v>7</v>
      </c>
      <c r="BU383">
        <v>7</v>
      </c>
      <c r="BV383">
        <v>0</v>
      </c>
      <c r="BW383" t="str">
        <f t="shared" si="6"/>
        <v>8:00 AM</v>
      </c>
      <c r="BX383" t="str">
        <f>"4:00 PM"</f>
        <v>4:00 PM</v>
      </c>
      <c r="BY383" t="s">
        <v>135</v>
      </c>
      <c r="BZ383">
        <v>0</v>
      </c>
      <c r="CA383">
        <v>12</v>
      </c>
      <c r="CB383" t="s">
        <v>117</v>
      </c>
      <c r="CD383" t="s">
        <v>165</v>
      </c>
      <c r="CE383" t="s">
        <v>987</v>
      </c>
      <c r="CG383" t="s">
        <v>993</v>
      </c>
      <c r="CH383" t="s">
        <v>122</v>
      </c>
      <c r="CI383" s="8">
        <v>96950</v>
      </c>
      <c r="CJ383" s="3">
        <v>9.98</v>
      </c>
      <c r="CK383" s="3">
        <v>9.98</v>
      </c>
      <c r="CL383" s="3">
        <v>14.97</v>
      </c>
      <c r="CM383" s="3">
        <v>14.97</v>
      </c>
      <c r="CN383" t="s">
        <v>137</v>
      </c>
      <c r="CO383" t="s">
        <v>854</v>
      </c>
      <c r="CP383" t="s">
        <v>266</v>
      </c>
      <c r="CR383" t="s">
        <v>117</v>
      </c>
      <c r="CS383" t="s">
        <v>139</v>
      </c>
      <c r="CT383" t="s">
        <v>140</v>
      </c>
      <c r="CU383" t="s">
        <v>139</v>
      </c>
      <c r="CV383" t="s">
        <v>140</v>
      </c>
      <c r="CW383" t="s">
        <v>139</v>
      </c>
      <c r="CX383" t="s">
        <v>140</v>
      </c>
      <c r="CY383" t="s">
        <v>994</v>
      </c>
      <c r="CZ383" s="10">
        <v>16702358748</v>
      </c>
      <c r="DA383" t="s">
        <v>991</v>
      </c>
      <c r="DB383" t="s">
        <v>142</v>
      </c>
      <c r="DC383" t="s">
        <v>139</v>
      </c>
      <c r="DD383" t="s">
        <v>117</v>
      </c>
    </row>
    <row r="384" spans="1:114" ht="14.45" customHeight="1" x14ac:dyDescent="0.25">
      <c r="A384" t="s">
        <v>2177</v>
      </c>
      <c r="B384" t="s">
        <v>115</v>
      </c>
      <c r="C384" s="1">
        <v>45966</v>
      </c>
      <c r="D384" s="1">
        <v>46029</v>
      </c>
      <c r="E384" t="s">
        <v>168</v>
      </c>
      <c r="F384" s="1">
        <v>46052</v>
      </c>
      <c r="G384" t="s">
        <v>139</v>
      </c>
      <c r="H384" t="s">
        <v>117</v>
      </c>
      <c r="I384" t="s">
        <v>117</v>
      </c>
      <c r="J384" t="s">
        <v>2178</v>
      </c>
      <c r="K384" t="s">
        <v>2179</v>
      </c>
      <c r="L384" t="s">
        <v>2180</v>
      </c>
      <c r="N384" t="s">
        <v>121</v>
      </c>
      <c r="O384" t="s">
        <v>122</v>
      </c>
      <c r="P384" s="8">
        <v>96950</v>
      </c>
      <c r="Q384" t="s">
        <v>123</v>
      </c>
      <c r="S384" s="10">
        <v>16707891106</v>
      </c>
      <c r="U384" t="s">
        <v>2181</v>
      </c>
      <c r="V384">
        <v>561320</v>
      </c>
      <c r="W384" t="s">
        <v>222</v>
      </c>
      <c r="X384" t="s">
        <v>139</v>
      </c>
      <c r="Y384" t="s">
        <v>2182</v>
      </c>
      <c r="Z384" t="s">
        <v>2183</v>
      </c>
      <c r="AA384" t="s">
        <v>2184</v>
      </c>
      <c r="AB384" t="s">
        <v>2014</v>
      </c>
      <c r="AC384" t="s">
        <v>2185</v>
      </c>
      <c r="AE384" t="s">
        <v>121</v>
      </c>
      <c r="AF384" t="s">
        <v>122</v>
      </c>
      <c r="AG384" s="8">
        <v>96950</v>
      </c>
      <c r="AH384" t="s">
        <v>123</v>
      </c>
      <c r="AJ384" s="10">
        <v>16707891106</v>
      </c>
      <c r="AL384" t="s">
        <v>2186</v>
      </c>
      <c r="BE384" t="str">
        <f>"35-2014.00"</f>
        <v>35-2014.00</v>
      </c>
      <c r="BF384" t="s">
        <v>195</v>
      </c>
      <c r="BG384" t="s">
        <v>2187</v>
      </c>
      <c r="BH384" t="s">
        <v>2188</v>
      </c>
      <c r="BI384">
        <v>5</v>
      </c>
      <c r="BJ384">
        <v>5</v>
      </c>
      <c r="BK384" s="1">
        <v>46054</v>
      </c>
      <c r="BL384" s="1">
        <v>47149</v>
      </c>
      <c r="BM384" s="1">
        <v>46054</v>
      </c>
      <c r="BN384" s="1">
        <v>47149</v>
      </c>
      <c r="BO384">
        <v>35</v>
      </c>
      <c r="BP384">
        <v>0</v>
      </c>
      <c r="BQ384">
        <v>7</v>
      </c>
      <c r="BR384">
        <v>7</v>
      </c>
      <c r="BS384">
        <v>7</v>
      </c>
      <c r="BT384">
        <v>7</v>
      </c>
      <c r="BU384">
        <v>7</v>
      </c>
      <c r="BV384">
        <v>0</v>
      </c>
      <c r="BW384" t="str">
        <f t="shared" si="6"/>
        <v>8:00 AM</v>
      </c>
      <c r="BX384" t="str">
        <f>"4:00 PM"</f>
        <v>4:00 PM</v>
      </c>
      <c r="BY384" t="s">
        <v>165</v>
      </c>
      <c r="BZ384">
        <v>0</v>
      </c>
      <c r="CA384">
        <v>12</v>
      </c>
      <c r="CB384" t="s">
        <v>117</v>
      </c>
      <c r="CD384" s="2" t="s">
        <v>2189</v>
      </c>
      <c r="CE384" t="s">
        <v>2190</v>
      </c>
      <c r="CG384" t="s">
        <v>121</v>
      </c>
      <c r="CH384" t="s">
        <v>122</v>
      </c>
      <c r="CI384" s="8">
        <v>96950</v>
      </c>
      <c r="CJ384" s="3">
        <v>8.93</v>
      </c>
      <c r="CK384" s="3">
        <v>8.93</v>
      </c>
      <c r="CL384" s="3">
        <v>13.4</v>
      </c>
      <c r="CM384" s="3">
        <v>13.4</v>
      </c>
      <c r="CN384" t="s">
        <v>137</v>
      </c>
      <c r="CO384" t="s">
        <v>140</v>
      </c>
      <c r="CP384" t="s">
        <v>138</v>
      </c>
      <c r="CR384" t="s">
        <v>117</v>
      </c>
      <c r="CS384" t="s">
        <v>139</v>
      </c>
      <c r="CT384" t="s">
        <v>140</v>
      </c>
      <c r="CU384" t="s">
        <v>139</v>
      </c>
      <c r="CV384" t="s">
        <v>140</v>
      </c>
      <c r="CW384" t="s">
        <v>139</v>
      </c>
      <c r="CX384" t="s">
        <v>140</v>
      </c>
      <c r="CY384" s="2" t="s">
        <v>2191</v>
      </c>
      <c r="CZ384" s="10">
        <v>16707891106</v>
      </c>
      <c r="DA384" t="s">
        <v>2186</v>
      </c>
      <c r="DB384" t="s">
        <v>560</v>
      </c>
      <c r="DC384" t="s">
        <v>139</v>
      </c>
      <c r="DD384" t="s">
        <v>139</v>
      </c>
    </row>
    <row r="385" spans="1:114" ht="14.45" customHeight="1" x14ac:dyDescent="0.25">
      <c r="A385" t="s">
        <v>3016</v>
      </c>
      <c r="B385" t="s">
        <v>115</v>
      </c>
      <c r="C385" s="1">
        <v>45973</v>
      </c>
      <c r="D385" s="1">
        <v>46029</v>
      </c>
      <c r="E385" t="s">
        <v>168</v>
      </c>
      <c r="F385" s="1">
        <v>46052</v>
      </c>
      <c r="G385" t="s">
        <v>117</v>
      </c>
      <c r="H385" t="s">
        <v>117</v>
      </c>
      <c r="I385" t="s">
        <v>117</v>
      </c>
      <c r="J385" t="s">
        <v>169</v>
      </c>
      <c r="L385" t="s">
        <v>1241</v>
      </c>
      <c r="M385" t="s">
        <v>171</v>
      </c>
      <c r="N385" t="s">
        <v>156</v>
      </c>
      <c r="O385" t="s">
        <v>122</v>
      </c>
      <c r="P385" s="8">
        <v>96950</v>
      </c>
      <c r="Q385" t="s">
        <v>123</v>
      </c>
      <c r="S385" s="10">
        <v>16702341795</v>
      </c>
      <c r="U385" t="s">
        <v>172</v>
      </c>
      <c r="V385">
        <v>23822</v>
      </c>
      <c r="W385" t="s">
        <v>125</v>
      </c>
      <c r="Y385" t="s">
        <v>173</v>
      </c>
      <c r="Z385" t="s">
        <v>174</v>
      </c>
      <c r="AA385" t="s">
        <v>175</v>
      </c>
      <c r="AB385" t="s">
        <v>176</v>
      </c>
      <c r="AC385" t="s">
        <v>171</v>
      </c>
      <c r="AD385" t="s">
        <v>1241</v>
      </c>
      <c r="AE385" t="s">
        <v>156</v>
      </c>
      <c r="AF385" t="s">
        <v>122</v>
      </c>
      <c r="AG385" s="8">
        <v>96950</v>
      </c>
      <c r="AH385" t="s">
        <v>123</v>
      </c>
      <c r="AJ385" s="10">
        <v>16702341795</v>
      </c>
      <c r="AL385" t="s">
        <v>178</v>
      </c>
      <c r="BE385" t="str">
        <f>"49-9021.00"</f>
        <v>49-9021.00</v>
      </c>
      <c r="BF385" t="s">
        <v>1867</v>
      </c>
      <c r="BG385" t="s">
        <v>3017</v>
      </c>
      <c r="BH385" t="s">
        <v>3018</v>
      </c>
      <c r="BI385">
        <v>5</v>
      </c>
      <c r="BJ385">
        <v>5</v>
      </c>
      <c r="BK385" s="1">
        <v>46054</v>
      </c>
      <c r="BL385" s="1">
        <v>46418</v>
      </c>
      <c r="BM385" s="1">
        <v>46054</v>
      </c>
      <c r="BN385" s="1">
        <v>46418</v>
      </c>
      <c r="BO385">
        <v>40</v>
      </c>
      <c r="BP385">
        <v>0</v>
      </c>
      <c r="BQ385">
        <v>8</v>
      </c>
      <c r="BR385">
        <v>8</v>
      </c>
      <c r="BS385">
        <v>8</v>
      </c>
      <c r="BT385">
        <v>8</v>
      </c>
      <c r="BU385">
        <v>8</v>
      </c>
      <c r="BV385">
        <v>0</v>
      </c>
      <c r="BW385" t="str">
        <f t="shared" si="6"/>
        <v>8:00 AM</v>
      </c>
      <c r="BX385" t="str">
        <f>"5:00 PM"</f>
        <v>5:00 PM</v>
      </c>
      <c r="BY385" t="s">
        <v>135</v>
      </c>
      <c r="BZ385">
        <v>0</v>
      </c>
      <c r="CA385">
        <v>24</v>
      </c>
      <c r="CB385" t="s">
        <v>117</v>
      </c>
      <c r="CD385" t="s">
        <v>3019</v>
      </c>
      <c r="CE385" t="s">
        <v>171</v>
      </c>
      <c r="CF385" t="s">
        <v>177</v>
      </c>
      <c r="CG385" t="s">
        <v>156</v>
      </c>
      <c r="CH385" t="s">
        <v>122</v>
      </c>
      <c r="CI385" s="8">
        <v>96950</v>
      </c>
      <c r="CJ385" s="3">
        <v>10.85</v>
      </c>
      <c r="CK385" s="3">
        <v>11.5</v>
      </c>
      <c r="CL385" s="3">
        <v>16.28</v>
      </c>
      <c r="CM385" s="3">
        <v>17.25</v>
      </c>
      <c r="CN385" t="s">
        <v>137</v>
      </c>
      <c r="CO385" t="s">
        <v>165</v>
      </c>
      <c r="CP385" t="s">
        <v>138</v>
      </c>
      <c r="CR385" t="s">
        <v>139</v>
      </c>
      <c r="CS385" t="s">
        <v>139</v>
      </c>
      <c r="CT385" t="s">
        <v>139</v>
      </c>
      <c r="CU385" t="s">
        <v>139</v>
      </c>
      <c r="CV385" t="s">
        <v>140</v>
      </c>
      <c r="CW385" t="s">
        <v>139</v>
      </c>
      <c r="CX385" t="s">
        <v>139</v>
      </c>
      <c r="CY385" t="s">
        <v>1246</v>
      </c>
      <c r="CZ385" s="10">
        <v>16702341795</v>
      </c>
      <c r="DA385" t="s">
        <v>178</v>
      </c>
      <c r="DB385" t="s">
        <v>183</v>
      </c>
      <c r="DC385" t="s">
        <v>139</v>
      </c>
      <c r="DD385" t="s">
        <v>117</v>
      </c>
    </row>
    <row r="386" spans="1:114" ht="14.45" customHeight="1" x14ac:dyDescent="0.25">
      <c r="A386" t="s">
        <v>3020</v>
      </c>
      <c r="B386" t="s">
        <v>115</v>
      </c>
      <c r="C386" s="1">
        <v>45966</v>
      </c>
      <c r="D386" s="1">
        <v>46029</v>
      </c>
      <c r="E386" t="s">
        <v>116</v>
      </c>
      <c r="G386" t="s">
        <v>117</v>
      </c>
      <c r="H386" t="s">
        <v>117</v>
      </c>
      <c r="I386" t="s">
        <v>117</v>
      </c>
      <c r="J386" t="s">
        <v>3021</v>
      </c>
      <c r="K386" t="s">
        <v>3022</v>
      </c>
      <c r="L386" t="s">
        <v>3023</v>
      </c>
      <c r="N386" t="s">
        <v>156</v>
      </c>
      <c r="O386" t="s">
        <v>122</v>
      </c>
      <c r="P386" s="8">
        <v>96950</v>
      </c>
      <c r="Q386" t="s">
        <v>123</v>
      </c>
      <c r="S386" s="10">
        <v>16707880212</v>
      </c>
      <c r="U386" t="s">
        <v>3024</v>
      </c>
      <c r="V386">
        <v>722320</v>
      </c>
      <c r="W386" t="s">
        <v>125</v>
      </c>
      <c r="Y386" t="s">
        <v>3025</v>
      </c>
      <c r="Z386" t="s">
        <v>3026</v>
      </c>
      <c r="AA386" t="s">
        <v>3027</v>
      </c>
      <c r="AB386" t="s">
        <v>1299</v>
      </c>
      <c r="AC386" t="s">
        <v>3023</v>
      </c>
      <c r="AE386" t="s">
        <v>156</v>
      </c>
      <c r="AF386" t="s">
        <v>122</v>
      </c>
      <c r="AG386" s="8">
        <v>96950</v>
      </c>
      <c r="AH386" t="s">
        <v>123</v>
      </c>
      <c r="AJ386" s="10">
        <v>16707880212</v>
      </c>
      <c r="AL386" t="s">
        <v>3028</v>
      </c>
      <c r="BE386" t="str">
        <f>"35-2014.00"</f>
        <v>35-2014.00</v>
      </c>
      <c r="BF386" t="s">
        <v>195</v>
      </c>
      <c r="BG386" t="s">
        <v>3029</v>
      </c>
      <c r="BH386" t="s">
        <v>1643</v>
      </c>
      <c r="BI386">
        <v>6</v>
      </c>
      <c r="BJ386">
        <v>6</v>
      </c>
      <c r="BK386" s="1">
        <v>46054</v>
      </c>
      <c r="BL386" s="1">
        <v>46418</v>
      </c>
      <c r="BM386" s="1">
        <v>46054</v>
      </c>
      <c r="BN386" s="1">
        <v>46418</v>
      </c>
      <c r="BO386">
        <v>35</v>
      </c>
      <c r="BP386">
        <v>0</v>
      </c>
      <c r="BQ386">
        <v>7</v>
      </c>
      <c r="BR386">
        <v>7</v>
      </c>
      <c r="BS386">
        <v>7</v>
      </c>
      <c r="BT386">
        <v>7</v>
      </c>
      <c r="BU386">
        <v>7</v>
      </c>
      <c r="BV386">
        <v>0</v>
      </c>
      <c r="BW386" t="str">
        <f t="shared" si="6"/>
        <v>8:00 AM</v>
      </c>
      <c r="BX386" t="str">
        <f>"4:00 PM"</f>
        <v>4:00 PM</v>
      </c>
      <c r="BY386" t="s">
        <v>165</v>
      </c>
      <c r="BZ386">
        <v>0</v>
      </c>
      <c r="CA386">
        <v>6</v>
      </c>
      <c r="CB386" t="s">
        <v>117</v>
      </c>
      <c r="CD386" s="2" t="s">
        <v>3030</v>
      </c>
      <c r="CE386" t="s">
        <v>3031</v>
      </c>
      <c r="CG386" t="s">
        <v>156</v>
      </c>
      <c r="CH386" t="s">
        <v>122</v>
      </c>
      <c r="CI386" s="8">
        <v>96950</v>
      </c>
      <c r="CJ386" s="3">
        <v>8.93</v>
      </c>
      <c r="CK386" s="3">
        <v>8.93</v>
      </c>
      <c r="CL386" s="3">
        <v>13.39</v>
      </c>
      <c r="CM386" s="3">
        <v>13.39</v>
      </c>
      <c r="CN386" t="s">
        <v>137</v>
      </c>
      <c r="CP386" t="s">
        <v>138</v>
      </c>
      <c r="CR386" t="s">
        <v>117</v>
      </c>
      <c r="CS386" t="s">
        <v>139</v>
      </c>
      <c r="CT386" t="s">
        <v>140</v>
      </c>
      <c r="CU386" t="s">
        <v>139</v>
      </c>
      <c r="CV386" t="s">
        <v>140</v>
      </c>
      <c r="CW386" t="s">
        <v>139</v>
      </c>
      <c r="CX386" t="s">
        <v>140</v>
      </c>
      <c r="CY386" t="s">
        <v>2252</v>
      </c>
      <c r="CZ386" s="10">
        <v>16707880212</v>
      </c>
      <c r="DA386" t="s">
        <v>3028</v>
      </c>
      <c r="DB386" t="s">
        <v>802</v>
      </c>
      <c r="DC386" t="s">
        <v>139</v>
      </c>
      <c r="DD386" t="s">
        <v>117</v>
      </c>
    </row>
    <row r="387" spans="1:114" ht="14.45" customHeight="1" x14ac:dyDescent="0.25">
      <c r="A387" t="s">
        <v>3737</v>
      </c>
      <c r="B387" t="s">
        <v>217</v>
      </c>
      <c r="C387" s="1">
        <v>45968</v>
      </c>
      <c r="D387" s="1">
        <v>46029</v>
      </c>
      <c r="E387" t="s">
        <v>116</v>
      </c>
      <c r="G387" t="s">
        <v>139</v>
      </c>
      <c r="H387" t="s">
        <v>117</v>
      </c>
      <c r="I387" t="s">
        <v>117</v>
      </c>
      <c r="J387" t="s">
        <v>3369</v>
      </c>
      <c r="K387" t="s">
        <v>3738</v>
      </c>
      <c r="L387" t="s">
        <v>3371</v>
      </c>
      <c r="M387" t="s">
        <v>3372</v>
      </c>
      <c r="N387" t="s">
        <v>368</v>
      </c>
      <c r="O387" t="s">
        <v>122</v>
      </c>
      <c r="P387" s="8">
        <v>96951</v>
      </c>
      <c r="Q387" t="s">
        <v>123</v>
      </c>
      <c r="R387" t="s">
        <v>140</v>
      </c>
      <c r="S387" s="10">
        <v>16705320363</v>
      </c>
      <c r="U387" t="s">
        <v>3373</v>
      </c>
      <c r="V387">
        <v>44511</v>
      </c>
      <c r="W387" t="s">
        <v>125</v>
      </c>
      <c r="Y387" t="s">
        <v>3083</v>
      </c>
      <c r="Z387" t="s">
        <v>3374</v>
      </c>
      <c r="AA387" t="s">
        <v>3375</v>
      </c>
      <c r="AB387" t="s">
        <v>3376</v>
      </c>
      <c r="AC387" t="s">
        <v>3371</v>
      </c>
      <c r="AD387" t="s">
        <v>3372</v>
      </c>
      <c r="AE387" t="s">
        <v>368</v>
      </c>
      <c r="AF387" t="s">
        <v>122</v>
      </c>
      <c r="AG387" s="8">
        <v>96951</v>
      </c>
      <c r="AH387" t="s">
        <v>123</v>
      </c>
      <c r="AJ387" s="10">
        <v>16705320363</v>
      </c>
      <c r="AL387" t="s">
        <v>3377</v>
      </c>
      <c r="BE387" t="str">
        <f>"35-2021.00"</f>
        <v>35-2021.00</v>
      </c>
      <c r="BF387" t="s">
        <v>588</v>
      </c>
      <c r="BG387" t="s">
        <v>3739</v>
      </c>
      <c r="BH387" t="s">
        <v>3740</v>
      </c>
      <c r="BI387">
        <v>1</v>
      </c>
      <c r="BK387" s="1">
        <v>46006</v>
      </c>
      <c r="BL387" s="1">
        <v>47026</v>
      </c>
      <c r="BO387">
        <v>35</v>
      </c>
      <c r="BP387">
        <v>0</v>
      </c>
      <c r="BQ387">
        <v>7</v>
      </c>
      <c r="BR387">
        <v>7</v>
      </c>
      <c r="BS387">
        <v>7</v>
      </c>
      <c r="BT387">
        <v>7</v>
      </c>
      <c r="BU387">
        <v>7</v>
      </c>
      <c r="BV387">
        <v>0</v>
      </c>
      <c r="BW387" t="str">
        <f>"4:00 AM"</f>
        <v>4:00 AM</v>
      </c>
      <c r="BX387" t="str">
        <f>"12:00 PM"</f>
        <v>12:00 PM</v>
      </c>
      <c r="BY387" t="s">
        <v>165</v>
      </c>
      <c r="BZ387">
        <v>0</v>
      </c>
      <c r="CA387">
        <v>3</v>
      </c>
      <c r="CB387" t="s">
        <v>117</v>
      </c>
      <c r="CD387" t="s">
        <v>3741</v>
      </c>
      <c r="CE387" t="s">
        <v>3742</v>
      </c>
      <c r="CF387" t="s">
        <v>3372</v>
      </c>
      <c r="CG387" t="s">
        <v>368</v>
      </c>
      <c r="CH387" t="s">
        <v>122</v>
      </c>
      <c r="CI387" s="8">
        <v>96951</v>
      </c>
      <c r="CJ387" s="3">
        <v>9</v>
      </c>
      <c r="CK387" s="3">
        <v>9</v>
      </c>
      <c r="CL387" s="3">
        <v>13.5</v>
      </c>
      <c r="CM387" s="3">
        <v>13.5</v>
      </c>
      <c r="CN387" t="s">
        <v>137</v>
      </c>
      <c r="CO387" t="s">
        <v>140</v>
      </c>
      <c r="CP387" t="s">
        <v>138</v>
      </c>
      <c r="CR387" t="s">
        <v>117</v>
      </c>
      <c r="CS387" t="s">
        <v>139</v>
      </c>
      <c r="CT387" t="s">
        <v>140</v>
      </c>
      <c r="CU387" t="s">
        <v>139</v>
      </c>
      <c r="CV387" t="s">
        <v>140</v>
      </c>
      <c r="CW387" t="s">
        <v>139</v>
      </c>
      <c r="CX387" t="s">
        <v>140</v>
      </c>
      <c r="CY387" t="s">
        <v>3743</v>
      </c>
      <c r="CZ387" s="10">
        <v>16705320363</v>
      </c>
      <c r="DA387" t="s">
        <v>3377</v>
      </c>
      <c r="DB387" t="s">
        <v>3384</v>
      </c>
      <c r="DC387" t="s">
        <v>139</v>
      </c>
      <c r="DD387" t="s">
        <v>117</v>
      </c>
    </row>
    <row r="388" spans="1:114" ht="14.45" customHeight="1" x14ac:dyDescent="0.25">
      <c r="A388" t="s">
        <v>4125</v>
      </c>
      <c r="B388" t="s">
        <v>115</v>
      </c>
      <c r="C388" s="1">
        <v>45966</v>
      </c>
      <c r="D388" s="1">
        <v>46029</v>
      </c>
      <c r="E388" t="s">
        <v>116</v>
      </c>
      <c r="G388" t="s">
        <v>117</v>
      </c>
      <c r="H388" t="s">
        <v>117</v>
      </c>
      <c r="I388" t="s">
        <v>117</v>
      </c>
      <c r="J388" t="s">
        <v>2902</v>
      </c>
      <c r="K388" t="s">
        <v>4126</v>
      </c>
      <c r="L388" t="s">
        <v>2904</v>
      </c>
      <c r="M388" t="s">
        <v>2905</v>
      </c>
      <c r="N388" t="s">
        <v>121</v>
      </c>
      <c r="O388" t="s">
        <v>122</v>
      </c>
      <c r="P388" s="8">
        <v>96950</v>
      </c>
      <c r="Q388" t="s">
        <v>123</v>
      </c>
      <c r="S388" s="10">
        <v>16702858958</v>
      </c>
      <c r="U388" t="s">
        <v>1101</v>
      </c>
      <c r="V388">
        <v>561720</v>
      </c>
      <c r="W388" t="s">
        <v>125</v>
      </c>
      <c r="Y388" t="s">
        <v>1102</v>
      </c>
      <c r="Z388" t="s">
        <v>1103</v>
      </c>
      <c r="AA388" t="s">
        <v>3600</v>
      </c>
      <c r="AB388" t="s">
        <v>1105</v>
      </c>
      <c r="AC388" t="s">
        <v>2904</v>
      </c>
      <c r="AD388" t="s">
        <v>2905</v>
      </c>
      <c r="AE388" t="s">
        <v>121</v>
      </c>
      <c r="AF388" t="s">
        <v>122</v>
      </c>
      <c r="AG388" s="8">
        <v>96950</v>
      </c>
      <c r="AH388" t="s">
        <v>123</v>
      </c>
      <c r="AJ388" s="10">
        <v>16702858958</v>
      </c>
      <c r="AL388" t="s">
        <v>1108</v>
      </c>
      <c r="BE388" t="str">
        <f>"37-2011.00"</f>
        <v>37-2011.00</v>
      </c>
      <c r="BF388" t="s">
        <v>640</v>
      </c>
      <c r="BG388" t="s">
        <v>4127</v>
      </c>
      <c r="BH388" t="s">
        <v>4128</v>
      </c>
      <c r="BI388">
        <v>7</v>
      </c>
      <c r="BJ388">
        <v>7</v>
      </c>
      <c r="BK388" s="1">
        <v>45992</v>
      </c>
      <c r="BL388" s="1">
        <v>46356</v>
      </c>
      <c r="BM388" s="1">
        <v>46029</v>
      </c>
      <c r="BN388" s="1">
        <v>46356</v>
      </c>
      <c r="BO388">
        <v>35</v>
      </c>
      <c r="BP388">
        <v>0</v>
      </c>
      <c r="BQ388">
        <v>7</v>
      </c>
      <c r="BR388">
        <v>7</v>
      </c>
      <c r="BS388">
        <v>7</v>
      </c>
      <c r="BT388">
        <v>7</v>
      </c>
      <c r="BU388">
        <v>7</v>
      </c>
      <c r="BV388">
        <v>0</v>
      </c>
      <c r="BW388" t="str">
        <f>"9:00 AM"</f>
        <v>9:00 AM</v>
      </c>
      <c r="BX388" t="str">
        <f>"5:00 PM"</f>
        <v>5:00 PM</v>
      </c>
      <c r="BY388" t="s">
        <v>165</v>
      </c>
      <c r="BZ388">
        <v>0</v>
      </c>
      <c r="CA388">
        <v>12</v>
      </c>
      <c r="CB388" t="s">
        <v>117</v>
      </c>
      <c r="CD388" t="s">
        <v>4129</v>
      </c>
      <c r="CE388" t="s">
        <v>2904</v>
      </c>
      <c r="CF388" t="s">
        <v>2905</v>
      </c>
      <c r="CG388" t="s">
        <v>121</v>
      </c>
      <c r="CH388" t="s">
        <v>122</v>
      </c>
      <c r="CI388" s="8">
        <v>96950</v>
      </c>
      <c r="CJ388" s="3">
        <v>8.4499999999999993</v>
      </c>
      <c r="CK388" s="3">
        <v>8.4499999999999993</v>
      </c>
      <c r="CL388" s="3">
        <v>12.68</v>
      </c>
      <c r="CM388" s="3">
        <v>12.68</v>
      </c>
      <c r="CN388" t="s">
        <v>137</v>
      </c>
      <c r="CO388" t="s">
        <v>142</v>
      </c>
      <c r="CP388" t="s">
        <v>138</v>
      </c>
      <c r="CR388" t="s">
        <v>117</v>
      </c>
      <c r="CS388" t="s">
        <v>139</v>
      </c>
      <c r="CT388" t="s">
        <v>139</v>
      </c>
      <c r="CU388" t="s">
        <v>139</v>
      </c>
      <c r="CV388" t="s">
        <v>140</v>
      </c>
      <c r="CW388" t="s">
        <v>139</v>
      </c>
      <c r="CX388" t="s">
        <v>139</v>
      </c>
      <c r="CY388" t="s">
        <v>2914</v>
      </c>
      <c r="CZ388" s="10">
        <v>16702858958</v>
      </c>
      <c r="DA388" t="s">
        <v>1108</v>
      </c>
      <c r="DB388" t="s">
        <v>142</v>
      </c>
      <c r="DC388" t="s">
        <v>139</v>
      </c>
      <c r="DD388" t="s">
        <v>117</v>
      </c>
      <c r="DE388" t="s">
        <v>1102</v>
      </c>
      <c r="DF388" t="s">
        <v>1103</v>
      </c>
      <c r="DG388" t="s">
        <v>1104</v>
      </c>
      <c r="DH388" t="s">
        <v>1101</v>
      </c>
      <c r="DI388" t="s">
        <v>1113</v>
      </c>
      <c r="DJ388" t="s">
        <v>1108</v>
      </c>
    </row>
    <row r="389" spans="1:114" ht="14.45" customHeight="1" x14ac:dyDescent="0.25">
      <c r="A389" t="s">
        <v>4679</v>
      </c>
      <c r="B389" t="s">
        <v>217</v>
      </c>
      <c r="C389" s="1">
        <v>45975</v>
      </c>
      <c r="D389" s="1">
        <v>46029</v>
      </c>
      <c r="E389" t="s">
        <v>168</v>
      </c>
      <c r="F389" s="1">
        <v>46081</v>
      </c>
      <c r="G389" t="s">
        <v>139</v>
      </c>
      <c r="H389" t="s">
        <v>117</v>
      </c>
      <c r="I389" t="s">
        <v>117</v>
      </c>
      <c r="J389" t="s">
        <v>2508</v>
      </c>
      <c r="K389" t="s">
        <v>2509</v>
      </c>
      <c r="L389" t="s">
        <v>2510</v>
      </c>
      <c r="N389" t="s">
        <v>156</v>
      </c>
      <c r="O389" t="s">
        <v>122</v>
      </c>
      <c r="P389" s="8">
        <v>96950</v>
      </c>
      <c r="Q389" t="s">
        <v>123</v>
      </c>
      <c r="S389" s="10">
        <v>16702347976</v>
      </c>
      <c r="U389" t="s">
        <v>1529</v>
      </c>
      <c r="V389">
        <v>72111</v>
      </c>
      <c r="W389" t="s">
        <v>125</v>
      </c>
      <c r="Y389" t="s">
        <v>1530</v>
      </c>
      <c r="Z389" t="s">
        <v>2511</v>
      </c>
      <c r="AB389" t="s">
        <v>260</v>
      </c>
      <c r="AC389" t="s">
        <v>2510</v>
      </c>
      <c r="AE389" t="s">
        <v>156</v>
      </c>
      <c r="AF389" t="s">
        <v>122</v>
      </c>
      <c r="AG389" s="8">
        <v>96950</v>
      </c>
      <c r="AH389" t="s">
        <v>123</v>
      </c>
      <c r="AJ389" s="10">
        <v>16702347976</v>
      </c>
      <c r="AL389" t="s">
        <v>2512</v>
      </c>
      <c r="BE389" t="str">
        <f>"49-9071.00"</f>
        <v>49-9071.00</v>
      </c>
      <c r="BF389" t="s">
        <v>132</v>
      </c>
      <c r="BG389" t="s">
        <v>2513</v>
      </c>
      <c r="BH389" t="s">
        <v>1220</v>
      </c>
      <c r="BI389">
        <v>10</v>
      </c>
      <c r="BK389" s="1">
        <v>46083</v>
      </c>
      <c r="BL389" s="1">
        <v>47178</v>
      </c>
      <c r="BO389">
        <v>35</v>
      </c>
      <c r="BP389">
        <v>7</v>
      </c>
      <c r="BQ389">
        <v>0</v>
      </c>
      <c r="BR389">
        <v>7</v>
      </c>
      <c r="BS389">
        <v>7</v>
      </c>
      <c r="BT389">
        <v>0</v>
      </c>
      <c r="BU389">
        <v>7</v>
      </c>
      <c r="BV389">
        <v>7</v>
      </c>
      <c r="BW389" t="str">
        <f>"7:30 AM"</f>
        <v>7:30 AM</v>
      </c>
      <c r="BX389" t="str">
        <f>"4:30 PM"</f>
        <v>4:30 PM</v>
      </c>
      <c r="BY389" t="s">
        <v>135</v>
      </c>
      <c r="BZ389">
        <v>0</v>
      </c>
      <c r="CA389">
        <v>24</v>
      </c>
      <c r="CB389" t="s">
        <v>117</v>
      </c>
      <c r="CD389" s="2" t="s">
        <v>4680</v>
      </c>
      <c r="CE389" t="s">
        <v>2514</v>
      </c>
      <c r="CF389" t="s">
        <v>2515</v>
      </c>
      <c r="CG389" t="s">
        <v>156</v>
      </c>
      <c r="CH389" t="s">
        <v>122</v>
      </c>
      <c r="CI389" s="8">
        <v>96950</v>
      </c>
      <c r="CJ389" s="3">
        <v>9.98</v>
      </c>
      <c r="CK389" s="3">
        <v>16</v>
      </c>
      <c r="CL389" s="3">
        <v>14.97</v>
      </c>
      <c r="CM389" s="3">
        <v>24</v>
      </c>
      <c r="CN389" t="s">
        <v>137</v>
      </c>
      <c r="CP389" t="s">
        <v>138</v>
      </c>
      <c r="CR389" t="s">
        <v>117</v>
      </c>
      <c r="CS389" t="s">
        <v>139</v>
      </c>
      <c r="CT389" t="s">
        <v>140</v>
      </c>
      <c r="CU389" t="s">
        <v>139</v>
      </c>
      <c r="CV389" t="s">
        <v>140</v>
      </c>
      <c r="CW389" t="s">
        <v>139</v>
      </c>
      <c r="CX389" t="s">
        <v>139</v>
      </c>
      <c r="CY389" t="s">
        <v>4681</v>
      </c>
      <c r="CZ389" s="10">
        <v>16702347976</v>
      </c>
      <c r="DA389" t="s">
        <v>2516</v>
      </c>
      <c r="DB389" t="s">
        <v>140</v>
      </c>
      <c r="DC389" t="s">
        <v>139</v>
      </c>
      <c r="DD389" t="s">
        <v>117</v>
      </c>
    </row>
    <row r="390" spans="1:114" ht="14.45" customHeight="1" x14ac:dyDescent="0.25">
      <c r="A390" t="s">
        <v>4739</v>
      </c>
      <c r="B390" t="s">
        <v>499</v>
      </c>
      <c r="C390" s="1">
        <v>46028</v>
      </c>
      <c r="D390" s="1">
        <v>46029</v>
      </c>
      <c r="E390" t="s">
        <v>168</v>
      </c>
      <c r="F390" s="1">
        <v>46294</v>
      </c>
      <c r="G390" t="s">
        <v>139</v>
      </c>
      <c r="H390" t="s">
        <v>117</v>
      </c>
      <c r="I390" t="s">
        <v>117</v>
      </c>
      <c r="J390" t="s">
        <v>4740</v>
      </c>
      <c r="K390" t="s">
        <v>4741</v>
      </c>
      <c r="L390" t="s">
        <v>4742</v>
      </c>
      <c r="M390" t="s">
        <v>676</v>
      </c>
      <c r="N390" t="s">
        <v>156</v>
      </c>
      <c r="O390" t="s">
        <v>122</v>
      </c>
      <c r="P390" s="8">
        <v>96950</v>
      </c>
      <c r="Q390" t="s">
        <v>123</v>
      </c>
      <c r="S390" s="10">
        <v>16702342008</v>
      </c>
      <c r="U390" t="s">
        <v>666</v>
      </c>
      <c r="V390">
        <v>488510</v>
      </c>
      <c r="W390" t="s">
        <v>125</v>
      </c>
      <c r="Y390" t="s">
        <v>667</v>
      </c>
      <c r="Z390" t="s">
        <v>668</v>
      </c>
      <c r="AA390" t="s">
        <v>669</v>
      </c>
      <c r="AB390" t="s">
        <v>193</v>
      </c>
      <c r="AC390" t="s">
        <v>670</v>
      </c>
      <c r="AD390" t="s">
        <v>665</v>
      </c>
      <c r="AE390" t="s">
        <v>121</v>
      </c>
      <c r="AF390" t="s">
        <v>122</v>
      </c>
      <c r="AG390" s="8">
        <v>96950</v>
      </c>
      <c r="AH390" t="s">
        <v>123</v>
      </c>
      <c r="AJ390" s="10">
        <v>16704839683</v>
      </c>
      <c r="AL390" t="s">
        <v>671</v>
      </c>
      <c r="BE390" t="str">
        <f>"53-3032.00"</f>
        <v>53-3032.00</v>
      </c>
      <c r="BF390" t="s">
        <v>2351</v>
      </c>
      <c r="BG390" t="s">
        <v>4743</v>
      </c>
      <c r="BH390" t="s">
        <v>2351</v>
      </c>
      <c r="BI390">
        <v>3</v>
      </c>
      <c r="BK390" s="1">
        <v>46296</v>
      </c>
      <c r="BL390" s="1">
        <v>47391</v>
      </c>
      <c r="BO390">
        <v>35</v>
      </c>
      <c r="BP390">
        <v>0</v>
      </c>
      <c r="BQ390">
        <v>7</v>
      </c>
      <c r="BR390">
        <v>7</v>
      </c>
      <c r="BS390">
        <v>7</v>
      </c>
      <c r="BT390">
        <v>7</v>
      </c>
      <c r="BU390">
        <v>7</v>
      </c>
      <c r="BV390">
        <v>0</v>
      </c>
      <c r="BW390" t="str">
        <f>"8:00 AM"</f>
        <v>8:00 AM</v>
      </c>
      <c r="BX390" t="str">
        <f>"4:00 PM"</f>
        <v>4:00 PM</v>
      </c>
      <c r="BY390" t="s">
        <v>165</v>
      </c>
      <c r="BZ390">
        <v>1</v>
      </c>
      <c r="CA390">
        <v>24</v>
      </c>
      <c r="CB390" t="s">
        <v>117</v>
      </c>
      <c r="CD390" s="2" t="s">
        <v>4744</v>
      </c>
      <c r="CE390" t="s">
        <v>4239</v>
      </c>
      <c r="CF390" t="s">
        <v>665</v>
      </c>
      <c r="CG390" t="s">
        <v>121</v>
      </c>
      <c r="CH390" t="s">
        <v>122</v>
      </c>
      <c r="CI390" s="8">
        <v>96950</v>
      </c>
      <c r="CJ390" s="3">
        <v>11.94</v>
      </c>
      <c r="CK390" s="3">
        <v>11.94</v>
      </c>
      <c r="CL390" s="3">
        <v>17.91</v>
      </c>
      <c r="CM390" s="3">
        <v>17.91</v>
      </c>
      <c r="CN390" t="s">
        <v>137</v>
      </c>
      <c r="CO390" t="s">
        <v>165</v>
      </c>
      <c r="CP390" t="s">
        <v>138</v>
      </c>
      <c r="CR390" t="s">
        <v>139</v>
      </c>
      <c r="CS390" t="s">
        <v>139</v>
      </c>
      <c r="CT390" t="s">
        <v>140</v>
      </c>
      <c r="CU390" t="s">
        <v>139</v>
      </c>
      <c r="CV390" t="s">
        <v>140</v>
      </c>
      <c r="CW390" t="s">
        <v>139</v>
      </c>
      <c r="CX390" t="s">
        <v>140</v>
      </c>
      <c r="CY390" t="s">
        <v>140</v>
      </c>
      <c r="CZ390" s="10">
        <v>16702342008</v>
      </c>
      <c r="DA390" t="s">
        <v>671</v>
      </c>
      <c r="DB390" t="s">
        <v>140</v>
      </c>
      <c r="DC390" t="s">
        <v>139</v>
      </c>
      <c r="DD390" t="s">
        <v>117</v>
      </c>
    </row>
    <row r="391" spans="1:114" ht="14.45" customHeight="1" x14ac:dyDescent="0.25">
      <c r="A391" t="s">
        <v>5482</v>
      </c>
      <c r="B391" t="s">
        <v>499</v>
      </c>
      <c r="C391" s="1">
        <v>46028</v>
      </c>
      <c r="D391" s="1">
        <v>46029</v>
      </c>
      <c r="E391" t="s">
        <v>116</v>
      </c>
      <c r="G391" t="s">
        <v>117</v>
      </c>
      <c r="H391" t="s">
        <v>117</v>
      </c>
      <c r="I391" t="s">
        <v>117</v>
      </c>
      <c r="J391" t="s">
        <v>663</v>
      </c>
      <c r="K391" t="s">
        <v>5483</v>
      </c>
      <c r="L391" t="s">
        <v>4239</v>
      </c>
      <c r="M391" t="s">
        <v>665</v>
      </c>
      <c r="N391" t="s">
        <v>121</v>
      </c>
      <c r="O391" t="s">
        <v>122</v>
      </c>
      <c r="P391" s="8">
        <v>96950</v>
      </c>
      <c r="Q391" t="s">
        <v>123</v>
      </c>
      <c r="S391" s="10">
        <v>16702342008</v>
      </c>
      <c r="U391" t="s">
        <v>666</v>
      </c>
      <c r="V391">
        <v>236115</v>
      </c>
      <c r="W391" t="s">
        <v>125</v>
      </c>
      <c r="Y391" t="s">
        <v>667</v>
      </c>
      <c r="Z391" t="s">
        <v>668</v>
      </c>
      <c r="AA391" t="s">
        <v>669</v>
      </c>
      <c r="AB391" t="s">
        <v>193</v>
      </c>
      <c r="AC391" t="s">
        <v>670</v>
      </c>
      <c r="AD391" t="s">
        <v>665</v>
      </c>
      <c r="AE391" t="s">
        <v>121</v>
      </c>
      <c r="AF391" t="s">
        <v>122</v>
      </c>
      <c r="AG391" s="8">
        <v>96950</v>
      </c>
      <c r="AH391" t="s">
        <v>123</v>
      </c>
      <c r="AJ391" s="10">
        <v>16704839683</v>
      </c>
      <c r="AL391" t="s">
        <v>671</v>
      </c>
      <c r="BE391" t="str">
        <f>"49-9071.00"</f>
        <v>49-9071.00</v>
      </c>
      <c r="BF391" t="s">
        <v>132</v>
      </c>
      <c r="BG391" t="s">
        <v>5484</v>
      </c>
      <c r="BH391" t="s">
        <v>673</v>
      </c>
      <c r="BI391">
        <v>4</v>
      </c>
      <c r="BK391" s="1">
        <v>46174</v>
      </c>
      <c r="BL391" s="1">
        <v>46537</v>
      </c>
      <c r="BO391">
        <v>35</v>
      </c>
      <c r="BP391">
        <v>0</v>
      </c>
      <c r="BQ391">
        <v>7</v>
      </c>
      <c r="BR391">
        <v>7</v>
      </c>
      <c r="BS391">
        <v>7</v>
      </c>
      <c r="BT391">
        <v>7</v>
      </c>
      <c r="BU391">
        <v>7</v>
      </c>
      <c r="BV391">
        <v>0</v>
      </c>
      <c r="BW391" t="str">
        <f>"8:00 AM"</f>
        <v>8:00 AM</v>
      </c>
      <c r="BX391" t="str">
        <f>"4:00 PM"</f>
        <v>4:00 PM</v>
      </c>
      <c r="BY391" t="s">
        <v>165</v>
      </c>
      <c r="BZ391">
        <v>0</v>
      </c>
      <c r="CA391">
        <v>24</v>
      </c>
      <c r="CB391" t="s">
        <v>117</v>
      </c>
      <c r="CD391" s="2" t="s">
        <v>5485</v>
      </c>
      <c r="CE391" t="s">
        <v>4239</v>
      </c>
      <c r="CF391" t="s">
        <v>665</v>
      </c>
      <c r="CG391" t="s">
        <v>121</v>
      </c>
      <c r="CH391" t="s">
        <v>122</v>
      </c>
      <c r="CI391" s="8">
        <v>96950</v>
      </c>
      <c r="CJ391" s="3">
        <v>9.98</v>
      </c>
      <c r="CK391" s="3">
        <v>9.98</v>
      </c>
      <c r="CL391" s="3">
        <v>14.97</v>
      </c>
      <c r="CM391" s="3">
        <v>14.97</v>
      </c>
      <c r="CN391" t="s">
        <v>137</v>
      </c>
      <c r="CO391" t="s">
        <v>165</v>
      </c>
      <c r="CP391" t="s">
        <v>138</v>
      </c>
      <c r="CR391" t="s">
        <v>117</v>
      </c>
      <c r="CS391" t="s">
        <v>139</v>
      </c>
      <c r="CT391" t="s">
        <v>140</v>
      </c>
      <c r="CU391" t="s">
        <v>139</v>
      </c>
      <c r="CV391" t="s">
        <v>140</v>
      </c>
      <c r="CW391" t="s">
        <v>139</v>
      </c>
      <c r="CX391" t="s">
        <v>140</v>
      </c>
      <c r="CY391" t="s">
        <v>140</v>
      </c>
      <c r="CZ391" s="10">
        <v>16702342008</v>
      </c>
      <c r="DA391" t="s">
        <v>671</v>
      </c>
      <c r="DB391" t="s">
        <v>140</v>
      </c>
      <c r="DC391" t="s">
        <v>139</v>
      </c>
      <c r="DD391" t="s">
        <v>117</v>
      </c>
    </row>
    <row r="392" spans="1:114" ht="14.45" customHeight="1" x14ac:dyDescent="0.25">
      <c r="A392" t="s">
        <v>5517</v>
      </c>
      <c r="B392" t="s">
        <v>115</v>
      </c>
      <c r="C392" s="1">
        <v>45966</v>
      </c>
      <c r="D392" s="1">
        <v>46029</v>
      </c>
      <c r="E392" t="s">
        <v>116</v>
      </c>
      <c r="G392" t="s">
        <v>117</v>
      </c>
      <c r="H392" t="s">
        <v>117</v>
      </c>
      <c r="I392" t="s">
        <v>117</v>
      </c>
      <c r="J392" t="s">
        <v>1073</v>
      </c>
      <c r="K392" t="s">
        <v>1978</v>
      </c>
      <c r="L392" t="s">
        <v>1075</v>
      </c>
      <c r="M392" t="s">
        <v>5393</v>
      </c>
      <c r="N392" t="s">
        <v>121</v>
      </c>
      <c r="O392" t="s">
        <v>122</v>
      </c>
      <c r="P392" s="8">
        <v>96950</v>
      </c>
      <c r="Q392" t="s">
        <v>123</v>
      </c>
      <c r="S392" s="10">
        <v>16703236877</v>
      </c>
      <c r="U392" t="s">
        <v>1077</v>
      </c>
      <c r="V392">
        <v>621498</v>
      </c>
      <c r="W392" t="s">
        <v>125</v>
      </c>
      <c r="Y392" t="s">
        <v>1078</v>
      </c>
      <c r="Z392" t="s">
        <v>1079</v>
      </c>
      <c r="AA392" t="s">
        <v>364</v>
      </c>
      <c r="AB392" t="s">
        <v>193</v>
      </c>
      <c r="AC392" t="s">
        <v>1081</v>
      </c>
      <c r="AE392" t="s">
        <v>1082</v>
      </c>
      <c r="AF392" t="s">
        <v>340</v>
      </c>
      <c r="AG392" s="8">
        <v>96931</v>
      </c>
      <c r="AH392" t="s">
        <v>123</v>
      </c>
      <c r="AJ392" s="10">
        <v>16716498746</v>
      </c>
      <c r="AK392">
        <v>203</v>
      </c>
      <c r="AL392" t="s">
        <v>1083</v>
      </c>
      <c r="BE392" t="str">
        <f>"49-9071.00"</f>
        <v>49-9071.00</v>
      </c>
      <c r="BF392" t="s">
        <v>132</v>
      </c>
      <c r="BG392" t="s">
        <v>5518</v>
      </c>
      <c r="BH392" t="s">
        <v>2895</v>
      </c>
      <c r="BI392">
        <v>1</v>
      </c>
      <c r="BJ392">
        <v>1</v>
      </c>
      <c r="BK392" s="1">
        <v>46082</v>
      </c>
      <c r="BL392" s="1">
        <v>46446</v>
      </c>
      <c r="BM392" s="1">
        <v>46082</v>
      </c>
      <c r="BN392" s="1">
        <v>46446</v>
      </c>
      <c r="BO392">
        <v>40</v>
      </c>
      <c r="BP392">
        <v>0</v>
      </c>
      <c r="BQ392">
        <v>8</v>
      </c>
      <c r="BR392">
        <v>8</v>
      </c>
      <c r="BS392">
        <v>8</v>
      </c>
      <c r="BT392">
        <v>8</v>
      </c>
      <c r="BU392">
        <v>5</v>
      </c>
      <c r="BV392">
        <v>3</v>
      </c>
      <c r="BW392" t="str">
        <f>"8:30 AM"</f>
        <v>8:30 AM</v>
      </c>
      <c r="BX392" t="str">
        <f>"5:30 PM"</f>
        <v>5:30 PM</v>
      </c>
      <c r="BY392" t="s">
        <v>165</v>
      </c>
      <c r="BZ392">
        <v>0</v>
      </c>
      <c r="CA392">
        <v>6</v>
      </c>
      <c r="CB392" t="s">
        <v>117</v>
      </c>
      <c r="CD392" t="s">
        <v>325</v>
      </c>
      <c r="CE392" t="s">
        <v>1075</v>
      </c>
      <c r="CF392" t="s">
        <v>5519</v>
      </c>
      <c r="CG392" t="s">
        <v>121</v>
      </c>
      <c r="CH392" t="s">
        <v>122</v>
      </c>
      <c r="CI392" s="8">
        <v>96950</v>
      </c>
      <c r="CJ392" s="3">
        <v>9.98</v>
      </c>
      <c r="CK392" s="3">
        <v>9.98</v>
      </c>
      <c r="CN392" t="s">
        <v>137</v>
      </c>
      <c r="CP392" t="s">
        <v>138</v>
      </c>
      <c r="CR392" t="s">
        <v>117</v>
      </c>
      <c r="CS392" t="s">
        <v>139</v>
      </c>
      <c r="CT392" t="s">
        <v>140</v>
      </c>
      <c r="CU392" t="s">
        <v>140</v>
      </c>
      <c r="CV392" t="s">
        <v>140</v>
      </c>
      <c r="CW392" t="s">
        <v>139</v>
      </c>
      <c r="CX392" t="s">
        <v>140</v>
      </c>
      <c r="CY392" t="s">
        <v>140</v>
      </c>
      <c r="CZ392" s="10">
        <v>16703236877</v>
      </c>
      <c r="DA392" t="s">
        <v>1089</v>
      </c>
      <c r="DB392" t="s">
        <v>140</v>
      </c>
      <c r="DC392" t="s">
        <v>139</v>
      </c>
      <c r="DD392" t="s">
        <v>117</v>
      </c>
    </row>
    <row r="393" spans="1:114" ht="14.45" customHeight="1" x14ac:dyDescent="0.25">
      <c r="A393" t="s">
        <v>5603</v>
      </c>
      <c r="B393" t="s">
        <v>217</v>
      </c>
      <c r="C393" s="1">
        <v>45965</v>
      </c>
      <c r="D393" s="1">
        <v>46029</v>
      </c>
      <c r="E393" t="s">
        <v>168</v>
      </c>
      <c r="F393" s="1">
        <v>45990</v>
      </c>
      <c r="G393" t="s">
        <v>117</v>
      </c>
      <c r="H393" t="s">
        <v>117</v>
      </c>
      <c r="I393" t="s">
        <v>117</v>
      </c>
      <c r="J393" t="s">
        <v>2278</v>
      </c>
      <c r="K393" t="s">
        <v>2278</v>
      </c>
      <c r="L393" t="s">
        <v>4275</v>
      </c>
      <c r="N393" t="s">
        <v>156</v>
      </c>
      <c r="O393" t="s">
        <v>122</v>
      </c>
      <c r="P393" s="8">
        <v>96950</v>
      </c>
      <c r="Q393" t="s">
        <v>123</v>
      </c>
      <c r="S393" s="10">
        <v>16703221558</v>
      </c>
      <c r="U393" t="s">
        <v>2282</v>
      </c>
      <c r="V393">
        <v>236116</v>
      </c>
      <c r="W393" t="s">
        <v>125</v>
      </c>
      <c r="Y393" t="s">
        <v>2349</v>
      </c>
      <c r="Z393" t="s">
        <v>2350</v>
      </c>
      <c r="AB393" t="s">
        <v>277</v>
      </c>
      <c r="AC393" t="s">
        <v>4275</v>
      </c>
      <c r="AE393" t="s">
        <v>156</v>
      </c>
      <c r="AF393" t="s">
        <v>122</v>
      </c>
      <c r="AG393" s="8">
        <v>96950</v>
      </c>
      <c r="AH393" t="s">
        <v>123</v>
      </c>
      <c r="AJ393" s="10">
        <v>16703221558</v>
      </c>
      <c r="AL393" t="s">
        <v>2285</v>
      </c>
      <c r="BE393" t="str">
        <f>"49-9071.00"</f>
        <v>49-9071.00</v>
      </c>
      <c r="BF393" t="s">
        <v>132</v>
      </c>
      <c r="BG393" t="s">
        <v>4276</v>
      </c>
      <c r="BH393" t="s">
        <v>132</v>
      </c>
      <c r="BI393">
        <v>10</v>
      </c>
      <c r="BK393" s="1">
        <v>45992</v>
      </c>
      <c r="BL393" s="1">
        <v>46356</v>
      </c>
      <c r="BO393">
        <v>35</v>
      </c>
      <c r="BP393">
        <v>0</v>
      </c>
      <c r="BQ393">
        <v>7</v>
      </c>
      <c r="BR393">
        <v>7</v>
      </c>
      <c r="BS393">
        <v>7</v>
      </c>
      <c r="BT393">
        <v>7</v>
      </c>
      <c r="BU393">
        <v>7</v>
      </c>
      <c r="BV393">
        <v>0</v>
      </c>
      <c r="BW393" t="str">
        <f>"8:00 AM"</f>
        <v>8:00 AM</v>
      </c>
      <c r="BX393" t="str">
        <f>"4:00 PM"</f>
        <v>4:00 PM</v>
      </c>
      <c r="BY393" t="s">
        <v>135</v>
      </c>
      <c r="BZ393">
        <v>0</v>
      </c>
      <c r="CA393">
        <v>12</v>
      </c>
      <c r="CB393" t="s">
        <v>117</v>
      </c>
      <c r="CD393" t="s">
        <v>5604</v>
      </c>
      <c r="CE393" t="s">
        <v>4278</v>
      </c>
      <c r="CF393" t="s">
        <v>4279</v>
      </c>
      <c r="CG393" t="s">
        <v>156</v>
      </c>
      <c r="CH393" t="s">
        <v>122</v>
      </c>
      <c r="CI393" s="8">
        <v>96950</v>
      </c>
      <c r="CJ393" s="3">
        <v>11.18</v>
      </c>
      <c r="CK393" s="3">
        <v>11.18</v>
      </c>
      <c r="CL393" s="3">
        <v>16.77</v>
      </c>
      <c r="CM393" s="3">
        <v>16.77</v>
      </c>
      <c r="CN393" t="s">
        <v>137</v>
      </c>
      <c r="CO393" t="s">
        <v>854</v>
      </c>
      <c r="CP393" t="s">
        <v>138</v>
      </c>
      <c r="CR393" t="s">
        <v>117</v>
      </c>
      <c r="CS393" t="s">
        <v>139</v>
      </c>
      <c r="CT393" t="s">
        <v>140</v>
      </c>
      <c r="CU393" t="s">
        <v>139</v>
      </c>
      <c r="CV393" t="s">
        <v>140</v>
      </c>
      <c r="CW393" t="s">
        <v>139</v>
      </c>
      <c r="CX393" t="s">
        <v>140</v>
      </c>
      <c r="CY393" t="s">
        <v>5605</v>
      </c>
      <c r="CZ393" s="10">
        <v>16703221558</v>
      </c>
      <c r="DA393" t="s">
        <v>2285</v>
      </c>
      <c r="DB393" t="s">
        <v>140</v>
      </c>
      <c r="DC393" t="s">
        <v>139</v>
      </c>
      <c r="DD393" t="s">
        <v>117</v>
      </c>
    </row>
    <row r="394" spans="1:114" ht="14.45" customHeight="1" x14ac:dyDescent="0.25">
      <c r="A394" t="s">
        <v>5606</v>
      </c>
      <c r="B394" t="s">
        <v>499</v>
      </c>
      <c r="C394" s="1">
        <v>46028</v>
      </c>
      <c r="D394" s="1">
        <v>46029</v>
      </c>
      <c r="E394" t="s">
        <v>168</v>
      </c>
      <c r="F394" s="1">
        <v>46294</v>
      </c>
      <c r="G394" t="s">
        <v>139</v>
      </c>
      <c r="H394" t="s">
        <v>117</v>
      </c>
      <c r="I394" t="s">
        <v>117</v>
      </c>
      <c r="J394" t="s">
        <v>3868</v>
      </c>
      <c r="K394" t="s">
        <v>3728</v>
      </c>
      <c r="L394" t="s">
        <v>3729</v>
      </c>
      <c r="M394" t="s">
        <v>3667</v>
      </c>
      <c r="N394" t="s">
        <v>121</v>
      </c>
      <c r="O394" t="s">
        <v>122</v>
      </c>
      <c r="P394" s="8">
        <v>96950</v>
      </c>
      <c r="Q394" t="s">
        <v>123</v>
      </c>
      <c r="S394" s="10">
        <v>16704839683</v>
      </c>
      <c r="U394" t="s">
        <v>3730</v>
      </c>
      <c r="V394">
        <v>812112</v>
      </c>
      <c r="W394" t="s">
        <v>125</v>
      </c>
      <c r="Y394" t="s">
        <v>667</v>
      </c>
      <c r="Z394" t="s">
        <v>668</v>
      </c>
      <c r="AA394" t="s">
        <v>669</v>
      </c>
      <c r="AB394" t="s">
        <v>1475</v>
      </c>
      <c r="AC394" t="s">
        <v>670</v>
      </c>
      <c r="AD394" t="s">
        <v>665</v>
      </c>
      <c r="AE394" t="s">
        <v>121</v>
      </c>
      <c r="AF394" t="s">
        <v>122</v>
      </c>
      <c r="AG394" s="8">
        <v>96950</v>
      </c>
      <c r="AH394" t="s">
        <v>123</v>
      </c>
      <c r="AJ394" s="10">
        <v>16704839683</v>
      </c>
      <c r="AL394" t="s">
        <v>3731</v>
      </c>
      <c r="BE394" t="str">
        <f>"39-5012.00"</f>
        <v>39-5012.00</v>
      </c>
      <c r="BF394" t="s">
        <v>742</v>
      </c>
      <c r="BG394" t="s">
        <v>3869</v>
      </c>
      <c r="BH394" t="s">
        <v>3870</v>
      </c>
      <c r="BI394">
        <v>10</v>
      </c>
      <c r="BK394" s="1">
        <v>46296</v>
      </c>
      <c r="BL394" s="1">
        <v>47391</v>
      </c>
      <c r="BO394">
        <v>35</v>
      </c>
      <c r="BP394">
        <v>5</v>
      </c>
      <c r="BQ394">
        <v>0</v>
      </c>
      <c r="BR394">
        <v>6</v>
      </c>
      <c r="BS394">
        <v>6</v>
      </c>
      <c r="BT394">
        <v>6</v>
      </c>
      <c r="BU394">
        <v>6</v>
      </c>
      <c r="BV394">
        <v>6</v>
      </c>
      <c r="BW394" t="str">
        <f>"11:00 AM"</f>
        <v>11:00 AM</v>
      </c>
      <c r="BX394" t="str">
        <f>"5:00 PM"</f>
        <v>5:00 PM</v>
      </c>
      <c r="BY394" t="s">
        <v>165</v>
      </c>
      <c r="BZ394">
        <v>0</v>
      </c>
      <c r="CA394">
        <v>24</v>
      </c>
      <c r="CB394" t="s">
        <v>117</v>
      </c>
      <c r="CD394" s="2" t="s">
        <v>3871</v>
      </c>
      <c r="CE394" t="s">
        <v>3729</v>
      </c>
      <c r="CF394" t="s">
        <v>3667</v>
      </c>
      <c r="CG394" t="s">
        <v>121</v>
      </c>
      <c r="CH394" t="s">
        <v>122</v>
      </c>
      <c r="CI394" s="8">
        <v>96950</v>
      </c>
      <c r="CJ394" s="3">
        <v>8.8800000000000008</v>
      </c>
      <c r="CK394" s="3">
        <v>8.8800000000000008</v>
      </c>
      <c r="CL394" s="3">
        <v>13.32</v>
      </c>
      <c r="CM394" s="3">
        <v>13.32</v>
      </c>
      <c r="CN394" t="s">
        <v>2197</v>
      </c>
      <c r="CO394" t="s">
        <v>140</v>
      </c>
      <c r="CP394" t="s">
        <v>138</v>
      </c>
      <c r="CR394" t="s">
        <v>139</v>
      </c>
      <c r="CS394" t="s">
        <v>139</v>
      </c>
      <c r="CT394" t="s">
        <v>140</v>
      </c>
      <c r="CU394" t="s">
        <v>139</v>
      </c>
      <c r="CV394" t="s">
        <v>140</v>
      </c>
      <c r="CW394" t="s">
        <v>139</v>
      </c>
      <c r="CX394" t="s">
        <v>140</v>
      </c>
      <c r="CY394" t="s">
        <v>140</v>
      </c>
      <c r="CZ394" s="10">
        <v>16704839683</v>
      </c>
      <c r="DA394" t="s">
        <v>3731</v>
      </c>
      <c r="DB394" t="s">
        <v>140</v>
      </c>
      <c r="DC394" t="s">
        <v>139</v>
      </c>
      <c r="DD394" t="s">
        <v>117</v>
      </c>
    </row>
    <row r="395" spans="1:114" ht="14.45" customHeight="1" x14ac:dyDescent="0.25">
      <c r="A395" t="s">
        <v>995</v>
      </c>
      <c r="B395" t="s">
        <v>217</v>
      </c>
      <c r="C395" s="1">
        <v>46009</v>
      </c>
      <c r="D395" s="1">
        <v>46030</v>
      </c>
      <c r="E395" t="s">
        <v>116</v>
      </c>
      <c r="G395" t="s">
        <v>117</v>
      </c>
      <c r="H395" t="s">
        <v>117</v>
      </c>
      <c r="I395" t="s">
        <v>117</v>
      </c>
      <c r="J395" t="s">
        <v>996</v>
      </c>
      <c r="K395" t="s">
        <v>997</v>
      </c>
      <c r="L395" t="s">
        <v>998</v>
      </c>
      <c r="M395" t="s">
        <v>999</v>
      </c>
      <c r="N395" t="s">
        <v>121</v>
      </c>
      <c r="O395" t="s">
        <v>122</v>
      </c>
      <c r="P395" s="8">
        <v>96950</v>
      </c>
      <c r="Q395" t="s">
        <v>123</v>
      </c>
      <c r="S395" s="10">
        <v>16702854620</v>
      </c>
      <c r="U395" t="s">
        <v>1000</v>
      </c>
      <c r="V395">
        <v>713990</v>
      </c>
      <c r="W395" t="s">
        <v>125</v>
      </c>
      <c r="Y395" t="s">
        <v>1001</v>
      </c>
      <c r="Z395" t="s">
        <v>1002</v>
      </c>
      <c r="AB395" t="s">
        <v>260</v>
      </c>
      <c r="AC395" t="s">
        <v>998</v>
      </c>
      <c r="AD395" t="s">
        <v>999</v>
      </c>
      <c r="AE395" t="s">
        <v>121</v>
      </c>
      <c r="AF395" t="s">
        <v>122</v>
      </c>
      <c r="AG395" s="8">
        <v>96950</v>
      </c>
      <c r="AH395" t="s">
        <v>123</v>
      </c>
      <c r="AJ395" s="10">
        <v>16702854620</v>
      </c>
      <c r="AL395" t="s">
        <v>1003</v>
      </c>
      <c r="BE395" t="str">
        <f>"39-7011.00"</f>
        <v>39-7011.00</v>
      </c>
      <c r="BF395" t="s">
        <v>1004</v>
      </c>
      <c r="BG395" t="s">
        <v>1005</v>
      </c>
      <c r="BH395" t="s">
        <v>1006</v>
      </c>
      <c r="BI395">
        <v>2</v>
      </c>
      <c r="BK395" s="1">
        <v>46023</v>
      </c>
      <c r="BL395" s="1">
        <v>46387</v>
      </c>
      <c r="BO395">
        <v>35</v>
      </c>
      <c r="BP395">
        <v>0</v>
      </c>
      <c r="BQ395">
        <v>7</v>
      </c>
      <c r="BR395">
        <v>7</v>
      </c>
      <c r="BS395">
        <v>7</v>
      </c>
      <c r="BT395">
        <v>7</v>
      </c>
      <c r="BU395">
        <v>7</v>
      </c>
      <c r="BV395">
        <v>0</v>
      </c>
      <c r="BW395" t="str">
        <f>"9:00 AM"</f>
        <v>9:00 AM</v>
      </c>
      <c r="BX395" t="str">
        <f>"5:00 PM"</f>
        <v>5:00 PM</v>
      </c>
      <c r="BY395" t="s">
        <v>212</v>
      </c>
      <c r="BZ395">
        <v>0</v>
      </c>
      <c r="CA395">
        <v>12</v>
      </c>
      <c r="CB395" t="s">
        <v>117</v>
      </c>
      <c r="CD395" t="s">
        <v>1007</v>
      </c>
      <c r="CE395" t="s">
        <v>1008</v>
      </c>
      <c r="CF395" t="s">
        <v>1009</v>
      </c>
      <c r="CG395" t="s">
        <v>156</v>
      </c>
      <c r="CH395" t="s">
        <v>122</v>
      </c>
      <c r="CI395" s="8">
        <v>96950</v>
      </c>
      <c r="CJ395" s="3">
        <v>10.43</v>
      </c>
      <c r="CK395" s="3">
        <v>11</v>
      </c>
      <c r="CL395" s="3">
        <v>15.65</v>
      </c>
      <c r="CM395" s="3">
        <v>16.5</v>
      </c>
      <c r="CN395" t="s">
        <v>137</v>
      </c>
      <c r="CP395" t="s">
        <v>138</v>
      </c>
      <c r="CR395" t="s">
        <v>117</v>
      </c>
      <c r="CS395" t="s">
        <v>139</v>
      </c>
      <c r="CT395" t="s">
        <v>140</v>
      </c>
      <c r="CU395" t="s">
        <v>140</v>
      </c>
      <c r="CV395" t="s">
        <v>140</v>
      </c>
      <c r="CW395" t="s">
        <v>139</v>
      </c>
      <c r="CX395" t="s">
        <v>140</v>
      </c>
      <c r="CY395" t="s">
        <v>325</v>
      </c>
      <c r="CZ395" s="10">
        <v>16702342425</v>
      </c>
      <c r="DA395" t="s">
        <v>1003</v>
      </c>
      <c r="DB395" t="s">
        <v>140</v>
      </c>
      <c r="DC395" t="s">
        <v>139</v>
      </c>
      <c r="DD395" t="s">
        <v>117</v>
      </c>
    </row>
    <row r="396" spans="1:114" ht="14.45" customHeight="1" x14ac:dyDescent="0.25">
      <c r="A396" t="s">
        <v>1096</v>
      </c>
      <c r="B396" t="s">
        <v>115</v>
      </c>
      <c r="C396" s="1">
        <v>45966</v>
      </c>
      <c r="D396" s="1">
        <v>46030</v>
      </c>
      <c r="E396" t="s">
        <v>116</v>
      </c>
      <c r="G396" t="s">
        <v>117</v>
      </c>
      <c r="H396" t="s">
        <v>117</v>
      </c>
      <c r="I396" t="s">
        <v>117</v>
      </c>
      <c r="J396" t="s">
        <v>1097</v>
      </c>
      <c r="K396" t="s">
        <v>1098</v>
      </c>
      <c r="L396" t="s">
        <v>1099</v>
      </c>
      <c r="M396" t="s">
        <v>1100</v>
      </c>
      <c r="N396" t="s">
        <v>121</v>
      </c>
      <c r="O396" t="s">
        <v>122</v>
      </c>
      <c r="P396" s="8">
        <v>96950</v>
      </c>
      <c r="Q396" t="s">
        <v>123</v>
      </c>
      <c r="S396" s="10">
        <v>16702858958</v>
      </c>
      <c r="U396" t="s">
        <v>1101</v>
      </c>
      <c r="V396">
        <v>561720</v>
      </c>
      <c r="W396" t="s">
        <v>125</v>
      </c>
      <c r="Y396" t="s">
        <v>1102</v>
      </c>
      <c r="Z396" t="s">
        <v>1103</v>
      </c>
      <c r="AA396" t="s">
        <v>1104</v>
      </c>
      <c r="AB396" t="s">
        <v>1105</v>
      </c>
      <c r="AC396" t="s">
        <v>1106</v>
      </c>
      <c r="AD396" t="s">
        <v>1107</v>
      </c>
      <c r="AE396" t="s">
        <v>156</v>
      </c>
      <c r="AF396" t="s">
        <v>122</v>
      </c>
      <c r="AG396" s="8">
        <v>96950</v>
      </c>
      <c r="AH396" t="s">
        <v>123</v>
      </c>
      <c r="AJ396" s="10">
        <v>16702858958</v>
      </c>
      <c r="AL396" t="s">
        <v>1108</v>
      </c>
      <c r="BE396" t="str">
        <f>"37-2012.00"</f>
        <v>37-2012.00</v>
      </c>
      <c r="BF396" t="s">
        <v>427</v>
      </c>
      <c r="BG396" t="s">
        <v>1109</v>
      </c>
      <c r="BH396" t="s">
        <v>1110</v>
      </c>
      <c r="BI396">
        <v>8</v>
      </c>
      <c r="BJ396">
        <v>8</v>
      </c>
      <c r="BK396" s="1">
        <v>46024</v>
      </c>
      <c r="BL396" s="1">
        <v>46388</v>
      </c>
      <c r="BM396" s="1">
        <v>46030</v>
      </c>
      <c r="BN396" s="1">
        <v>46388</v>
      </c>
      <c r="BO396">
        <v>35</v>
      </c>
      <c r="BP396">
        <v>0</v>
      </c>
      <c r="BQ396">
        <v>7</v>
      </c>
      <c r="BR396">
        <v>7</v>
      </c>
      <c r="BS396">
        <v>7</v>
      </c>
      <c r="BT396">
        <v>7</v>
      </c>
      <c r="BU396">
        <v>7</v>
      </c>
      <c r="BV396">
        <v>0</v>
      </c>
      <c r="BW396" t="str">
        <f>"9:00 AM"</f>
        <v>9:00 AM</v>
      </c>
      <c r="BX396" t="str">
        <f>"5:00 PM"</f>
        <v>5:00 PM</v>
      </c>
      <c r="BY396" t="s">
        <v>165</v>
      </c>
      <c r="BZ396">
        <v>0</v>
      </c>
      <c r="CA396">
        <v>3</v>
      </c>
      <c r="CB396" t="s">
        <v>117</v>
      </c>
      <c r="CD396" s="2" t="s">
        <v>1111</v>
      </c>
      <c r="CE396" t="s">
        <v>1099</v>
      </c>
      <c r="CF396" t="s">
        <v>1100</v>
      </c>
      <c r="CG396" t="s">
        <v>121</v>
      </c>
      <c r="CH396" t="s">
        <v>122</v>
      </c>
      <c r="CI396" s="8">
        <v>96950</v>
      </c>
      <c r="CJ396" s="3">
        <v>7.86</v>
      </c>
      <c r="CK396" s="3">
        <v>7.86</v>
      </c>
      <c r="CL396" s="3">
        <v>11.79</v>
      </c>
      <c r="CM396" s="3">
        <v>11.79</v>
      </c>
      <c r="CN396" t="s">
        <v>137</v>
      </c>
      <c r="CO396" t="s">
        <v>142</v>
      </c>
      <c r="CP396" t="s">
        <v>138</v>
      </c>
      <c r="CR396" t="s">
        <v>117</v>
      </c>
      <c r="CS396" t="s">
        <v>139</v>
      </c>
      <c r="CT396" t="s">
        <v>139</v>
      </c>
      <c r="CU396" t="s">
        <v>139</v>
      </c>
      <c r="CV396" t="s">
        <v>140</v>
      </c>
      <c r="CW396" t="s">
        <v>139</v>
      </c>
      <c r="CX396" t="s">
        <v>139</v>
      </c>
      <c r="CY396" t="s">
        <v>1112</v>
      </c>
      <c r="CZ396" s="10">
        <v>16702858958</v>
      </c>
      <c r="DA396" t="s">
        <v>1108</v>
      </c>
      <c r="DB396" t="s">
        <v>142</v>
      </c>
      <c r="DC396" t="s">
        <v>139</v>
      </c>
      <c r="DD396" t="s">
        <v>117</v>
      </c>
      <c r="DE396" t="s">
        <v>1102</v>
      </c>
      <c r="DF396" t="s">
        <v>1103</v>
      </c>
      <c r="DG396" t="s">
        <v>1104</v>
      </c>
      <c r="DH396" t="s">
        <v>1101</v>
      </c>
      <c r="DI396" t="s">
        <v>1113</v>
      </c>
      <c r="DJ396" t="s">
        <v>1108</v>
      </c>
    </row>
    <row r="397" spans="1:114" ht="14.45" customHeight="1" x14ac:dyDescent="0.25">
      <c r="A397" t="s">
        <v>1127</v>
      </c>
      <c r="B397" t="s">
        <v>115</v>
      </c>
      <c r="C397" s="1">
        <v>45974</v>
      </c>
      <c r="D397" s="1">
        <v>46030</v>
      </c>
      <c r="E397" t="s">
        <v>116</v>
      </c>
      <c r="G397" t="s">
        <v>117</v>
      </c>
      <c r="H397" t="s">
        <v>117</v>
      </c>
      <c r="I397" t="s">
        <v>117</v>
      </c>
      <c r="J397" t="s">
        <v>1128</v>
      </c>
      <c r="K397" t="s">
        <v>1128</v>
      </c>
      <c r="L397" t="s">
        <v>1129</v>
      </c>
      <c r="M397" t="s">
        <v>1130</v>
      </c>
      <c r="N397" t="s">
        <v>156</v>
      </c>
      <c r="O397" t="s">
        <v>122</v>
      </c>
      <c r="P397" s="8">
        <v>96950</v>
      </c>
      <c r="Q397" t="s">
        <v>123</v>
      </c>
      <c r="S397" s="10">
        <v>16702358727</v>
      </c>
      <c r="U397" t="s">
        <v>1131</v>
      </c>
      <c r="V397">
        <v>424420</v>
      </c>
      <c r="W397" t="s">
        <v>125</v>
      </c>
      <c r="Y397" t="s">
        <v>1132</v>
      </c>
      <c r="Z397" t="s">
        <v>1133</v>
      </c>
      <c r="AA397" t="s">
        <v>1134</v>
      </c>
      <c r="AB397" t="s">
        <v>1135</v>
      </c>
      <c r="AC397" t="s">
        <v>1129</v>
      </c>
      <c r="AD397" t="s">
        <v>1130</v>
      </c>
      <c r="AE397" t="s">
        <v>156</v>
      </c>
      <c r="AF397" t="s">
        <v>122</v>
      </c>
      <c r="AG397" s="8">
        <v>96950</v>
      </c>
      <c r="AH397" t="s">
        <v>123</v>
      </c>
      <c r="AJ397" s="10">
        <v>16702358727</v>
      </c>
      <c r="AL397" t="s">
        <v>1136</v>
      </c>
      <c r="BE397" t="str">
        <f>"53-7051.00"</f>
        <v>53-7051.00</v>
      </c>
      <c r="BF397" t="s">
        <v>1137</v>
      </c>
      <c r="BG397" t="s">
        <v>1138</v>
      </c>
      <c r="BH397" t="s">
        <v>1139</v>
      </c>
      <c r="BI397">
        <v>2</v>
      </c>
      <c r="BJ397">
        <v>2</v>
      </c>
      <c r="BK397" s="1">
        <v>46082</v>
      </c>
      <c r="BL397" s="1">
        <v>46446</v>
      </c>
      <c r="BM397" s="1">
        <v>46082</v>
      </c>
      <c r="BN397" s="1">
        <v>46446</v>
      </c>
      <c r="BO397">
        <v>36</v>
      </c>
      <c r="BP397">
        <v>0</v>
      </c>
      <c r="BQ397">
        <v>6</v>
      </c>
      <c r="BR397">
        <v>6</v>
      </c>
      <c r="BS397">
        <v>6</v>
      </c>
      <c r="BT397">
        <v>6</v>
      </c>
      <c r="BU397">
        <v>6</v>
      </c>
      <c r="BV397">
        <v>6</v>
      </c>
      <c r="BW397" t="str">
        <f>"8:30 AM"</f>
        <v>8:30 AM</v>
      </c>
      <c r="BX397" t="str">
        <f>"3:30 PM"</f>
        <v>3:30 PM</v>
      </c>
      <c r="BY397" t="s">
        <v>165</v>
      </c>
      <c r="BZ397">
        <v>0</v>
      </c>
      <c r="CA397">
        <v>12</v>
      </c>
      <c r="CB397" t="s">
        <v>117</v>
      </c>
      <c r="CD397" s="2" t="s">
        <v>1140</v>
      </c>
      <c r="CE397" t="s">
        <v>1129</v>
      </c>
      <c r="CG397" t="s">
        <v>156</v>
      </c>
      <c r="CH397" t="s">
        <v>122</v>
      </c>
      <c r="CI397" s="8">
        <v>96950</v>
      </c>
      <c r="CJ397" s="3">
        <v>9.3000000000000007</v>
      </c>
      <c r="CK397" s="3">
        <v>9.3000000000000007</v>
      </c>
      <c r="CL397" s="3">
        <v>13.95</v>
      </c>
      <c r="CM397" s="3">
        <v>13.95</v>
      </c>
      <c r="CN397" t="s">
        <v>137</v>
      </c>
      <c r="CP397" t="s">
        <v>138</v>
      </c>
      <c r="CR397" t="s">
        <v>117</v>
      </c>
      <c r="CS397" t="s">
        <v>139</v>
      </c>
      <c r="CT397" t="s">
        <v>140</v>
      </c>
      <c r="CU397" t="s">
        <v>139</v>
      </c>
      <c r="CV397" t="s">
        <v>140</v>
      </c>
      <c r="CW397" t="s">
        <v>139</v>
      </c>
      <c r="CX397" t="s">
        <v>140</v>
      </c>
      <c r="CY397" t="s">
        <v>1141</v>
      </c>
      <c r="CZ397" s="10">
        <v>16702878728</v>
      </c>
      <c r="DA397" t="s">
        <v>1142</v>
      </c>
      <c r="DB397" t="s">
        <v>140</v>
      </c>
      <c r="DC397" t="s">
        <v>139</v>
      </c>
      <c r="DD397" t="s">
        <v>117</v>
      </c>
    </row>
    <row r="398" spans="1:114" ht="14.45" customHeight="1" x14ac:dyDescent="0.25">
      <c r="A398" t="s">
        <v>3481</v>
      </c>
      <c r="B398" t="s">
        <v>234</v>
      </c>
      <c r="C398" s="1">
        <v>45966</v>
      </c>
      <c r="D398" s="1">
        <v>46030</v>
      </c>
      <c r="E398" t="s">
        <v>116</v>
      </c>
      <c r="G398" t="s">
        <v>117</v>
      </c>
      <c r="H398" t="s">
        <v>117</v>
      </c>
      <c r="I398" t="s">
        <v>117</v>
      </c>
      <c r="J398" t="s">
        <v>202</v>
      </c>
      <c r="K398" t="s">
        <v>203</v>
      </c>
      <c r="L398" t="s">
        <v>204</v>
      </c>
      <c r="N398" t="s">
        <v>156</v>
      </c>
      <c r="O398" t="s">
        <v>122</v>
      </c>
      <c r="P398" s="8">
        <v>96950</v>
      </c>
      <c r="Q398" t="s">
        <v>123</v>
      </c>
      <c r="S398" s="10">
        <v>16702881047</v>
      </c>
      <c r="T398">
        <v>301</v>
      </c>
      <c r="U398" t="s">
        <v>205</v>
      </c>
      <c r="V398">
        <v>21231</v>
      </c>
      <c r="W398" t="s">
        <v>125</v>
      </c>
      <c r="Y398" t="s">
        <v>206</v>
      </c>
      <c r="Z398" t="s">
        <v>207</v>
      </c>
      <c r="AA398" t="s">
        <v>208</v>
      </c>
      <c r="AB398" t="s">
        <v>209</v>
      </c>
      <c r="AC398" t="s">
        <v>204</v>
      </c>
      <c r="AE398" t="s">
        <v>156</v>
      </c>
      <c r="AF398" t="s">
        <v>122</v>
      </c>
      <c r="AG398" s="8">
        <v>96950</v>
      </c>
      <c r="AH398" t="s">
        <v>123</v>
      </c>
      <c r="AJ398" s="10">
        <v>16702881047</v>
      </c>
      <c r="AK398">
        <v>301</v>
      </c>
      <c r="AL398" t="s">
        <v>210</v>
      </c>
      <c r="BE398" t="str">
        <f>"17-3022.00"</f>
        <v>17-3022.00</v>
      </c>
      <c r="BF398" t="s">
        <v>1399</v>
      </c>
      <c r="BG398" t="s">
        <v>2066</v>
      </c>
      <c r="BH398" t="s">
        <v>2067</v>
      </c>
      <c r="BI398">
        <v>2</v>
      </c>
      <c r="BK398" s="1">
        <v>46082</v>
      </c>
      <c r="BL398" s="1">
        <v>46446</v>
      </c>
      <c r="BO398">
        <v>40</v>
      </c>
      <c r="BP398">
        <v>0</v>
      </c>
      <c r="BQ398">
        <v>8</v>
      </c>
      <c r="BR398">
        <v>8</v>
      </c>
      <c r="BS398">
        <v>8</v>
      </c>
      <c r="BT398">
        <v>8</v>
      </c>
      <c r="BU398">
        <v>8</v>
      </c>
      <c r="BV398">
        <v>0</v>
      </c>
      <c r="BW398" t="str">
        <f>"7:00 AM"</f>
        <v>7:00 AM</v>
      </c>
      <c r="BX398" t="str">
        <f>"3:30 PM"</f>
        <v>3:30 PM</v>
      </c>
      <c r="BY398" t="s">
        <v>384</v>
      </c>
      <c r="BZ398">
        <v>0</v>
      </c>
      <c r="CA398">
        <v>12</v>
      </c>
      <c r="CB398" t="s">
        <v>117</v>
      </c>
      <c r="CD398" s="2" t="s">
        <v>3482</v>
      </c>
      <c r="CE398" t="s">
        <v>2069</v>
      </c>
      <c r="CG398" t="s">
        <v>156</v>
      </c>
      <c r="CH398" t="s">
        <v>122</v>
      </c>
      <c r="CI398" s="8">
        <v>96950</v>
      </c>
      <c r="CJ398" s="3">
        <v>17.57</v>
      </c>
      <c r="CK398" s="3">
        <v>19.68</v>
      </c>
      <c r="CL398" s="3">
        <v>26.36</v>
      </c>
      <c r="CM398" s="3">
        <v>29.52</v>
      </c>
      <c r="CN398" t="s">
        <v>137</v>
      </c>
      <c r="CP398" t="s">
        <v>138</v>
      </c>
      <c r="CR398" t="s">
        <v>117</v>
      </c>
      <c r="CS398" t="s">
        <v>139</v>
      </c>
      <c r="CT398" t="s">
        <v>140</v>
      </c>
      <c r="CU398" t="s">
        <v>139</v>
      </c>
      <c r="CV398" t="s">
        <v>140</v>
      </c>
      <c r="CW398" t="s">
        <v>139</v>
      </c>
      <c r="CX398" t="s">
        <v>140</v>
      </c>
      <c r="CY398" t="s">
        <v>215</v>
      </c>
      <c r="CZ398" s="10">
        <v>16702880407</v>
      </c>
      <c r="DA398" t="s">
        <v>210</v>
      </c>
      <c r="DB398" t="s">
        <v>140</v>
      </c>
      <c r="DC398" t="s">
        <v>139</v>
      </c>
      <c r="DD398" t="s">
        <v>117</v>
      </c>
    </row>
    <row r="399" spans="1:114" ht="14.45" customHeight="1" x14ac:dyDescent="0.25">
      <c r="A399" t="s">
        <v>3669</v>
      </c>
      <c r="B399" t="s">
        <v>251</v>
      </c>
      <c r="C399" s="1">
        <v>45977</v>
      </c>
      <c r="D399" s="1">
        <v>46030</v>
      </c>
      <c r="E399" t="s">
        <v>116</v>
      </c>
      <c r="G399" t="s">
        <v>117</v>
      </c>
      <c r="H399" t="s">
        <v>139</v>
      </c>
      <c r="I399" t="s">
        <v>117</v>
      </c>
      <c r="J399" t="s">
        <v>1510</v>
      </c>
      <c r="K399" t="s">
        <v>1511</v>
      </c>
      <c r="L399" t="s">
        <v>1512</v>
      </c>
      <c r="M399" t="s">
        <v>1513</v>
      </c>
      <c r="N399" t="s">
        <v>121</v>
      </c>
      <c r="O399" t="s">
        <v>122</v>
      </c>
      <c r="P399" s="8">
        <v>96950</v>
      </c>
      <c r="Q399" t="s">
        <v>123</v>
      </c>
      <c r="S399" s="10">
        <v>16707837461</v>
      </c>
      <c r="U399" t="s">
        <v>1514</v>
      </c>
      <c r="V399">
        <v>56132</v>
      </c>
      <c r="W399" t="s">
        <v>222</v>
      </c>
      <c r="X399" t="s">
        <v>139</v>
      </c>
      <c r="Y399" t="s">
        <v>1515</v>
      </c>
      <c r="Z399" t="s">
        <v>1516</v>
      </c>
      <c r="AA399" t="s">
        <v>1517</v>
      </c>
      <c r="AB399" t="s">
        <v>260</v>
      </c>
      <c r="AC399" t="s">
        <v>1512</v>
      </c>
      <c r="AD399" t="s">
        <v>1513</v>
      </c>
      <c r="AE399" t="s">
        <v>121</v>
      </c>
      <c r="AF399" t="s">
        <v>122</v>
      </c>
      <c r="AG399" s="8">
        <v>96950</v>
      </c>
      <c r="AH399" t="s">
        <v>123</v>
      </c>
      <c r="AJ399" s="10">
        <v>16707837461</v>
      </c>
      <c r="AL399" t="s">
        <v>1518</v>
      </c>
      <c r="BE399" t="str">
        <f>"37-2011.00"</f>
        <v>37-2011.00</v>
      </c>
      <c r="BF399" t="s">
        <v>640</v>
      </c>
      <c r="BG399" t="s">
        <v>3670</v>
      </c>
      <c r="BH399" t="s">
        <v>1224</v>
      </c>
      <c r="BI399">
        <v>6</v>
      </c>
      <c r="BJ399">
        <v>5</v>
      </c>
      <c r="BK399" s="1">
        <v>45993</v>
      </c>
      <c r="BL399" s="1">
        <v>46357</v>
      </c>
      <c r="BM399" s="1">
        <v>46030</v>
      </c>
      <c r="BN399" s="1">
        <v>46357</v>
      </c>
      <c r="BO399">
        <v>35</v>
      </c>
      <c r="BP399">
        <v>0</v>
      </c>
      <c r="BQ399">
        <v>7</v>
      </c>
      <c r="BR399">
        <v>7</v>
      </c>
      <c r="BS399">
        <v>7</v>
      </c>
      <c r="BT399">
        <v>7</v>
      </c>
      <c r="BU399">
        <v>7</v>
      </c>
      <c r="BV399">
        <v>0</v>
      </c>
      <c r="BW399" t="str">
        <f>"8:00 AM"</f>
        <v>8:00 AM</v>
      </c>
      <c r="BX399" t="str">
        <f>"4:00 PM"</f>
        <v>4:00 PM</v>
      </c>
      <c r="BY399" t="s">
        <v>165</v>
      </c>
      <c r="BZ399">
        <v>0</v>
      </c>
      <c r="CA399">
        <v>6</v>
      </c>
      <c r="CB399" t="s">
        <v>117</v>
      </c>
      <c r="CD399" t="s">
        <v>3671</v>
      </c>
      <c r="CE399" t="s">
        <v>1512</v>
      </c>
      <c r="CF399" t="s">
        <v>1513</v>
      </c>
      <c r="CG399" t="s">
        <v>121</v>
      </c>
      <c r="CH399" t="s">
        <v>122</v>
      </c>
      <c r="CI399" s="8">
        <v>96950</v>
      </c>
      <c r="CJ399" s="3">
        <v>8.4499999999999993</v>
      </c>
      <c r="CK399" s="3">
        <v>8.4499999999999993</v>
      </c>
      <c r="CL399" s="3">
        <v>12.67</v>
      </c>
      <c r="CM399" s="3">
        <v>12.67</v>
      </c>
      <c r="CN399" t="s">
        <v>137</v>
      </c>
      <c r="CO399" t="s">
        <v>1720</v>
      </c>
      <c r="CP399" t="s">
        <v>138</v>
      </c>
      <c r="CR399" t="s">
        <v>117</v>
      </c>
      <c r="CS399" t="s">
        <v>139</v>
      </c>
      <c r="CT399" t="s">
        <v>139</v>
      </c>
      <c r="CU399" t="s">
        <v>139</v>
      </c>
      <c r="CV399" t="s">
        <v>140</v>
      </c>
      <c r="CW399" t="s">
        <v>139</v>
      </c>
      <c r="CX399" t="s">
        <v>140</v>
      </c>
      <c r="CY399" t="s">
        <v>1522</v>
      </c>
      <c r="CZ399" s="10">
        <v>16707837461</v>
      </c>
      <c r="DA399" t="s">
        <v>1518</v>
      </c>
      <c r="DB399" t="s">
        <v>1755</v>
      </c>
      <c r="DC399" t="s">
        <v>139</v>
      </c>
      <c r="DD399" t="s">
        <v>139</v>
      </c>
    </row>
    <row r="400" spans="1:114" ht="14.45" customHeight="1" x14ac:dyDescent="0.25">
      <c r="A400" t="s">
        <v>4210</v>
      </c>
      <c r="B400" t="s">
        <v>217</v>
      </c>
      <c r="C400" s="1">
        <v>46008</v>
      </c>
      <c r="D400" s="1">
        <v>46030</v>
      </c>
      <c r="E400" t="s">
        <v>168</v>
      </c>
      <c r="F400" s="1">
        <v>46172</v>
      </c>
      <c r="G400" t="s">
        <v>117</v>
      </c>
      <c r="H400" t="s">
        <v>117</v>
      </c>
      <c r="I400" t="s">
        <v>117</v>
      </c>
      <c r="J400" t="s">
        <v>1315</v>
      </c>
      <c r="K400" t="s">
        <v>1316</v>
      </c>
      <c r="L400" t="s">
        <v>1317</v>
      </c>
      <c r="M400" t="s">
        <v>1318</v>
      </c>
      <c r="N400" t="s">
        <v>121</v>
      </c>
      <c r="O400" t="s">
        <v>122</v>
      </c>
      <c r="P400" s="8">
        <v>96950</v>
      </c>
      <c r="Q400" t="s">
        <v>123</v>
      </c>
      <c r="S400" s="10">
        <v>16702336927</v>
      </c>
      <c r="U400" t="s">
        <v>1319</v>
      </c>
      <c r="V400">
        <v>561320</v>
      </c>
      <c r="W400" t="s">
        <v>222</v>
      </c>
      <c r="X400" t="s">
        <v>139</v>
      </c>
      <c r="Y400" t="s">
        <v>1320</v>
      </c>
      <c r="Z400" t="s">
        <v>1321</v>
      </c>
      <c r="AA400" t="s">
        <v>1322</v>
      </c>
      <c r="AB400" t="s">
        <v>193</v>
      </c>
      <c r="AC400" t="s">
        <v>1317</v>
      </c>
      <c r="AD400" t="s">
        <v>1318</v>
      </c>
      <c r="AE400" t="s">
        <v>121</v>
      </c>
      <c r="AF400" t="s">
        <v>122</v>
      </c>
      <c r="AG400" s="8">
        <v>96950</v>
      </c>
      <c r="AH400" t="s">
        <v>123</v>
      </c>
      <c r="AJ400" s="10">
        <v>16702336927</v>
      </c>
      <c r="AL400" t="s">
        <v>1323</v>
      </c>
      <c r="BE400" t="str">
        <f>"37-2011.00"</f>
        <v>37-2011.00</v>
      </c>
      <c r="BF400" t="s">
        <v>640</v>
      </c>
      <c r="BG400" t="s">
        <v>1324</v>
      </c>
      <c r="BH400" t="s">
        <v>1325</v>
      </c>
      <c r="BI400">
        <v>8</v>
      </c>
      <c r="BK400" s="1">
        <v>46174</v>
      </c>
      <c r="BL400" s="1">
        <v>46538</v>
      </c>
      <c r="BO400">
        <v>35</v>
      </c>
      <c r="BP400">
        <v>0</v>
      </c>
      <c r="BQ400">
        <v>7</v>
      </c>
      <c r="BR400">
        <v>7</v>
      </c>
      <c r="BS400">
        <v>7</v>
      </c>
      <c r="BT400">
        <v>7</v>
      </c>
      <c r="BU400">
        <v>7</v>
      </c>
      <c r="BV400">
        <v>0</v>
      </c>
      <c r="BW400" t="str">
        <f>"7:30 AM"</f>
        <v>7:30 AM</v>
      </c>
      <c r="BX400" t="str">
        <f>"3:30 PM"</f>
        <v>3:30 PM</v>
      </c>
      <c r="BY400" t="s">
        <v>135</v>
      </c>
      <c r="BZ400">
        <v>0</v>
      </c>
      <c r="CA400">
        <v>12</v>
      </c>
      <c r="CB400" t="s">
        <v>117</v>
      </c>
      <c r="CD400" t="s">
        <v>4211</v>
      </c>
      <c r="CE400" t="s">
        <v>1327</v>
      </c>
      <c r="CG400" t="s">
        <v>121</v>
      </c>
      <c r="CH400" t="s">
        <v>122</v>
      </c>
      <c r="CI400" s="8">
        <v>96950</v>
      </c>
      <c r="CJ400" s="3">
        <v>8.4499999999999993</v>
      </c>
      <c r="CK400" s="3">
        <v>8.4499999999999993</v>
      </c>
      <c r="CL400" s="3">
        <v>12.68</v>
      </c>
      <c r="CM400" s="3">
        <v>12.68</v>
      </c>
      <c r="CN400" t="s">
        <v>137</v>
      </c>
      <c r="CP400" t="s">
        <v>138</v>
      </c>
      <c r="CR400" t="s">
        <v>117</v>
      </c>
      <c r="CS400" t="s">
        <v>139</v>
      </c>
      <c r="CT400" t="s">
        <v>140</v>
      </c>
      <c r="CU400" t="s">
        <v>139</v>
      </c>
      <c r="CV400" t="s">
        <v>140</v>
      </c>
      <c r="CW400" t="s">
        <v>139</v>
      </c>
      <c r="CX400" t="s">
        <v>140</v>
      </c>
      <c r="CY400" t="s">
        <v>2600</v>
      </c>
      <c r="CZ400" s="10">
        <v>16702336927</v>
      </c>
      <c r="DA400" t="s">
        <v>1323</v>
      </c>
      <c r="DB400" t="s">
        <v>140</v>
      </c>
      <c r="DC400" t="s">
        <v>139</v>
      </c>
      <c r="DD400" t="s">
        <v>139</v>
      </c>
    </row>
    <row r="401" spans="1:114" ht="14.45" customHeight="1" x14ac:dyDescent="0.25">
      <c r="A401" t="s">
        <v>4478</v>
      </c>
      <c r="B401" t="s">
        <v>234</v>
      </c>
      <c r="C401" s="1">
        <v>45968</v>
      </c>
      <c r="D401" s="1">
        <v>46030</v>
      </c>
      <c r="E401" t="s">
        <v>116</v>
      </c>
      <c r="G401" t="s">
        <v>117</v>
      </c>
      <c r="H401" t="s">
        <v>117</v>
      </c>
      <c r="I401" t="s">
        <v>117</v>
      </c>
      <c r="J401" t="s">
        <v>2178</v>
      </c>
      <c r="L401" t="s">
        <v>4479</v>
      </c>
      <c r="M401" t="s">
        <v>4480</v>
      </c>
      <c r="N401" t="s">
        <v>121</v>
      </c>
      <c r="O401" t="s">
        <v>122</v>
      </c>
      <c r="P401" s="8">
        <v>96950</v>
      </c>
      <c r="Q401" t="s">
        <v>123</v>
      </c>
      <c r="R401" t="s">
        <v>487</v>
      </c>
      <c r="S401" s="10">
        <v>16707891106</v>
      </c>
      <c r="U401" t="s">
        <v>2181</v>
      </c>
      <c r="V401">
        <v>5412</v>
      </c>
      <c r="W401" t="s">
        <v>222</v>
      </c>
      <c r="X401" t="s">
        <v>139</v>
      </c>
      <c r="Y401" t="s">
        <v>2182</v>
      </c>
      <c r="Z401" t="s">
        <v>2183</v>
      </c>
      <c r="AA401" t="s">
        <v>2184</v>
      </c>
      <c r="AB401" t="s">
        <v>1998</v>
      </c>
      <c r="AC401" t="s">
        <v>4479</v>
      </c>
      <c r="AD401" t="s">
        <v>4480</v>
      </c>
      <c r="AE401" t="s">
        <v>121</v>
      </c>
      <c r="AF401" t="s">
        <v>122</v>
      </c>
      <c r="AG401" s="8">
        <v>96950</v>
      </c>
      <c r="AH401" t="s">
        <v>123</v>
      </c>
      <c r="AJ401" s="10">
        <v>16707891106</v>
      </c>
      <c r="AL401" t="s">
        <v>2186</v>
      </c>
      <c r="BE401" t="str">
        <f>"43-3031.00"</f>
        <v>43-3031.00</v>
      </c>
      <c r="BF401" t="s">
        <v>1205</v>
      </c>
      <c r="BG401" t="s">
        <v>4481</v>
      </c>
      <c r="BH401" t="s">
        <v>4482</v>
      </c>
      <c r="BI401">
        <v>3</v>
      </c>
      <c r="BK401" s="1">
        <v>46054</v>
      </c>
      <c r="BL401" s="1">
        <v>46418</v>
      </c>
      <c r="BO401">
        <v>35</v>
      </c>
      <c r="BP401">
        <v>0</v>
      </c>
      <c r="BQ401">
        <v>7</v>
      </c>
      <c r="BR401">
        <v>7</v>
      </c>
      <c r="BS401">
        <v>7</v>
      </c>
      <c r="BT401">
        <v>7</v>
      </c>
      <c r="BU401">
        <v>7</v>
      </c>
      <c r="BV401">
        <v>0</v>
      </c>
      <c r="BW401" t="str">
        <f>"8:00 AM"</f>
        <v>8:00 AM</v>
      </c>
      <c r="BX401" t="str">
        <f>"4:00 PM"</f>
        <v>4:00 PM</v>
      </c>
      <c r="BY401" t="s">
        <v>135</v>
      </c>
      <c r="BZ401">
        <v>0</v>
      </c>
      <c r="CA401">
        <v>24</v>
      </c>
      <c r="CB401" t="s">
        <v>117</v>
      </c>
      <c r="CD401" s="2" t="s">
        <v>4483</v>
      </c>
      <c r="CE401" t="s">
        <v>4479</v>
      </c>
      <c r="CF401" t="s">
        <v>4480</v>
      </c>
      <c r="CG401" t="s">
        <v>121</v>
      </c>
      <c r="CH401" t="s">
        <v>122</v>
      </c>
      <c r="CI401" s="8">
        <v>96950</v>
      </c>
      <c r="CJ401" s="3">
        <v>12.33</v>
      </c>
      <c r="CK401" s="3">
        <v>12.33</v>
      </c>
      <c r="CL401" s="3">
        <v>18.5</v>
      </c>
      <c r="CM401" s="3">
        <v>18.5</v>
      </c>
      <c r="CN401" t="s">
        <v>137</v>
      </c>
      <c r="CP401" t="s">
        <v>138</v>
      </c>
      <c r="CR401" t="s">
        <v>117</v>
      </c>
      <c r="CS401" t="s">
        <v>139</v>
      </c>
      <c r="CT401" t="s">
        <v>140</v>
      </c>
      <c r="CU401" t="s">
        <v>139</v>
      </c>
      <c r="CV401" t="s">
        <v>140</v>
      </c>
      <c r="CW401" t="s">
        <v>139</v>
      </c>
      <c r="CX401" t="s">
        <v>140</v>
      </c>
      <c r="CY401" t="s">
        <v>4484</v>
      </c>
      <c r="CZ401" s="10">
        <v>16707891106</v>
      </c>
      <c r="DA401" t="s">
        <v>2186</v>
      </c>
      <c r="DB401" t="s">
        <v>560</v>
      </c>
      <c r="DC401" t="s">
        <v>139</v>
      </c>
      <c r="DD401" t="s">
        <v>139</v>
      </c>
    </row>
    <row r="402" spans="1:114" ht="14.45" customHeight="1" x14ac:dyDescent="0.25">
      <c r="A402" t="s">
        <v>4723</v>
      </c>
      <c r="B402" t="s">
        <v>115</v>
      </c>
      <c r="C402" s="1">
        <v>45981</v>
      </c>
      <c r="D402" s="1">
        <v>46030</v>
      </c>
      <c r="E402" t="s">
        <v>168</v>
      </c>
      <c r="F402" s="1">
        <v>46052</v>
      </c>
      <c r="G402" t="s">
        <v>117</v>
      </c>
      <c r="H402" t="s">
        <v>117</v>
      </c>
      <c r="I402" t="s">
        <v>117</v>
      </c>
      <c r="J402" t="s">
        <v>4724</v>
      </c>
      <c r="L402" t="s">
        <v>4725</v>
      </c>
      <c r="M402" t="s">
        <v>1678</v>
      </c>
      <c r="N402" t="s">
        <v>156</v>
      </c>
      <c r="O402" t="s">
        <v>122</v>
      </c>
      <c r="P402" s="8">
        <v>96950</v>
      </c>
      <c r="Q402" t="s">
        <v>123</v>
      </c>
      <c r="S402" s="10">
        <v>16702346552</v>
      </c>
      <c r="U402" t="s">
        <v>4726</v>
      </c>
      <c r="V402">
        <v>53111</v>
      </c>
      <c r="W402" t="s">
        <v>125</v>
      </c>
      <c r="Y402" t="s">
        <v>1680</v>
      </c>
      <c r="Z402" t="s">
        <v>4727</v>
      </c>
      <c r="AA402" t="s">
        <v>4728</v>
      </c>
      <c r="AB402" t="s">
        <v>1683</v>
      </c>
      <c r="AC402" t="s">
        <v>4729</v>
      </c>
      <c r="AD402" t="s">
        <v>1678</v>
      </c>
      <c r="AE402" t="s">
        <v>156</v>
      </c>
      <c r="AF402" t="s">
        <v>122</v>
      </c>
      <c r="AG402" s="8">
        <v>96950</v>
      </c>
      <c r="AH402" t="s">
        <v>123</v>
      </c>
      <c r="AJ402" s="10">
        <v>16702346552</v>
      </c>
      <c r="AL402" t="s">
        <v>4730</v>
      </c>
      <c r="BE402" t="str">
        <f>"49-9099.00"</f>
        <v>49-9099.00</v>
      </c>
      <c r="BF402" t="s">
        <v>1798</v>
      </c>
      <c r="BG402" t="s">
        <v>4731</v>
      </c>
      <c r="BH402" t="s">
        <v>1153</v>
      </c>
      <c r="BI402">
        <v>1</v>
      </c>
      <c r="BJ402">
        <v>1</v>
      </c>
      <c r="BK402" s="1">
        <v>46054</v>
      </c>
      <c r="BL402" s="1">
        <v>46418</v>
      </c>
      <c r="BM402" s="1">
        <v>46054</v>
      </c>
      <c r="BN402" s="1">
        <v>46418</v>
      </c>
      <c r="BO402">
        <v>40</v>
      </c>
      <c r="BP402">
        <v>0</v>
      </c>
      <c r="BQ402">
        <v>8</v>
      </c>
      <c r="BR402">
        <v>8</v>
      </c>
      <c r="BS402">
        <v>8</v>
      </c>
      <c r="BT402">
        <v>8</v>
      </c>
      <c r="BU402">
        <v>8</v>
      </c>
      <c r="BV402">
        <v>0</v>
      </c>
      <c r="BW402" t="str">
        <f>"8:00 AM"</f>
        <v>8:00 AM</v>
      </c>
      <c r="BX402" t="str">
        <f>"5:00 PM"</f>
        <v>5:00 PM</v>
      </c>
      <c r="BY402" t="s">
        <v>135</v>
      </c>
      <c r="BZ402">
        <v>0</v>
      </c>
      <c r="CA402">
        <v>12</v>
      </c>
      <c r="CB402" t="s">
        <v>117</v>
      </c>
      <c r="CD402" s="2" t="s">
        <v>4732</v>
      </c>
      <c r="CE402" t="s">
        <v>4733</v>
      </c>
      <c r="CF402" t="s">
        <v>1678</v>
      </c>
      <c r="CG402" t="s">
        <v>156</v>
      </c>
      <c r="CH402" t="s">
        <v>122</v>
      </c>
      <c r="CI402" s="8">
        <v>96950</v>
      </c>
      <c r="CJ402" s="3">
        <v>11.17</v>
      </c>
      <c r="CK402" s="3">
        <v>11.17</v>
      </c>
      <c r="CL402" s="3">
        <v>16.760000000000002</v>
      </c>
      <c r="CM402" s="3">
        <v>16.760000000000002</v>
      </c>
      <c r="CN402" t="s">
        <v>137</v>
      </c>
      <c r="CP402" t="s">
        <v>138</v>
      </c>
      <c r="CR402" t="s">
        <v>117</v>
      </c>
      <c r="CS402" t="s">
        <v>139</v>
      </c>
      <c r="CT402" t="s">
        <v>140</v>
      </c>
      <c r="CU402" t="s">
        <v>139</v>
      </c>
      <c r="CV402" t="s">
        <v>140</v>
      </c>
      <c r="CW402" t="s">
        <v>139</v>
      </c>
      <c r="CX402" t="s">
        <v>140</v>
      </c>
      <c r="CY402" t="s">
        <v>4734</v>
      </c>
      <c r="CZ402" s="10">
        <v>16702346552</v>
      </c>
      <c r="DA402" t="s">
        <v>4730</v>
      </c>
      <c r="DB402" t="s">
        <v>140</v>
      </c>
      <c r="DC402" t="s">
        <v>139</v>
      </c>
      <c r="DD402" t="s">
        <v>117</v>
      </c>
    </row>
    <row r="403" spans="1:114" ht="14.45" customHeight="1" x14ac:dyDescent="0.25">
      <c r="A403" t="s">
        <v>4774</v>
      </c>
      <c r="B403" t="s">
        <v>115</v>
      </c>
      <c r="C403" s="1">
        <v>45964</v>
      </c>
      <c r="D403" s="1">
        <v>46030</v>
      </c>
      <c r="E403" t="s">
        <v>116</v>
      </c>
      <c r="G403" t="s">
        <v>117</v>
      </c>
      <c r="H403" t="s">
        <v>117</v>
      </c>
      <c r="I403" t="s">
        <v>117</v>
      </c>
      <c r="J403" t="s">
        <v>4775</v>
      </c>
      <c r="L403" t="s">
        <v>4776</v>
      </c>
      <c r="M403" t="s">
        <v>4777</v>
      </c>
      <c r="N403" t="s">
        <v>156</v>
      </c>
      <c r="O403" t="s">
        <v>122</v>
      </c>
      <c r="P403" s="8">
        <v>96950</v>
      </c>
      <c r="Q403" t="s">
        <v>123</v>
      </c>
      <c r="S403" s="10">
        <v>16702852190</v>
      </c>
      <c r="U403" t="s">
        <v>4778</v>
      </c>
      <c r="V403">
        <v>56152</v>
      </c>
      <c r="W403" t="s">
        <v>125</v>
      </c>
      <c r="Y403" t="s">
        <v>3446</v>
      </c>
      <c r="Z403" t="s">
        <v>3308</v>
      </c>
      <c r="AB403" t="s">
        <v>3447</v>
      </c>
      <c r="AC403" t="s">
        <v>4776</v>
      </c>
      <c r="AD403" t="s">
        <v>4777</v>
      </c>
      <c r="AE403" t="s">
        <v>156</v>
      </c>
      <c r="AF403" t="s">
        <v>122</v>
      </c>
      <c r="AG403" s="8">
        <v>96950</v>
      </c>
      <c r="AH403" t="s">
        <v>123</v>
      </c>
      <c r="AJ403" s="10">
        <v>16702852190</v>
      </c>
      <c r="AL403" t="s">
        <v>3448</v>
      </c>
      <c r="BE403" t="str">
        <f>"33-9011.00"</f>
        <v>33-9011.00</v>
      </c>
      <c r="BF403" t="s">
        <v>4779</v>
      </c>
      <c r="BG403" t="s">
        <v>4780</v>
      </c>
      <c r="BH403" t="s">
        <v>4781</v>
      </c>
      <c r="BI403">
        <v>3</v>
      </c>
      <c r="BJ403">
        <v>3</v>
      </c>
      <c r="BK403" s="1">
        <v>46024</v>
      </c>
      <c r="BL403" s="1">
        <v>46388</v>
      </c>
      <c r="BM403" s="1">
        <v>46030</v>
      </c>
      <c r="BN403" s="1">
        <v>46388</v>
      </c>
      <c r="BO403">
        <v>35</v>
      </c>
      <c r="BP403">
        <v>0</v>
      </c>
      <c r="BQ403">
        <v>7</v>
      </c>
      <c r="BR403">
        <v>7</v>
      </c>
      <c r="BS403">
        <v>7</v>
      </c>
      <c r="BT403">
        <v>7</v>
      </c>
      <c r="BU403">
        <v>7</v>
      </c>
      <c r="BV403">
        <v>0</v>
      </c>
      <c r="BW403" t="str">
        <f>"8:00 AM"</f>
        <v>8:00 AM</v>
      </c>
      <c r="BX403" t="str">
        <f>"4:00 PM"</f>
        <v>4:00 PM</v>
      </c>
      <c r="BY403" t="s">
        <v>135</v>
      </c>
      <c r="BZ403">
        <v>0</v>
      </c>
      <c r="CA403">
        <v>12</v>
      </c>
      <c r="CB403" t="s">
        <v>117</v>
      </c>
      <c r="CD403" t="s">
        <v>4782</v>
      </c>
      <c r="CE403" t="s">
        <v>913</v>
      </c>
      <c r="CF403" t="s">
        <v>914</v>
      </c>
      <c r="CG403" t="s">
        <v>156</v>
      </c>
      <c r="CH403" t="s">
        <v>122</v>
      </c>
      <c r="CI403" s="8">
        <v>96950</v>
      </c>
      <c r="CJ403" s="3">
        <v>15.39</v>
      </c>
      <c r="CK403" s="3">
        <v>17</v>
      </c>
      <c r="CL403" s="3">
        <v>23.09</v>
      </c>
      <c r="CM403" s="3">
        <v>25.5</v>
      </c>
      <c r="CN403" t="s">
        <v>137</v>
      </c>
      <c r="CO403" t="s">
        <v>3274</v>
      </c>
      <c r="CP403" t="s">
        <v>138</v>
      </c>
      <c r="CR403" t="s">
        <v>117</v>
      </c>
      <c r="CS403" t="s">
        <v>139</v>
      </c>
      <c r="CT403" t="s">
        <v>140</v>
      </c>
      <c r="CU403" t="s">
        <v>139</v>
      </c>
      <c r="CV403" t="s">
        <v>139</v>
      </c>
      <c r="CW403" t="s">
        <v>139</v>
      </c>
      <c r="CX403" t="s">
        <v>140</v>
      </c>
      <c r="CY403" t="s">
        <v>3453</v>
      </c>
      <c r="CZ403" s="10">
        <v>16702353712</v>
      </c>
      <c r="DA403" t="s">
        <v>3454</v>
      </c>
      <c r="DB403" t="s">
        <v>926</v>
      </c>
      <c r="DC403" t="s">
        <v>139</v>
      </c>
      <c r="DD403" t="s">
        <v>117</v>
      </c>
      <c r="DE403" t="s">
        <v>3446</v>
      </c>
      <c r="DF403" t="s">
        <v>3308</v>
      </c>
      <c r="DH403" t="s">
        <v>4778</v>
      </c>
      <c r="DI403" t="s">
        <v>4775</v>
      </c>
      <c r="DJ403" t="s">
        <v>3448</v>
      </c>
    </row>
    <row r="404" spans="1:114" ht="14.45" customHeight="1" x14ac:dyDescent="0.25">
      <c r="A404" t="s">
        <v>5133</v>
      </c>
      <c r="B404" t="s">
        <v>115</v>
      </c>
      <c r="C404" s="1">
        <v>45974</v>
      </c>
      <c r="D404" s="1">
        <v>46030</v>
      </c>
      <c r="E404" t="s">
        <v>168</v>
      </c>
      <c r="F404" s="1">
        <v>46080</v>
      </c>
      <c r="G404" t="s">
        <v>117</v>
      </c>
      <c r="H404" t="s">
        <v>117</v>
      </c>
      <c r="I404" t="s">
        <v>117</v>
      </c>
      <c r="J404" t="s">
        <v>1128</v>
      </c>
      <c r="K404" t="s">
        <v>1128</v>
      </c>
      <c r="L404" t="s">
        <v>1129</v>
      </c>
      <c r="M404" t="s">
        <v>1130</v>
      </c>
      <c r="N404" t="s">
        <v>156</v>
      </c>
      <c r="O404" t="s">
        <v>122</v>
      </c>
      <c r="P404" s="8">
        <v>96950</v>
      </c>
      <c r="Q404" t="s">
        <v>123</v>
      </c>
      <c r="S404" s="10">
        <v>16702358727</v>
      </c>
      <c r="U404" t="s">
        <v>1131</v>
      </c>
      <c r="V404">
        <v>424420</v>
      </c>
      <c r="W404" t="s">
        <v>125</v>
      </c>
      <c r="Y404" t="s">
        <v>1132</v>
      </c>
      <c r="Z404" t="s">
        <v>1133</v>
      </c>
      <c r="AA404" t="s">
        <v>1134</v>
      </c>
      <c r="AB404" t="s">
        <v>1135</v>
      </c>
      <c r="AC404" t="s">
        <v>1129</v>
      </c>
      <c r="AD404" t="s">
        <v>1130</v>
      </c>
      <c r="AE404" t="s">
        <v>156</v>
      </c>
      <c r="AF404" t="s">
        <v>122</v>
      </c>
      <c r="AG404" s="8">
        <v>96950</v>
      </c>
      <c r="AH404" t="s">
        <v>123</v>
      </c>
      <c r="AJ404" s="10">
        <v>16702358727</v>
      </c>
      <c r="AL404" t="s">
        <v>1136</v>
      </c>
      <c r="BE404" t="str">
        <f>"53-7051.00"</f>
        <v>53-7051.00</v>
      </c>
      <c r="BF404" t="s">
        <v>1137</v>
      </c>
      <c r="BG404" t="s">
        <v>1138</v>
      </c>
      <c r="BH404" t="s">
        <v>1139</v>
      </c>
      <c r="BI404">
        <v>2</v>
      </c>
      <c r="BJ404">
        <v>2</v>
      </c>
      <c r="BK404" s="1">
        <v>46082</v>
      </c>
      <c r="BL404" s="1">
        <v>46446</v>
      </c>
      <c r="BM404" s="1">
        <v>46082</v>
      </c>
      <c r="BN404" s="1">
        <v>46446</v>
      </c>
      <c r="BO404">
        <v>36</v>
      </c>
      <c r="BP404">
        <v>0</v>
      </c>
      <c r="BQ404">
        <v>6</v>
      </c>
      <c r="BR404">
        <v>6</v>
      </c>
      <c r="BS404">
        <v>6</v>
      </c>
      <c r="BT404">
        <v>6</v>
      </c>
      <c r="BU404">
        <v>6</v>
      </c>
      <c r="BV404">
        <v>6</v>
      </c>
      <c r="BW404" t="str">
        <f>"8:30 AM"</f>
        <v>8:30 AM</v>
      </c>
      <c r="BX404" t="str">
        <f>"3:30 PM"</f>
        <v>3:30 PM</v>
      </c>
      <c r="BY404" t="s">
        <v>165</v>
      </c>
      <c r="BZ404">
        <v>0</v>
      </c>
      <c r="CA404">
        <v>12</v>
      </c>
      <c r="CB404" t="s">
        <v>117</v>
      </c>
      <c r="CD404" s="2" t="s">
        <v>1140</v>
      </c>
      <c r="CE404" t="s">
        <v>1129</v>
      </c>
      <c r="CG404" t="s">
        <v>156</v>
      </c>
      <c r="CH404" t="s">
        <v>122</v>
      </c>
      <c r="CI404" s="8">
        <v>96950</v>
      </c>
      <c r="CJ404" s="3">
        <v>9.3000000000000007</v>
      </c>
      <c r="CK404" s="3">
        <v>9.3000000000000007</v>
      </c>
      <c r="CL404" s="3">
        <v>13.95</v>
      </c>
      <c r="CM404" s="3">
        <v>13.95</v>
      </c>
      <c r="CN404" t="s">
        <v>137</v>
      </c>
      <c r="CP404" t="s">
        <v>138</v>
      </c>
      <c r="CR404" t="s">
        <v>117</v>
      </c>
      <c r="CS404" t="s">
        <v>139</v>
      </c>
      <c r="CT404" t="s">
        <v>140</v>
      </c>
      <c r="CU404" t="s">
        <v>139</v>
      </c>
      <c r="CV404" t="s">
        <v>140</v>
      </c>
      <c r="CW404" t="s">
        <v>139</v>
      </c>
      <c r="CX404" t="s">
        <v>140</v>
      </c>
      <c r="CY404" t="s">
        <v>5134</v>
      </c>
      <c r="CZ404" s="10">
        <v>16702358728</v>
      </c>
      <c r="DA404" t="s">
        <v>1142</v>
      </c>
      <c r="DB404" t="s">
        <v>140</v>
      </c>
      <c r="DC404" t="s">
        <v>139</v>
      </c>
      <c r="DD404" t="s">
        <v>117</v>
      </c>
    </row>
    <row r="405" spans="1:114" ht="14.45" customHeight="1" x14ac:dyDescent="0.25">
      <c r="A405" t="s">
        <v>5180</v>
      </c>
      <c r="B405" t="s">
        <v>115</v>
      </c>
      <c r="C405" s="1">
        <v>45980</v>
      </c>
      <c r="D405" s="1">
        <v>46030</v>
      </c>
      <c r="E405" t="s">
        <v>116</v>
      </c>
      <c r="G405" t="s">
        <v>117</v>
      </c>
      <c r="H405" t="s">
        <v>117</v>
      </c>
      <c r="I405" t="s">
        <v>117</v>
      </c>
      <c r="J405" t="s">
        <v>1837</v>
      </c>
      <c r="K405" t="s">
        <v>140</v>
      </c>
      <c r="L405" t="s">
        <v>1838</v>
      </c>
      <c r="M405" t="s">
        <v>1839</v>
      </c>
      <c r="N405" t="s">
        <v>231</v>
      </c>
      <c r="O405" t="s">
        <v>122</v>
      </c>
      <c r="P405" s="8">
        <v>96952</v>
      </c>
      <c r="Q405" t="s">
        <v>123</v>
      </c>
      <c r="R405" t="s">
        <v>140</v>
      </c>
      <c r="S405" s="10">
        <v>16704339989</v>
      </c>
      <c r="U405" t="s">
        <v>1840</v>
      </c>
      <c r="V405">
        <v>481111</v>
      </c>
      <c r="W405" t="s">
        <v>125</v>
      </c>
      <c r="Y405" t="s">
        <v>1841</v>
      </c>
      <c r="Z405" t="s">
        <v>1842</v>
      </c>
      <c r="AA405" t="s">
        <v>1843</v>
      </c>
      <c r="AB405" t="s">
        <v>277</v>
      </c>
      <c r="AC405" t="s">
        <v>1838</v>
      </c>
      <c r="AD405" t="s">
        <v>1839</v>
      </c>
      <c r="AE405" t="s">
        <v>231</v>
      </c>
      <c r="AF405" t="s">
        <v>122</v>
      </c>
      <c r="AG405" s="8">
        <v>96952</v>
      </c>
      <c r="AH405" t="s">
        <v>123</v>
      </c>
      <c r="AJ405" s="10">
        <v>16704339989</v>
      </c>
      <c r="AL405" t="s">
        <v>1844</v>
      </c>
      <c r="BE405" t="str">
        <f>"37-2011.00"</f>
        <v>37-2011.00</v>
      </c>
      <c r="BF405" t="s">
        <v>640</v>
      </c>
      <c r="BG405" t="s">
        <v>2413</v>
      </c>
      <c r="BH405" t="s">
        <v>2414</v>
      </c>
      <c r="BI405">
        <v>2</v>
      </c>
      <c r="BJ405">
        <v>2</v>
      </c>
      <c r="BK405" s="1">
        <v>46096</v>
      </c>
      <c r="BL405" s="1">
        <v>46460</v>
      </c>
      <c r="BM405" s="1">
        <v>46096</v>
      </c>
      <c r="BN405" s="1">
        <v>46460</v>
      </c>
      <c r="BO405">
        <v>40</v>
      </c>
      <c r="BP405">
        <v>0</v>
      </c>
      <c r="BQ405">
        <v>8</v>
      </c>
      <c r="BR405">
        <v>8</v>
      </c>
      <c r="BS405">
        <v>8</v>
      </c>
      <c r="BT405">
        <v>8</v>
      </c>
      <c r="BU405">
        <v>8</v>
      </c>
      <c r="BV405">
        <v>0</v>
      </c>
      <c r="BW405" t="str">
        <f>"8:00 AM"</f>
        <v>8:00 AM</v>
      </c>
      <c r="BX405" t="str">
        <f>"5:00 PM"</f>
        <v>5:00 PM</v>
      </c>
      <c r="BY405" t="s">
        <v>165</v>
      </c>
      <c r="BZ405">
        <v>0</v>
      </c>
      <c r="CA405">
        <v>12</v>
      </c>
      <c r="CB405" t="s">
        <v>117</v>
      </c>
      <c r="CD405" t="s">
        <v>2415</v>
      </c>
      <c r="CE405" t="s">
        <v>1838</v>
      </c>
      <c r="CF405" t="s">
        <v>1839</v>
      </c>
      <c r="CG405" t="s">
        <v>564</v>
      </c>
      <c r="CH405" t="s">
        <v>122</v>
      </c>
      <c r="CI405" s="8">
        <v>96952</v>
      </c>
      <c r="CJ405" s="3">
        <v>8.4499999999999993</v>
      </c>
      <c r="CK405" s="3">
        <v>8.5</v>
      </c>
      <c r="CL405" s="3">
        <v>0</v>
      </c>
      <c r="CM405" s="3">
        <v>0</v>
      </c>
      <c r="CN405" t="s">
        <v>137</v>
      </c>
      <c r="CO405" t="s">
        <v>140</v>
      </c>
      <c r="CP405" t="s">
        <v>138</v>
      </c>
      <c r="CR405" t="s">
        <v>117</v>
      </c>
      <c r="CS405" t="s">
        <v>139</v>
      </c>
      <c r="CT405" t="s">
        <v>140</v>
      </c>
      <c r="CU405" t="s">
        <v>140</v>
      </c>
      <c r="CV405" t="s">
        <v>139</v>
      </c>
      <c r="CW405" t="s">
        <v>139</v>
      </c>
      <c r="CX405" t="s">
        <v>140</v>
      </c>
      <c r="CY405" t="s">
        <v>1848</v>
      </c>
      <c r="CZ405" s="10">
        <v>16704339989</v>
      </c>
      <c r="DA405" t="s">
        <v>1849</v>
      </c>
      <c r="DB405" t="s">
        <v>140</v>
      </c>
      <c r="DC405" t="s">
        <v>139</v>
      </c>
      <c r="DD405" t="s">
        <v>117</v>
      </c>
    </row>
    <row r="406" spans="1:114" ht="14.45" customHeight="1" x14ac:dyDescent="0.25">
      <c r="A406" t="s">
        <v>5218</v>
      </c>
      <c r="B406" t="s">
        <v>499</v>
      </c>
      <c r="C406" s="1">
        <v>46030</v>
      </c>
      <c r="D406" s="1">
        <v>46030</v>
      </c>
      <c r="E406" t="s">
        <v>116</v>
      </c>
      <c r="G406" t="s">
        <v>117</v>
      </c>
      <c r="H406" t="s">
        <v>117</v>
      </c>
      <c r="I406" t="s">
        <v>117</v>
      </c>
      <c r="J406" t="s">
        <v>4355</v>
      </c>
      <c r="K406" t="s">
        <v>4863</v>
      </c>
      <c r="L406" t="s">
        <v>574</v>
      </c>
      <c r="M406" t="s">
        <v>1249</v>
      </c>
      <c r="N406" t="s">
        <v>564</v>
      </c>
      <c r="O406" t="s">
        <v>122</v>
      </c>
      <c r="P406" s="8">
        <v>96952</v>
      </c>
      <c r="Q406" t="s">
        <v>123</v>
      </c>
      <c r="R406" t="s">
        <v>140</v>
      </c>
      <c r="S406" s="10">
        <v>16704334428</v>
      </c>
      <c r="U406" t="s">
        <v>4357</v>
      </c>
      <c r="V406">
        <v>56172</v>
      </c>
      <c r="W406" t="s">
        <v>125</v>
      </c>
      <c r="Y406" t="s">
        <v>1251</v>
      </c>
      <c r="Z406" t="s">
        <v>1252</v>
      </c>
      <c r="AA406" t="s">
        <v>1253</v>
      </c>
      <c r="AB406" t="s">
        <v>293</v>
      </c>
      <c r="AC406" t="s">
        <v>574</v>
      </c>
      <c r="AD406" t="s">
        <v>1249</v>
      </c>
      <c r="AE406" t="s">
        <v>564</v>
      </c>
      <c r="AF406" t="s">
        <v>122</v>
      </c>
      <c r="AG406" s="8">
        <v>96952</v>
      </c>
      <c r="AH406" t="s">
        <v>123</v>
      </c>
      <c r="AJ406" s="10">
        <v>16709894711</v>
      </c>
      <c r="AL406" t="s">
        <v>4358</v>
      </c>
      <c r="BE406" t="str">
        <f>"37-2011.00"</f>
        <v>37-2011.00</v>
      </c>
      <c r="BF406" t="s">
        <v>640</v>
      </c>
      <c r="BG406" t="s">
        <v>4864</v>
      </c>
      <c r="BH406" t="s">
        <v>1257</v>
      </c>
      <c r="BI406">
        <v>4</v>
      </c>
      <c r="BK406" s="1">
        <v>46204</v>
      </c>
      <c r="BL406" s="1">
        <v>46568</v>
      </c>
      <c r="BO406">
        <v>40</v>
      </c>
      <c r="BP406">
        <v>0</v>
      </c>
      <c r="BQ406">
        <v>8</v>
      </c>
      <c r="BR406">
        <v>8</v>
      </c>
      <c r="BS406">
        <v>8</v>
      </c>
      <c r="BT406">
        <v>8</v>
      </c>
      <c r="BU406">
        <v>8</v>
      </c>
      <c r="BV406">
        <v>0</v>
      </c>
      <c r="BW406" t="str">
        <f>"8:00 AM"</f>
        <v>8:00 AM</v>
      </c>
      <c r="BX406" t="str">
        <f>"4:00 PM"</f>
        <v>4:00 PM</v>
      </c>
      <c r="BY406" t="s">
        <v>165</v>
      </c>
      <c r="BZ406">
        <v>0</v>
      </c>
      <c r="CA406">
        <v>12</v>
      </c>
      <c r="CB406" t="s">
        <v>117</v>
      </c>
      <c r="CD406" t="s">
        <v>1258</v>
      </c>
      <c r="CE406" t="s">
        <v>4865</v>
      </c>
      <c r="CF406" t="s">
        <v>1249</v>
      </c>
      <c r="CG406" t="s">
        <v>564</v>
      </c>
      <c r="CH406" t="s">
        <v>122</v>
      </c>
      <c r="CI406" s="8">
        <v>96952</v>
      </c>
      <c r="CJ406" s="3">
        <v>8.4499999999999993</v>
      </c>
      <c r="CK406" s="3">
        <v>8.4499999999999993</v>
      </c>
      <c r="CL406" s="3">
        <v>12.68</v>
      </c>
      <c r="CM406" s="3">
        <v>12.68</v>
      </c>
      <c r="CN406" t="s">
        <v>137</v>
      </c>
      <c r="CO406" t="s">
        <v>140</v>
      </c>
      <c r="CP406" t="s">
        <v>138</v>
      </c>
      <c r="CR406" t="s">
        <v>117</v>
      </c>
      <c r="CS406" t="s">
        <v>139</v>
      </c>
      <c r="CT406" t="s">
        <v>140</v>
      </c>
      <c r="CU406" t="s">
        <v>139</v>
      </c>
      <c r="CV406" t="s">
        <v>140</v>
      </c>
      <c r="CW406" t="s">
        <v>139</v>
      </c>
      <c r="CX406" t="s">
        <v>140</v>
      </c>
      <c r="CY406" t="s">
        <v>1260</v>
      </c>
      <c r="CZ406" s="10">
        <v>16704334428</v>
      </c>
      <c r="DA406" t="s">
        <v>4358</v>
      </c>
      <c r="DB406" t="s">
        <v>140</v>
      </c>
      <c r="DC406" t="s">
        <v>139</v>
      </c>
      <c r="DD406" t="s">
        <v>117</v>
      </c>
    </row>
    <row r="407" spans="1:114" ht="14.45" customHeight="1" x14ac:dyDescent="0.25">
      <c r="A407" t="s">
        <v>5492</v>
      </c>
      <c r="B407" t="s">
        <v>115</v>
      </c>
      <c r="C407" s="1">
        <v>45972</v>
      </c>
      <c r="D407" s="1">
        <v>46030</v>
      </c>
      <c r="E407" t="s">
        <v>168</v>
      </c>
      <c r="F407" s="1">
        <v>46052</v>
      </c>
      <c r="G407" t="s">
        <v>117</v>
      </c>
      <c r="H407" t="s">
        <v>117</v>
      </c>
      <c r="I407" t="s">
        <v>117</v>
      </c>
      <c r="J407" t="s">
        <v>169</v>
      </c>
      <c r="L407" t="s">
        <v>170</v>
      </c>
      <c r="M407" t="s">
        <v>171</v>
      </c>
      <c r="N407" t="s">
        <v>156</v>
      </c>
      <c r="O407" t="s">
        <v>122</v>
      </c>
      <c r="P407" s="8">
        <v>96950</v>
      </c>
      <c r="Q407" t="s">
        <v>123</v>
      </c>
      <c r="S407" s="10">
        <v>16702341795</v>
      </c>
      <c r="U407" t="s">
        <v>172</v>
      </c>
      <c r="V407">
        <v>236116</v>
      </c>
      <c r="W407" t="s">
        <v>125</v>
      </c>
      <c r="Y407" t="s">
        <v>173</v>
      </c>
      <c r="Z407" t="s">
        <v>174</v>
      </c>
      <c r="AA407" t="s">
        <v>175</v>
      </c>
      <c r="AB407" t="s">
        <v>176</v>
      </c>
      <c r="AC407" t="s">
        <v>177</v>
      </c>
      <c r="AD407" t="s">
        <v>171</v>
      </c>
      <c r="AE407" t="s">
        <v>156</v>
      </c>
      <c r="AF407" t="s">
        <v>122</v>
      </c>
      <c r="AG407" s="8">
        <v>96950</v>
      </c>
      <c r="AH407" t="s">
        <v>123</v>
      </c>
      <c r="AJ407" s="10">
        <v>16702341795</v>
      </c>
      <c r="AL407" t="s">
        <v>178</v>
      </c>
      <c r="BE407" t="str">
        <f>"49-9071.00"</f>
        <v>49-9071.00</v>
      </c>
      <c r="BF407" t="s">
        <v>132</v>
      </c>
      <c r="BG407" t="s">
        <v>179</v>
      </c>
      <c r="BH407" t="s">
        <v>180</v>
      </c>
      <c r="BI407">
        <v>5</v>
      </c>
      <c r="BJ407">
        <v>5</v>
      </c>
      <c r="BK407" s="1">
        <v>46054</v>
      </c>
      <c r="BL407" s="1">
        <v>46418</v>
      </c>
      <c r="BM407" s="1">
        <v>46054</v>
      </c>
      <c r="BN407" s="1">
        <v>46418</v>
      </c>
      <c r="BO407">
        <v>40</v>
      </c>
      <c r="BP407">
        <v>0</v>
      </c>
      <c r="BQ407">
        <v>8</v>
      </c>
      <c r="BR407">
        <v>8</v>
      </c>
      <c r="BS407">
        <v>8</v>
      </c>
      <c r="BT407">
        <v>8</v>
      </c>
      <c r="BU407">
        <v>8</v>
      </c>
      <c r="BV407">
        <v>0</v>
      </c>
      <c r="BW407" t="str">
        <f>"8:00 AM"</f>
        <v>8:00 AM</v>
      </c>
      <c r="BX407" t="str">
        <f>"5:00 PM"</f>
        <v>5:00 PM</v>
      </c>
      <c r="BY407" t="s">
        <v>135</v>
      </c>
      <c r="BZ407">
        <v>0</v>
      </c>
      <c r="CA407">
        <v>12</v>
      </c>
      <c r="CB407" t="s">
        <v>117</v>
      </c>
      <c r="CD407" t="s">
        <v>181</v>
      </c>
      <c r="CE407" t="s">
        <v>2095</v>
      </c>
      <c r="CG407" t="s">
        <v>564</v>
      </c>
      <c r="CH407" t="s">
        <v>122</v>
      </c>
      <c r="CI407" s="8">
        <v>96952</v>
      </c>
      <c r="CJ407" s="3">
        <v>9.98</v>
      </c>
      <c r="CK407" s="3">
        <v>11</v>
      </c>
      <c r="CL407" s="3">
        <v>14.97</v>
      </c>
      <c r="CM407" s="3">
        <v>16.5</v>
      </c>
      <c r="CN407" t="s">
        <v>137</v>
      </c>
      <c r="CO407" t="s">
        <v>165</v>
      </c>
      <c r="CP407" t="s">
        <v>138</v>
      </c>
      <c r="CR407" t="s">
        <v>117</v>
      </c>
      <c r="CS407" t="s">
        <v>139</v>
      </c>
      <c r="CT407" t="s">
        <v>139</v>
      </c>
      <c r="CU407" t="s">
        <v>139</v>
      </c>
      <c r="CV407" t="s">
        <v>140</v>
      </c>
      <c r="CW407" t="s">
        <v>139</v>
      </c>
      <c r="CX407" t="s">
        <v>139</v>
      </c>
      <c r="CY407" t="s">
        <v>1246</v>
      </c>
      <c r="CZ407" s="10">
        <v>16702341795</v>
      </c>
      <c r="DA407" t="s">
        <v>178</v>
      </c>
      <c r="DB407" t="s">
        <v>183</v>
      </c>
      <c r="DC407" t="s">
        <v>139</v>
      </c>
      <c r="DD407" t="s">
        <v>117</v>
      </c>
    </row>
    <row r="408" spans="1:114" ht="14.45" customHeight="1" x14ac:dyDescent="0.25">
      <c r="A408" t="s">
        <v>5508</v>
      </c>
      <c r="B408" t="s">
        <v>115</v>
      </c>
      <c r="C408" s="1">
        <v>45977</v>
      </c>
      <c r="D408" s="1">
        <v>46030</v>
      </c>
      <c r="E408" t="s">
        <v>116</v>
      </c>
      <c r="G408" t="s">
        <v>117</v>
      </c>
      <c r="H408" t="s">
        <v>117</v>
      </c>
      <c r="I408" t="s">
        <v>117</v>
      </c>
      <c r="J408" t="s">
        <v>202</v>
      </c>
      <c r="K408" t="s">
        <v>203</v>
      </c>
      <c r="L408" t="s">
        <v>204</v>
      </c>
      <c r="N408" t="s">
        <v>156</v>
      </c>
      <c r="O408" t="s">
        <v>122</v>
      </c>
      <c r="P408" s="8">
        <v>96950</v>
      </c>
      <c r="Q408" t="s">
        <v>123</v>
      </c>
      <c r="S408" s="10">
        <v>16702880407</v>
      </c>
      <c r="T408">
        <v>301</v>
      </c>
      <c r="U408" t="s">
        <v>205</v>
      </c>
      <c r="V408">
        <v>21231</v>
      </c>
      <c r="W408" t="s">
        <v>125</v>
      </c>
      <c r="Y408" t="s">
        <v>206</v>
      </c>
      <c r="Z408" t="s">
        <v>207</v>
      </c>
      <c r="AA408" t="s">
        <v>208</v>
      </c>
      <c r="AB408" t="s">
        <v>209</v>
      </c>
      <c r="AC408" t="s">
        <v>204</v>
      </c>
      <c r="AE408" t="s">
        <v>156</v>
      </c>
      <c r="AF408" t="s">
        <v>122</v>
      </c>
      <c r="AG408" s="8">
        <v>96950</v>
      </c>
      <c r="AH408" t="s">
        <v>123</v>
      </c>
      <c r="AJ408" s="10">
        <v>16702880407</v>
      </c>
      <c r="AK408">
        <v>301</v>
      </c>
      <c r="AL408" t="s">
        <v>210</v>
      </c>
      <c r="BE408" t="str">
        <f>"17-3022.00"</f>
        <v>17-3022.00</v>
      </c>
      <c r="BF408" t="s">
        <v>1399</v>
      </c>
      <c r="BG408" t="s">
        <v>2066</v>
      </c>
      <c r="BH408" t="s">
        <v>2067</v>
      </c>
      <c r="BI408">
        <v>2</v>
      </c>
      <c r="BJ408">
        <v>2</v>
      </c>
      <c r="BK408" s="1">
        <v>46089</v>
      </c>
      <c r="BL408" s="1">
        <v>46453</v>
      </c>
      <c r="BM408" s="1">
        <v>46089</v>
      </c>
      <c r="BN408" s="1">
        <v>46453</v>
      </c>
      <c r="BO408">
        <v>40</v>
      </c>
      <c r="BP408">
        <v>0</v>
      </c>
      <c r="BQ408">
        <v>8</v>
      </c>
      <c r="BR408">
        <v>8</v>
      </c>
      <c r="BS408">
        <v>8</v>
      </c>
      <c r="BT408">
        <v>8</v>
      </c>
      <c r="BU408">
        <v>8</v>
      </c>
      <c r="BV408">
        <v>0</v>
      </c>
      <c r="BW408" t="str">
        <f>"7:00 AM"</f>
        <v>7:00 AM</v>
      </c>
      <c r="BX408" t="str">
        <f>"3:30 PM"</f>
        <v>3:30 PM</v>
      </c>
      <c r="BY408" t="s">
        <v>384</v>
      </c>
      <c r="BZ408">
        <v>0</v>
      </c>
      <c r="CA408">
        <v>12</v>
      </c>
      <c r="CB408" t="s">
        <v>117</v>
      </c>
      <c r="CD408" s="2" t="s">
        <v>5509</v>
      </c>
      <c r="CE408" t="s">
        <v>2069</v>
      </c>
      <c r="CG408" t="s">
        <v>156</v>
      </c>
      <c r="CH408" t="s">
        <v>122</v>
      </c>
      <c r="CI408" s="8">
        <v>96950</v>
      </c>
      <c r="CJ408" s="3">
        <v>17.57</v>
      </c>
      <c r="CK408" s="3">
        <v>19.68</v>
      </c>
      <c r="CL408" s="3">
        <v>26.36</v>
      </c>
      <c r="CM408" s="3">
        <v>29.52</v>
      </c>
      <c r="CN408" t="s">
        <v>137</v>
      </c>
      <c r="CP408" t="s">
        <v>138</v>
      </c>
      <c r="CR408" t="s">
        <v>117</v>
      </c>
      <c r="CS408" t="s">
        <v>139</v>
      </c>
      <c r="CT408" t="s">
        <v>140</v>
      </c>
      <c r="CU408" t="s">
        <v>139</v>
      </c>
      <c r="CV408" t="s">
        <v>140</v>
      </c>
      <c r="CW408" t="s">
        <v>139</v>
      </c>
      <c r="CX408" t="s">
        <v>140</v>
      </c>
      <c r="CY408" t="s">
        <v>5510</v>
      </c>
      <c r="CZ408" s="10">
        <v>16702880407</v>
      </c>
      <c r="DA408" t="s">
        <v>210</v>
      </c>
      <c r="DB408" t="s">
        <v>140</v>
      </c>
      <c r="DC408" t="s">
        <v>139</v>
      </c>
      <c r="DD408" t="s">
        <v>117</v>
      </c>
    </row>
    <row r="409" spans="1:114" ht="14.45" customHeight="1" x14ac:dyDescent="0.25">
      <c r="A409" t="s">
        <v>5593</v>
      </c>
      <c r="B409" t="s">
        <v>115</v>
      </c>
      <c r="C409" s="1">
        <v>45978</v>
      </c>
      <c r="D409" s="1">
        <v>46030</v>
      </c>
      <c r="E409" t="s">
        <v>168</v>
      </c>
      <c r="F409" s="1">
        <v>46111</v>
      </c>
      <c r="G409" t="s">
        <v>117</v>
      </c>
      <c r="H409" t="s">
        <v>117</v>
      </c>
      <c r="I409" t="s">
        <v>117</v>
      </c>
      <c r="J409" t="s">
        <v>1837</v>
      </c>
      <c r="K409" t="s">
        <v>140</v>
      </c>
      <c r="L409" t="s">
        <v>1838</v>
      </c>
      <c r="M409" t="s">
        <v>1839</v>
      </c>
      <c r="N409" t="s">
        <v>231</v>
      </c>
      <c r="O409" t="s">
        <v>122</v>
      </c>
      <c r="P409" s="8">
        <v>96952</v>
      </c>
      <c r="Q409" t="s">
        <v>123</v>
      </c>
      <c r="R409" t="s">
        <v>140</v>
      </c>
      <c r="S409" s="10">
        <v>16704339989</v>
      </c>
      <c r="U409" t="s">
        <v>1840</v>
      </c>
      <c r="V409">
        <v>481111</v>
      </c>
      <c r="W409" t="s">
        <v>125</v>
      </c>
      <c r="Y409" t="s">
        <v>1841</v>
      </c>
      <c r="Z409" t="s">
        <v>1842</v>
      </c>
      <c r="AA409" t="s">
        <v>1843</v>
      </c>
      <c r="AB409" t="s">
        <v>277</v>
      </c>
      <c r="AC409" t="s">
        <v>1838</v>
      </c>
      <c r="AD409" t="s">
        <v>1839</v>
      </c>
      <c r="AE409" t="s">
        <v>231</v>
      </c>
      <c r="AF409" t="s">
        <v>122</v>
      </c>
      <c r="AG409" s="8">
        <v>96952</v>
      </c>
      <c r="AH409" t="s">
        <v>123</v>
      </c>
      <c r="AJ409" s="10">
        <v>16704339989</v>
      </c>
      <c r="AL409" t="s">
        <v>1844</v>
      </c>
      <c r="BE409" t="str">
        <f>"49-9071.00"</f>
        <v>49-9071.00</v>
      </c>
      <c r="BF409" t="s">
        <v>132</v>
      </c>
      <c r="BG409" t="s">
        <v>2359</v>
      </c>
      <c r="BH409" t="s">
        <v>2360</v>
      </c>
      <c r="BI409">
        <v>3</v>
      </c>
      <c r="BJ409">
        <v>3</v>
      </c>
      <c r="BK409" s="1">
        <v>46113</v>
      </c>
      <c r="BL409" s="1">
        <v>46477</v>
      </c>
      <c r="BM409" s="1">
        <v>46113</v>
      </c>
      <c r="BN409" s="1">
        <v>46477</v>
      </c>
      <c r="BO409">
        <v>40</v>
      </c>
      <c r="BP409">
        <v>0</v>
      </c>
      <c r="BQ409">
        <v>8</v>
      </c>
      <c r="BR409">
        <v>8</v>
      </c>
      <c r="BS409">
        <v>8</v>
      </c>
      <c r="BT409">
        <v>8</v>
      </c>
      <c r="BU409">
        <v>8</v>
      </c>
      <c r="BV409">
        <v>0</v>
      </c>
      <c r="BW409" t="str">
        <f>"8:00 AM"</f>
        <v>8:00 AM</v>
      </c>
      <c r="BX409" t="str">
        <f>"5:00 PM"</f>
        <v>5:00 PM</v>
      </c>
      <c r="BY409" t="s">
        <v>135</v>
      </c>
      <c r="BZ409">
        <v>0</v>
      </c>
      <c r="CA409">
        <v>12</v>
      </c>
      <c r="CB409" t="s">
        <v>117</v>
      </c>
      <c r="CD409" s="2" t="s">
        <v>5594</v>
      </c>
      <c r="CE409" t="s">
        <v>1838</v>
      </c>
      <c r="CF409" t="s">
        <v>1839</v>
      </c>
      <c r="CG409" t="s">
        <v>564</v>
      </c>
      <c r="CH409" t="s">
        <v>122</v>
      </c>
      <c r="CI409" s="8">
        <v>96952</v>
      </c>
      <c r="CJ409" s="3">
        <v>9.98</v>
      </c>
      <c r="CK409" s="3">
        <v>10</v>
      </c>
      <c r="CL409" s="3">
        <v>0</v>
      </c>
      <c r="CM409" s="3">
        <v>0</v>
      </c>
      <c r="CN409" t="s">
        <v>137</v>
      </c>
      <c r="CO409" t="s">
        <v>140</v>
      </c>
      <c r="CP409" t="s">
        <v>138</v>
      </c>
      <c r="CR409" t="s">
        <v>117</v>
      </c>
      <c r="CS409" t="s">
        <v>139</v>
      </c>
      <c r="CT409" t="s">
        <v>140</v>
      </c>
      <c r="CU409" t="s">
        <v>140</v>
      </c>
      <c r="CV409" t="s">
        <v>139</v>
      </c>
      <c r="CW409" t="s">
        <v>139</v>
      </c>
      <c r="CX409" t="s">
        <v>140</v>
      </c>
      <c r="CY409" t="s">
        <v>1848</v>
      </c>
      <c r="CZ409" s="10">
        <v>16704339989</v>
      </c>
      <c r="DA409" t="s">
        <v>1849</v>
      </c>
      <c r="DB409" t="s">
        <v>140</v>
      </c>
      <c r="DC409" t="s">
        <v>139</v>
      </c>
      <c r="DD409" t="s">
        <v>117</v>
      </c>
    </row>
    <row r="410" spans="1:114" ht="14.45" customHeight="1" x14ac:dyDescent="0.25">
      <c r="A410" t="s">
        <v>5595</v>
      </c>
      <c r="B410" t="s">
        <v>217</v>
      </c>
      <c r="C410" s="1">
        <v>45979</v>
      </c>
      <c r="D410" s="1">
        <v>46030</v>
      </c>
      <c r="E410" t="s">
        <v>168</v>
      </c>
      <c r="F410" s="1">
        <v>46044</v>
      </c>
      <c r="G410" t="s">
        <v>117</v>
      </c>
      <c r="H410" t="s">
        <v>117</v>
      </c>
      <c r="I410" t="s">
        <v>117</v>
      </c>
      <c r="J410" t="s">
        <v>678</v>
      </c>
      <c r="K410" t="s">
        <v>679</v>
      </c>
      <c r="L410" t="s">
        <v>680</v>
      </c>
      <c r="M410" t="s">
        <v>5596</v>
      </c>
      <c r="N410" t="s">
        <v>156</v>
      </c>
      <c r="O410" t="s">
        <v>122</v>
      </c>
      <c r="P410" s="8">
        <v>96950</v>
      </c>
      <c r="Q410" t="s">
        <v>123</v>
      </c>
      <c r="S410" s="10">
        <v>16703221234</v>
      </c>
      <c r="T410">
        <v>701</v>
      </c>
      <c r="U410" t="s">
        <v>681</v>
      </c>
      <c r="V410">
        <v>721110</v>
      </c>
      <c r="W410" t="s">
        <v>125</v>
      </c>
      <c r="Y410" t="s">
        <v>682</v>
      </c>
      <c r="Z410" t="s">
        <v>683</v>
      </c>
      <c r="AA410" t="s">
        <v>684</v>
      </c>
      <c r="AB410" t="s">
        <v>685</v>
      </c>
      <c r="AC410" t="s">
        <v>680</v>
      </c>
      <c r="AD410" t="s">
        <v>5596</v>
      </c>
      <c r="AE410" t="s">
        <v>156</v>
      </c>
      <c r="AF410" t="s">
        <v>122</v>
      </c>
      <c r="AG410" s="8">
        <v>96950</v>
      </c>
      <c r="AH410" t="s">
        <v>123</v>
      </c>
      <c r="AJ410" s="10">
        <v>16703221234</v>
      </c>
      <c r="AK410">
        <v>701</v>
      </c>
      <c r="AL410" t="s">
        <v>686</v>
      </c>
      <c r="BE410" t="str">
        <f>"51-8021.00"</f>
        <v>51-8021.00</v>
      </c>
      <c r="BF410" t="s">
        <v>5597</v>
      </c>
      <c r="BG410" t="s">
        <v>5598</v>
      </c>
      <c r="BH410" t="s">
        <v>5599</v>
      </c>
      <c r="BI410">
        <v>1</v>
      </c>
      <c r="BK410" s="1">
        <v>46046</v>
      </c>
      <c r="BL410" s="1">
        <v>46410</v>
      </c>
      <c r="BO410">
        <v>40</v>
      </c>
      <c r="BP410">
        <v>0</v>
      </c>
      <c r="BQ410">
        <v>8</v>
      </c>
      <c r="BR410">
        <v>8</v>
      </c>
      <c r="BS410">
        <v>8</v>
      </c>
      <c r="BT410">
        <v>8</v>
      </c>
      <c r="BU410">
        <v>8</v>
      </c>
      <c r="BV410">
        <v>0</v>
      </c>
      <c r="BW410" t="str">
        <f>"9:00 AM"</f>
        <v>9:00 AM</v>
      </c>
      <c r="BX410" t="str">
        <f>"5:00 PM"</f>
        <v>5:00 PM</v>
      </c>
      <c r="BY410" t="s">
        <v>135</v>
      </c>
      <c r="BZ410">
        <v>0</v>
      </c>
      <c r="CA410">
        <v>24</v>
      </c>
      <c r="CB410" t="s">
        <v>139</v>
      </c>
      <c r="CC410">
        <v>11</v>
      </c>
      <c r="CD410" t="s">
        <v>5600</v>
      </c>
      <c r="CE410" t="s">
        <v>680</v>
      </c>
      <c r="CF410" t="s">
        <v>5596</v>
      </c>
      <c r="CG410" t="s">
        <v>156</v>
      </c>
      <c r="CH410" t="s">
        <v>122</v>
      </c>
      <c r="CI410" s="8">
        <v>96950</v>
      </c>
      <c r="CJ410" s="3">
        <v>2600</v>
      </c>
      <c r="CK410" s="3">
        <v>2600</v>
      </c>
      <c r="CL410" s="3">
        <v>0</v>
      </c>
      <c r="CM410" s="3">
        <v>0</v>
      </c>
      <c r="CN410" t="s">
        <v>5601</v>
      </c>
      <c r="CO410" t="s">
        <v>5602</v>
      </c>
      <c r="CP410" t="s">
        <v>138</v>
      </c>
      <c r="CR410" t="s">
        <v>117</v>
      </c>
      <c r="CS410" t="s">
        <v>139</v>
      </c>
      <c r="CT410" t="s">
        <v>140</v>
      </c>
      <c r="CU410" t="s">
        <v>140</v>
      </c>
      <c r="CV410" t="s">
        <v>140</v>
      </c>
      <c r="CW410" t="s">
        <v>139</v>
      </c>
      <c r="CX410" t="s">
        <v>140</v>
      </c>
      <c r="CY410" t="s">
        <v>692</v>
      </c>
      <c r="CZ410" s="10">
        <v>16703221234</v>
      </c>
      <c r="DA410" t="s">
        <v>686</v>
      </c>
      <c r="DB410" t="s">
        <v>140</v>
      </c>
      <c r="DC410" t="s">
        <v>139</v>
      </c>
      <c r="DD410" t="s">
        <v>117</v>
      </c>
    </row>
    <row r="411" spans="1:114" ht="14.45" customHeight="1" x14ac:dyDescent="0.25">
      <c r="A411" t="s">
        <v>5650</v>
      </c>
      <c r="B411" t="s">
        <v>115</v>
      </c>
      <c r="C411" s="1">
        <v>45972</v>
      </c>
      <c r="D411" s="1">
        <v>46030</v>
      </c>
      <c r="E411" t="s">
        <v>168</v>
      </c>
      <c r="F411" s="1">
        <v>46052</v>
      </c>
      <c r="G411" t="s">
        <v>117</v>
      </c>
      <c r="H411" t="s">
        <v>117</v>
      </c>
      <c r="I411" t="s">
        <v>117</v>
      </c>
      <c r="J411" t="s">
        <v>169</v>
      </c>
      <c r="L411" t="s">
        <v>1241</v>
      </c>
      <c r="M411" t="s">
        <v>171</v>
      </c>
      <c r="N411" t="s">
        <v>156</v>
      </c>
      <c r="O411" t="s">
        <v>122</v>
      </c>
      <c r="P411" s="8">
        <v>96950</v>
      </c>
      <c r="Q411" t="s">
        <v>123</v>
      </c>
      <c r="S411" s="10">
        <v>16702341795</v>
      </c>
      <c r="U411" t="s">
        <v>172</v>
      </c>
      <c r="V411">
        <v>722511</v>
      </c>
      <c r="W411" t="s">
        <v>125</v>
      </c>
      <c r="Y411" t="s">
        <v>173</v>
      </c>
      <c r="Z411" t="s">
        <v>174</v>
      </c>
      <c r="AA411" t="s">
        <v>175</v>
      </c>
      <c r="AB411" t="s">
        <v>176</v>
      </c>
      <c r="AC411" t="s">
        <v>2092</v>
      </c>
      <c r="AD411" t="s">
        <v>171</v>
      </c>
      <c r="AE411" t="s">
        <v>156</v>
      </c>
      <c r="AF411" t="s">
        <v>122</v>
      </c>
      <c r="AG411" s="8">
        <v>96950</v>
      </c>
      <c r="AH411" t="s">
        <v>123</v>
      </c>
      <c r="AJ411" s="10">
        <v>16702341795</v>
      </c>
      <c r="AL411" t="s">
        <v>178</v>
      </c>
      <c r="BE411" t="str">
        <f>"35-2014.00"</f>
        <v>35-2014.00</v>
      </c>
      <c r="BF411" t="s">
        <v>195</v>
      </c>
      <c r="BG411" t="s">
        <v>2093</v>
      </c>
      <c r="BH411" t="s">
        <v>495</v>
      </c>
      <c r="BI411">
        <v>2</v>
      </c>
      <c r="BJ411">
        <v>2</v>
      </c>
      <c r="BK411" s="1">
        <v>46054</v>
      </c>
      <c r="BL411" s="1">
        <v>46418</v>
      </c>
      <c r="BM411" s="1">
        <v>46054</v>
      </c>
      <c r="BN411" s="1">
        <v>46418</v>
      </c>
      <c r="BO411">
        <v>35</v>
      </c>
      <c r="BP411">
        <v>5</v>
      </c>
      <c r="BQ411">
        <v>0</v>
      </c>
      <c r="BR411">
        <v>6</v>
      </c>
      <c r="BS411">
        <v>6</v>
      </c>
      <c r="BT411">
        <v>6</v>
      </c>
      <c r="BU411">
        <v>6</v>
      </c>
      <c r="BV411">
        <v>6</v>
      </c>
      <c r="BW411" t="str">
        <f>"5:00 AM"</f>
        <v>5:00 AM</v>
      </c>
      <c r="BX411" t="str">
        <f>"12:00 PM"</f>
        <v>12:00 PM</v>
      </c>
      <c r="BY411" t="s">
        <v>165</v>
      </c>
      <c r="BZ411">
        <v>0</v>
      </c>
      <c r="CA411">
        <v>12</v>
      </c>
      <c r="CB411" t="s">
        <v>117</v>
      </c>
      <c r="CD411" t="s">
        <v>2094</v>
      </c>
      <c r="CE411" t="s">
        <v>1241</v>
      </c>
      <c r="CF411" t="s">
        <v>5651</v>
      </c>
      <c r="CG411" t="s">
        <v>564</v>
      </c>
      <c r="CH411" t="s">
        <v>122</v>
      </c>
      <c r="CI411" s="8">
        <v>96952</v>
      </c>
      <c r="CJ411" s="3">
        <v>8.93</v>
      </c>
      <c r="CK411" s="3">
        <v>10</v>
      </c>
      <c r="CL411" s="3">
        <v>13.4</v>
      </c>
      <c r="CM411" s="3">
        <v>15</v>
      </c>
      <c r="CN411" t="s">
        <v>137</v>
      </c>
      <c r="CO411" t="s">
        <v>165</v>
      </c>
      <c r="CP411" t="s">
        <v>138</v>
      </c>
      <c r="CR411" t="s">
        <v>117</v>
      </c>
      <c r="CS411" t="s">
        <v>139</v>
      </c>
      <c r="CT411" t="s">
        <v>139</v>
      </c>
      <c r="CU411" t="s">
        <v>139</v>
      </c>
      <c r="CV411" t="s">
        <v>140</v>
      </c>
      <c r="CW411" t="s">
        <v>139</v>
      </c>
      <c r="CX411" t="s">
        <v>139</v>
      </c>
      <c r="CY411" t="s">
        <v>2096</v>
      </c>
      <c r="CZ411" s="10">
        <v>16702341795</v>
      </c>
      <c r="DA411" t="s">
        <v>178</v>
      </c>
      <c r="DB411" t="s">
        <v>183</v>
      </c>
      <c r="DC411" t="s">
        <v>139</v>
      </c>
      <c r="DD411" t="s">
        <v>117</v>
      </c>
    </row>
    <row r="412" spans="1:114" ht="14.45" customHeight="1" x14ac:dyDescent="0.25">
      <c r="A412" t="s">
        <v>5654</v>
      </c>
      <c r="B412" t="s">
        <v>115</v>
      </c>
      <c r="C412" s="1">
        <v>45975</v>
      </c>
      <c r="D412" s="1">
        <v>46030</v>
      </c>
      <c r="E412" t="s">
        <v>116</v>
      </c>
      <c r="G412" t="s">
        <v>117</v>
      </c>
      <c r="H412" t="s">
        <v>117</v>
      </c>
      <c r="I412" t="s">
        <v>117</v>
      </c>
      <c r="J412" t="s">
        <v>446</v>
      </c>
      <c r="K412" t="s">
        <v>447</v>
      </c>
      <c r="L412" t="s">
        <v>448</v>
      </c>
      <c r="M412" t="s">
        <v>449</v>
      </c>
      <c r="N412" t="s">
        <v>156</v>
      </c>
      <c r="O412" t="s">
        <v>122</v>
      </c>
      <c r="P412" s="8">
        <v>96950</v>
      </c>
      <c r="Q412" t="s">
        <v>123</v>
      </c>
      <c r="S412" s="10">
        <v>16702353027</v>
      </c>
      <c r="U412" t="s">
        <v>450</v>
      </c>
      <c r="V412">
        <v>722310</v>
      </c>
      <c r="W412" t="s">
        <v>125</v>
      </c>
      <c r="Y412" t="s">
        <v>451</v>
      </c>
      <c r="Z412" t="s">
        <v>452</v>
      </c>
      <c r="AA412" t="s">
        <v>453</v>
      </c>
      <c r="AB412" t="s">
        <v>454</v>
      </c>
      <c r="AC412" t="s">
        <v>448</v>
      </c>
      <c r="AD412" t="s">
        <v>449</v>
      </c>
      <c r="AE412" t="s">
        <v>156</v>
      </c>
      <c r="AF412" t="s">
        <v>122</v>
      </c>
      <c r="AG412" s="8">
        <v>96950</v>
      </c>
      <c r="AH412" t="s">
        <v>123</v>
      </c>
      <c r="AJ412" s="10">
        <v>16702353027</v>
      </c>
      <c r="AL412" t="s">
        <v>455</v>
      </c>
      <c r="BE412" t="str">
        <f>"51-3011.00"</f>
        <v>51-3011.00</v>
      </c>
      <c r="BF412" t="s">
        <v>342</v>
      </c>
      <c r="BG412" t="s">
        <v>5655</v>
      </c>
      <c r="BH412" t="s">
        <v>822</v>
      </c>
      <c r="BI412">
        <v>4</v>
      </c>
      <c r="BJ412">
        <v>4</v>
      </c>
      <c r="BK412" s="1">
        <v>46023</v>
      </c>
      <c r="BL412" s="1">
        <v>46387</v>
      </c>
      <c r="BM412" s="1">
        <v>46030</v>
      </c>
      <c r="BN412" s="1">
        <v>46387</v>
      </c>
      <c r="BO412">
        <v>35</v>
      </c>
      <c r="BP412">
        <v>0</v>
      </c>
      <c r="BQ412">
        <v>7</v>
      </c>
      <c r="BR412">
        <v>7</v>
      </c>
      <c r="BS412">
        <v>7</v>
      </c>
      <c r="BT412">
        <v>7</v>
      </c>
      <c r="BU412">
        <v>7</v>
      </c>
      <c r="BV412">
        <v>0</v>
      </c>
      <c r="BW412" t="str">
        <f>"2:30 AM"</f>
        <v>2:30 AM</v>
      </c>
      <c r="BX412" t="str">
        <f>"9:30 AM"</f>
        <v>9:30 AM</v>
      </c>
      <c r="BY412" t="s">
        <v>165</v>
      </c>
      <c r="BZ412">
        <v>0</v>
      </c>
      <c r="CA412">
        <v>12</v>
      </c>
      <c r="CB412" t="s">
        <v>117</v>
      </c>
      <c r="CD412" s="2" t="s">
        <v>5656</v>
      </c>
      <c r="CE412" t="s">
        <v>574</v>
      </c>
      <c r="CF412" t="s">
        <v>574</v>
      </c>
      <c r="CG412" t="s">
        <v>564</v>
      </c>
      <c r="CH412" t="s">
        <v>122</v>
      </c>
      <c r="CI412" s="8">
        <v>96952</v>
      </c>
      <c r="CJ412" s="3">
        <v>8.61</v>
      </c>
      <c r="CK412" s="3">
        <v>8.61</v>
      </c>
      <c r="CL412" s="3">
        <v>12.92</v>
      </c>
      <c r="CM412" s="3">
        <v>12.92</v>
      </c>
      <c r="CN412" t="s">
        <v>137</v>
      </c>
      <c r="CO412" t="s">
        <v>165</v>
      </c>
      <c r="CP412" t="s">
        <v>138</v>
      </c>
      <c r="CR412" t="s">
        <v>117</v>
      </c>
      <c r="CS412" t="s">
        <v>139</v>
      </c>
      <c r="CT412" t="s">
        <v>140</v>
      </c>
      <c r="CU412" t="s">
        <v>139</v>
      </c>
      <c r="CV412" t="s">
        <v>140</v>
      </c>
      <c r="CW412" t="s">
        <v>139</v>
      </c>
      <c r="CX412" t="s">
        <v>140</v>
      </c>
      <c r="CY412" s="2" t="s">
        <v>5657</v>
      </c>
      <c r="CZ412" s="10">
        <v>16702353027</v>
      </c>
      <c r="DA412" t="s">
        <v>455</v>
      </c>
      <c r="DB412" t="s">
        <v>140</v>
      </c>
      <c r="DC412" t="s">
        <v>139</v>
      </c>
      <c r="DD412" t="s">
        <v>117</v>
      </c>
    </row>
    <row r="413" spans="1:114" ht="14.45" customHeight="1" x14ac:dyDescent="0.25">
      <c r="A413" t="s">
        <v>2300</v>
      </c>
      <c r="B413" t="s">
        <v>115</v>
      </c>
      <c r="C413" s="1">
        <v>45979</v>
      </c>
      <c r="D413" s="1">
        <v>46031</v>
      </c>
      <c r="E413" t="s">
        <v>116</v>
      </c>
      <c r="G413" t="s">
        <v>117</v>
      </c>
      <c r="H413" t="s">
        <v>117</v>
      </c>
      <c r="I413" t="s">
        <v>117</v>
      </c>
      <c r="J413" t="s">
        <v>1553</v>
      </c>
      <c r="L413" t="s">
        <v>1554</v>
      </c>
      <c r="M413" t="s">
        <v>1555</v>
      </c>
      <c r="N413" t="s">
        <v>156</v>
      </c>
      <c r="O413" t="s">
        <v>122</v>
      </c>
      <c r="P413" s="8">
        <v>96950</v>
      </c>
      <c r="Q413" t="s">
        <v>123</v>
      </c>
      <c r="S413" s="10">
        <v>16702341726</v>
      </c>
      <c r="U413" t="s">
        <v>1556</v>
      </c>
      <c r="V413">
        <v>311812</v>
      </c>
      <c r="W413" t="s">
        <v>125</v>
      </c>
      <c r="Y413" t="s">
        <v>887</v>
      </c>
      <c r="Z413" t="s">
        <v>1557</v>
      </c>
      <c r="AB413" t="s">
        <v>209</v>
      </c>
      <c r="AC413" t="s">
        <v>1554</v>
      </c>
      <c r="AD413" t="s">
        <v>1555</v>
      </c>
      <c r="AE413" t="s">
        <v>156</v>
      </c>
      <c r="AF413" t="s">
        <v>122</v>
      </c>
      <c r="AG413" s="8">
        <v>96950</v>
      </c>
      <c r="AH413" t="s">
        <v>123</v>
      </c>
      <c r="AJ413" s="10">
        <v>16702341726</v>
      </c>
      <c r="AL413" t="s">
        <v>1558</v>
      </c>
      <c r="BE413" t="str">
        <f>"51-3011.00"</f>
        <v>51-3011.00</v>
      </c>
      <c r="BF413" t="s">
        <v>342</v>
      </c>
      <c r="BG413" t="s">
        <v>1559</v>
      </c>
      <c r="BH413" t="s">
        <v>342</v>
      </c>
      <c r="BI413">
        <v>10</v>
      </c>
      <c r="BJ413">
        <v>10</v>
      </c>
      <c r="BK413" s="1">
        <v>46082</v>
      </c>
      <c r="BL413" s="1">
        <v>46446</v>
      </c>
      <c r="BM413" s="1">
        <v>46082</v>
      </c>
      <c r="BN413" s="1">
        <v>46446</v>
      </c>
      <c r="BO413">
        <v>40</v>
      </c>
      <c r="BP413">
        <v>5</v>
      </c>
      <c r="BQ413">
        <v>6</v>
      </c>
      <c r="BR413">
        <v>6</v>
      </c>
      <c r="BS413">
        <v>6</v>
      </c>
      <c r="BT413">
        <v>6</v>
      </c>
      <c r="BU413">
        <v>6</v>
      </c>
      <c r="BV413">
        <v>5</v>
      </c>
      <c r="BW413" t="str">
        <f>"5:00 AM"</f>
        <v>5:00 AM</v>
      </c>
      <c r="BX413" t="str">
        <f>"6:00 PM"</f>
        <v>6:00 PM</v>
      </c>
      <c r="BY413" t="s">
        <v>165</v>
      </c>
      <c r="BZ413">
        <v>6</v>
      </c>
      <c r="CA413">
        <v>12</v>
      </c>
      <c r="CB413" t="s">
        <v>117</v>
      </c>
      <c r="CD413" t="s">
        <v>2301</v>
      </c>
      <c r="CE413" t="s">
        <v>1554</v>
      </c>
      <c r="CF413" t="s">
        <v>1555</v>
      </c>
      <c r="CG413" t="s">
        <v>156</v>
      </c>
      <c r="CH413" t="s">
        <v>122</v>
      </c>
      <c r="CI413" s="8">
        <v>96950</v>
      </c>
      <c r="CJ413" s="3">
        <v>8.61</v>
      </c>
      <c r="CK413" s="3">
        <v>8.61</v>
      </c>
      <c r="CL413" s="3">
        <v>12.92</v>
      </c>
      <c r="CM413" s="3">
        <v>12.92</v>
      </c>
      <c r="CN413" t="s">
        <v>137</v>
      </c>
      <c r="CO413" t="s">
        <v>1561</v>
      </c>
      <c r="CP413" t="s">
        <v>138</v>
      </c>
      <c r="CR413" t="s">
        <v>117</v>
      </c>
      <c r="CS413" t="s">
        <v>139</v>
      </c>
      <c r="CT413" t="s">
        <v>140</v>
      </c>
      <c r="CU413" t="s">
        <v>139</v>
      </c>
      <c r="CV413" t="s">
        <v>140</v>
      </c>
      <c r="CW413" t="s">
        <v>139</v>
      </c>
      <c r="CX413" t="s">
        <v>140</v>
      </c>
      <c r="CY413" s="2" t="s">
        <v>1562</v>
      </c>
      <c r="CZ413" s="10">
        <v>16702341726</v>
      </c>
      <c r="DA413" t="s">
        <v>1563</v>
      </c>
      <c r="DB413" t="s">
        <v>926</v>
      </c>
      <c r="DC413" t="s">
        <v>139</v>
      </c>
      <c r="DD413" t="s">
        <v>117</v>
      </c>
    </row>
    <row r="414" spans="1:114" ht="14.45" customHeight="1" x14ac:dyDescent="0.25">
      <c r="A414" t="s">
        <v>3682</v>
      </c>
      <c r="B414" t="s">
        <v>115</v>
      </c>
      <c r="C414" s="1">
        <v>45980</v>
      </c>
      <c r="D414" s="1">
        <v>46031</v>
      </c>
      <c r="E414" t="s">
        <v>116</v>
      </c>
      <c r="G414" t="s">
        <v>117</v>
      </c>
      <c r="H414" t="s">
        <v>117</v>
      </c>
      <c r="I414" t="s">
        <v>117</v>
      </c>
      <c r="J414" t="s">
        <v>1640</v>
      </c>
      <c r="K414" t="s">
        <v>2643</v>
      </c>
      <c r="L414" t="s">
        <v>1291</v>
      </c>
      <c r="N414" t="s">
        <v>156</v>
      </c>
      <c r="O414" t="s">
        <v>122</v>
      </c>
      <c r="P414" s="8">
        <v>96950</v>
      </c>
      <c r="Q414" t="s">
        <v>123</v>
      </c>
      <c r="S414" s="10">
        <v>16702347873</v>
      </c>
      <c r="U414" t="s">
        <v>634</v>
      </c>
      <c r="V414">
        <v>236115</v>
      </c>
      <c r="W414" t="s">
        <v>125</v>
      </c>
      <c r="Y414" t="s">
        <v>1288</v>
      </c>
      <c r="Z414" t="s">
        <v>1289</v>
      </c>
      <c r="AA414" t="s">
        <v>1290</v>
      </c>
      <c r="AB414" t="s">
        <v>277</v>
      </c>
      <c r="AC414" t="s">
        <v>1291</v>
      </c>
      <c r="AE414" t="s">
        <v>156</v>
      </c>
      <c r="AF414" t="s">
        <v>122</v>
      </c>
      <c r="AG414" s="8">
        <v>96950</v>
      </c>
      <c r="AH414" t="s">
        <v>123</v>
      </c>
      <c r="AJ414" s="10">
        <v>16702347873</v>
      </c>
      <c r="AL414" t="s">
        <v>639</v>
      </c>
      <c r="BE414" t="str">
        <f>"49-9071.00"</f>
        <v>49-9071.00</v>
      </c>
      <c r="BF414" t="s">
        <v>132</v>
      </c>
      <c r="BG414" t="s">
        <v>2644</v>
      </c>
      <c r="BH414" t="s">
        <v>2645</v>
      </c>
      <c r="BI414">
        <v>12</v>
      </c>
      <c r="BJ414">
        <v>12</v>
      </c>
      <c r="BK414" s="1">
        <v>46023</v>
      </c>
      <c r="BL414" s="1">
        <v>46387</v>
      </c>
      <c r="BM414" s="1">
        <v>46031</v>
      </c>
      <c r="BN414" s="1">
        <v>46387</v>
      </c>
      <c r="BO414">
        <v>35</v>
      </c>
      <c r="BP414">
        <v>0</v>
      </c>
      <c r="BQ414">
        <v>7</v>
      </c>
      <c r="BR414">
        <v>7</v>
      </c>
      <c r="BS414">
        <v>7</v>
      </c>
      <c r="BT414">
        <v>7</v>
      </c>
      <c r="BU414">
        <v>7</v>
      </c>
      <c r="BV414">
        <v>0</v>
      </c>
      <c r="BW414" t="str">
        <f>"8:00 AM"</f>
        <v>8:00 AM</v>
      </c>
      <c r="BX414" t="str">
        <f>"3:00 PM"</f>
        <v>3:00 PM</v>
      </c>
      <c r="BY414" t="s">
        <v>135</v>
      </c>
      <c r="BZ414">
        <v>0</v>
      </c>
      <c r="CA414">
        <v>12</v>
      </c>
      <c r="CB414" t="s">
        <v>117</v>
      </c>
      <c r="CD414" t="s">
        <v>2646</v>
      </c>
      <c r="CE414" t="s">
        <v>812</v>
      </c>
      <c r="CF414" t="s">
        <v>1287</v>
      </c>
      <c r="CG414" t="s">
        <v>156</v>
      </c>
      <c r="CH414" t="s">
        <v>122</v>
      </c>
      <c r="CI414" s="8">
        <v>96950</v>
      </c>
      <c r="CJ414" s="3">
        <v>9.98</v>
      </c>
      <c r="CK414" s="3">
        <v>9.98</v>
      </c>
      <c r="CL414" s="3">
        <v>14.97</v>
      </c>
      <c r="CM414" s="3">
        <v>14.97</v>
      </c>
      <c r="CN414" t="s">
        <v>137</v>
      </c>
      <c r="CO414" t="s">
        <v>140</v>
      </c>
      <c r="CP414" t="s">
        <v>138</v>
      </c>
      <c r="CR414" t="s">
        <v>117</v>
      </c>
      <c r="CS414" t="s">
        <v>139</v>
      </c>
      <c r="CT414" t="s">
        <v>140</v>
      </c>
      <c r="CU414" t="s">
        <v>139</v>
      </c>
      <c r="CV414" t="s">
        <v>140</v>
      </c>
      <c r="CW414" t="s">
        <v>139</v>
      </c>
      <c r="CX414" t="s">
        <v>140</v>
      </c>
      <c r="CY414" t="s">
        <v>2596</v>
      </c>
      <c r="CZ414" s="10">
        <v>16702347873</v>
      </c>
      <c r="DA414" t="s">
        <v>639</v>
      </c>
      <c r="DB414" t="s">
        <v>142</v>
      </c>
      <c r="DC414" t="s">
        <v>139</v>
      </c>
      <c r="DD414" t="s">
        <v>117</v>
      </c>
    </row>
    <row r="415" spans="1:114" ht="14.45" customHeight="1" x14ac:dyDescent="0.25">
      <c r="A415" t="s">
        <v>4200</v>
      </c>
      <c r="B415" t="s">
        <v>115</v>
      </c>
      <c r="C415" s="1">
        <v>45973</v>
      </c>
      <c r="D415" s="1">
        <v>46031</v>
      </c>
      <c r="E415" t="s">
        <v>116</v>
      </c>
      <c r="G415" t="s">
        <v>117</v>
      </c>
      <c r="H415" t="s">
        <v>117</v>
      </c>
      <c r="I415" t="s">
        <v>117</v>
      </c>
      <c r="J415" t="s">
        <v>1860</v>
      </c>
      <c r="K415" t="s">
        <v>4201</v>
      </c>
      <c r="L415" t="s">
        <v>4202</v>
      </c>
      <c r="M415" t="s">
        <v>1872</v>
      </c>
      <c r="N415" t="s">
        <v>156</v>
      </c>
      <c r="O415" t="s">
        <v>122</v>
      </c>
      <c r="P415" s="8">
        <v>96950</v>
      </c>
      <c r="Q415" t="s">
        <v>123</v>
      </c>
      <c r="S415" s="10">
        <v>16702350561</v>
      </c>
      <c r="T415">
        <v>131</v>
      </c>
      <c r="U415" t="s">
        <v>1863</v>
      </c>
      <c r="V415">
        <v>721110</v>
      </c>
      <c r="W415" t="s">
        <v>125</v>
      </c>
      <c r="Y415" t="s">
        <v>3122</v>
      </c>
      <c r="Z415" t="s">
        <v>4203</v>
      </c>
      <c r="AA415" t="s">
        <v>4204</v>
      </c>
      <c r="AB415" t="s">
        <v>209</v>
      </c>
      <c r="AC415" t="s">
        <v>4202</v>
      </c>
      <c r="AD415" t="s">
        <v>1872</v>
      </c>
      <c r="AE415" t="s">
        <v>156</v>
      </c>
      <c r="AF415" t="s">
        <v>122</v>
      </c>
      <c r="AG415" s="8">
        <v>96950</v>
      </c>
      <c r="AH415" t="s">
        <v>123</v>
      </c>
      <c r="AJ415" s="10">
        <v>16702350561</v>
      </c>
      <c r="AK415">
        <v>131</v>
      </c>
      <c r="AL415" t="s">
        <v>1866</v>
      </c>
      <c r="BE415" t="str">
        <f>"37-2012.00"</f>
        <v>37-2012.00</v>
      </c>
      <c r="BF415" t="s">
        <v>427</v>
      </c>
      <c r="BG415" t="s">
        <v>4205</v>
      </c>
      <c r="BH415" t="s">
        <v>509</v>
      </c>
      <c r="BI415">
        <v>2</v>
      </c>
      <c r="BJ415">
        <v>2</v>
      </c>
      <c r="BK415" s="1">
        <v>46094</v>
      </c>
      <c r="BL415" s="1">
        <v>46458</v>
      </c>
      <c r="BM415" s="1">
        <v>46094</v>
      </c>
      <c r="BN415" s="1">
        <v>46458</v>
      </c>
      <c r="BO415">
        <v>35</v>
      </c>
      <c r="BP415">
        <v>0</v>
      </c>
      <c r="BQ415">
        <v>7</v>
      </c>
      <c r="BR415">
        <v>7</v>
      </c>
      <c r="BS415">
        <v>7</v>
      </c>
      <c r="BT415">
        <v>7</v>
      </c>
      <c r="BU415">
        <v>7</v>
      </c>
      <c r="BV415">
        <v>0</v>
      </c>
      <c r="BW415" t="str">
        <f>"8:00 AM"</f>
        <v>8:00 AM</v>
      </c>
      <c r="BX415" t="str">
        <f>"5:00 PM"</f>
        <v>5:00 PM</v>
      </c>
      <c r="BY415" t="s">
        <v>165</v>
      </c>
      <c r="BZ415">
        <v>0</v>
      </c>
      <c r="CA415">
        <v>3</v>
      </c>
      <c r="CB415" t="s">
        <v>117</v>
      </c>
      <c r="CD415" t="s">
        <v>4206</v>
      </c>
      <c r="CE415" t="s">
        <v>4207</v>
      </c>
      <c r="CF415" t="s">
        <v>4208</v>
      </c>
      <c r="CG415" t="s">
        <v>146</v>
      </c>
      <c r="CH415" t="s">
        <v>122</v>
      </c>
      <c r="CI415" s="8">
        <v>96951</v>
      </c>
      <c r="CJ415" s="3">
        <v>7.86</v>
      </c>
      <c r="CK415" s="3">
        <v>7.86</v>
      </c>
      <c r="CL415" s="3">
        <v>11.79</v>
      </c>
      <c r="CM415" s="3">
        <v>11.79</v>
      </c>
      <c r="CN415" t="s">
        <v>137</v>
      </c>
      <c r="CO415" t="s">
        <v>1873</v>
      </c>
      <c r="CP415" t="s">
        <v>138</v>
      </c>
      <c r="CR415" t="s">
        <v>117</v>
      </c>
      <c r="CS415" t="s">
        <v>139</v>
      </c>
      <c r="CT415" t="s">
        <v>140</v>
      </c>
      <c r="CU415" t="s">
        <v>139</v>
      </c>
      <c r="CV415" t="s">
        <v>140</v>
      </c>
      <c r="CW415" t="s">
        <v>139</v>
      </c>
      <c r="CX415" t="s">
        <v>140</v>
      </c>
      <c r="CY415" t="s">
        <v>1835</v>
      </c>
      <c r="CZ415" s="10">
        <v>16702350561</v>
      </c>
      <c r="DA415" t="s">
        <v>1866</v>
      </c>
      <c r="DB415" t="s">
        <v>4209</v>
      </c>
      <c r="DC415" t="s">
        <v>139</v>
      </c>
      <c r="DD415" t="s">
        <v>117</v>
      </c>
    </row>
    <row r="416" spans="1:114" ht="14.45" customHeight="1" x14ac:dyDescent="0.25">
      <c r="A416" t="s">
        <v>734</v>
      </c>
      <c r="B416" t="s">
        <v>115</v>
      </c>
      <c r="C416" s="1">
        <v>45989</v>
      </c>
      <c r="D416" s="1">
        <v>46034</v>
      </c>
      <c r="E416" t="s">
        <v>116</v>
      </c>
      <c r="G416" t="s">
        <v>117</v>
      </c>
      <c r="H416" t="s">
        <v>117</v>
      </c>
      <c r="I416" t="s">
        <v>117</v>
      </c>
      <c r="J416" t="s">
        <v>735</v>
      </c>
      <c r="K416" t="s">
        <v>736</v>
      </c>
      <c r="L416" t="s">
        <v>737</v>
      </c>
      <c r="N416" t="s">
        <v>121</v>
      </c>
      <c r="O416" t="s">
        <v>122</v>
      </c>
      <c r="P416" s="8">
        <v>96950</v>
      </c>
      <c r="Q416" t="s">
        <v>123</v>
      </c>
      <c r="S416" s="10">
        <v>16702869274</v>
      </c>
      <c r="U416" t="s">
        <v>738</v>
      </c>
      <c r="V416">
        <v>812112</v>
      </c>
      <c r="W416" t="s">
        <v>125</v>
      </c>
      <c r="Y416" t="s">
        <v>739</v>
      </c>
      <c r="Z416" t="s">
        <v>740</v>
      </c>
      <c r="AB416" t="s">
        <v>318</v>
      </c>
      <c r="AC416" t="s">
        <v>737</v>
      </c>
      <c r="AE416" t="s">
        <v>121</v>
      </c>
      <c r="AF416" t="s">
        <v>122</v>
      </c>
      <c r="AG416" s="8">
        <v>96950</v>
      </c>
      <c r="AH416" t="s">
        <v>123</v>
      </c>
      <c r="AJ416" s="10">
        <v>16702869274</v>
      </c>
      <c r="AL416" t="s">
        <v>741</v>
      </c>
      <c r="BE416" t="str">
        <f>"39-5012.00"</f>
        <v>39-5012.00</v>
      </c>
      <c r="BF416" t="s">
        <v>742</v>
      </c>
      <c r="BG416" t="s">
        <v>743</v>
      </c>
      <c r="BH416" t="s">
        <v>744</v>
      </c>
      <c r="BI416">
        <v>3</v>
      </c>
      <c r="BJ416">
        <v>3</v>
      </c>
      <c r="BK416" s="1">
        <v>46023</v>
      </c>
      <c r="BL416" s="1">
        <v>46387</v>
      </c>
      <c r="BM416" s="1">
        <v>46034</v>
      </c>
      <c r="BN416" s="1">
        <v>46387</v>
      </c>
      <c r="BO416">
        <v>35</v>
      </c>
      <c r="BP416">
        <v>0</v>
      </c>
      <c r="BQ416">
        <v>7</v>
      </c>
      <c r="BR416">
        <v>7</v>
      </c>
      <c r="BS416">
        <v>7</v>
      </c>
      <c r="BT416">
        <v>7</v>
      </c>
      <c r="BU416">
        <v>7</v>
      </c>
      <c r="BV416">
        <v>0</v>
      </c>
      <c r="BW416" t="str">
        <f>"9:00 AM"</f>
        <v>9:00 AM</v>
      </c>
      <c r="BX416" t="str">
        <f>"5:00 PM"</f>
        <v>5:00 PM</v>
      </c>
      <c r="BY416" t="s">
        <v>165</v>
      </c>
      <c r="BZ416">
        <v>0</v>
      </c>
      <c r="CA416">
        <v>6</v>
      </c>
      <c r="CB416" t="s">
        <v>117</v>
      </c>
      <c r="CD416" t="s">
        <v>745</v>
      </c>
      <c r="CE416" t="s">
        <v>746</v>
      </c>
      <c r="CG416" t="s">
        <v>121</v>
      </c>
      <c r="CH416" t="s">
        <v>122</v>
      </c>
      <c r="CI416" s="8">
        <v>96950</v>
      </c>
      <c r="CJ416" s="3">
        <v>8.8800000000000008</v>
      </c>
      <c r="CK416" s="3">
        <v>8.8800000000000008</v>
      </c>
      <c r="CL416" s="3">
        <v>13.32</v>
      </c>
      <c r="CM416" s="3">
        <v>13.32</v>
      </c>
      <c r="CN416" t="s">
        <v>137</v>
      </c>
      <c r="CP416" t="s">
        <v>138</v>
      </c>
      <c r="CR416" t="s">
        <v>117</v>
      </c>
      <c r="CS416" t="s">
        <v>139</v>
      </c>
      <c r="CT416" t="s">
        <v>140</v>
      </c>
      <c r="CU416" t="s">
        <v>139</v>
      </c>
      <c r="CV416" t="s">
        <v>140</v>
      </c>
      <c r="CW416" t="s">
        <v>139</v>
      </c>
      <c r="CX416" t="s">
        <v>140</v>
      </c>
      <c r="CY416" t="s">
        <v>747</v>
      </c>
      <c r="CZ416" s="10">
        <v>16702869274</v>
      </c>
      <c r="DA416" t="s">
        <v>741</v>
      </c>
      <c r="DB416" t="s">
        <v>140</v>
      </c>
      <c r="DC416" t="s">
        <v>139</v>
      </c>
      <c r="DD416" t="s">
        <v>117</v>
      </c>
      <c r="DE416" t="s">
        <v>739</v>
      </c>
      <c r="DF416" t="s">
        <v>740</v>
      </c>
      <c r="DH416" t="s">
        <v>738</v>
      </c>
      <c r="DI416" t="s">
        <v>735</v>
      </c>
      <c r="DJ416" t="s">
        <v>741</v>
      </c>
    </row>
    <row r="417" spans="1:114" ht="14.45" customHeight="1" x14ac:dyDescent="0.25">
      <c r="A417" t="s">
        <v>2131</v>
      </c>
      <c r="B417" t="s">
        <v>115</v>
      </c>
      <c r="C417" s="1">
        <v>45968</v>
      </c>
      <c r="D417" s="1">
        <v>46034</v>
      </c>
      <c r="E417" t="s">
        <v>168</v>
      </c>
      <c r="F417" s="1">
        <v>46142</v>
      </c>
      <c r="G417" t="s">
        <v>139</v>
      </c>
      <c r="H417" t="s">
        <v>117</v>
      </c>
      <c r="I417" t="s">
        <v>117</v>
      </c>
      <c r="J417" t="s">
        <v>2132</v>
      </c>
      <c r="L417" t="s">
        <v>2133</v>
      </c>
      <c r="N417" t="s">
        <v>156</v>
      </c>
      <c r="O417" t="s">
        <v>122</v>
      </c>
      <c r="P417" s="8">
        <v>96950</v>
      </c>
      <c r="Q417" t="s">
        <v>123</v>
      </c>
      <c r="S417" s="10">
        <v>16702348107</v>
      </c>
      <c r="U417" t="s">
        <v>2134</v>
      </c>
      <c r="V417">
        <v>562991</v>
      </c>
      <c r="W417" t="s">
        <v>125</v>
      </c>
      <c r="Y417" t="s">
        <v>2135</v>
      </c>
      <c r="Z417" t="s">
        <v>2136</v>
      </c>
      <c r="AA417" t="s">
        <v>2137</v>
      </c>
      <c r="AB417" t="s">
        <v>2014</v>
      </c>
      <c r="AC417" t="s">
        <v>2133</v>
      </c>
      <c r="AE417" t="s">
        <v>156</v>
      </c>
      <c r="AF417" t="s">
        <v>122</v>
      </c>
      <c r="AG417" s="8">
        <v>96950</v>
      </c>
      <c r="AH417" t="s">
        <v>123</v>
      </c>
      <c r="AI417">
        <v>96950</v>
      </c>
      <c r="AJ417" s="10">
        <v>16702348107</v>
      </c>
      <c r="AL417" t="s">
        <v>151</v>
      </c>
      <c r="BE417" t="str">
        <f>"53-3033.00"</f>
        <v>53-3033.00</v>
      </c>
      <c r="BF417" t="s">
        <v>2138</v>
      </c>
      <c r="BG417" t="s">
        <v>2139</v>
      </c>
      <c r="BH417" t="s">
        <v>2140</v>
      </c>
      <c r="BI417">
        <v>3</v>
      </c>
      <c r="BJ417">
        <v>3</v>
      </c>
      <c r="BK417" s="1">
        <v>46144</v>
      </c>
      <c r="BL417" s="1">
        <v>47239</v>
      </c>
      <c r="BM417" s="1">
        <v>46144</v>
      </c>
      <c r="BN417" s="1">
        <v>47239</v>
      </c>
      <c r="BO417">
        <v>35</v>
      </c>
      <c r="BP417">
        <v>0</v>
      </c>
      <c r="BQ417">
        <v>7</v>
      </c>
      <c r="BR417">
        <v>7</v>
      </c>
      <c r="BS417">
        <v>7</v>
      </c>
      <c r="BT417">
        <v>7</v>
      </c>
      <c r="BU417">
        <v>7</v>
      </c>
      <c r="BV417">
        <v>0</v>
      </c>
      <c r="BW417" t="str">
        <f>"9:00 AM"</f>
        <v>9:00 AM</v>
      </c>
      <c r="BX417" t="str">
        <f>"5:00 PM"</f>
        <v>5:00 PM</v>
      </c>
      <c r="BY417" t="s">
        <v>135</v>
      </c>
      <c r="BZ417">
        <v>0</v>
      </c>
      <c r="CA417">
        <v>12</v>
      </c>
      <c r="CB417" t="s">
        <v>117</v>
      </c>
      <c r="CD417" s="2" t="s">
        <v>2141</v>
      </c>
      <c r="CE417" t="s">
        <v>2142</v>
      </c>
      <c r="CG417" t="s">
        <v>156</v>
      </c>
      <c r="CH417" t="s">
        <v>122</v>
      </c>
      <c r="CI417" s="8">
        <v>96950</v>
      </c>
      <c r="CJ417" s="3">
        <v>8.6300000000000008</v>
      </c>
      <c r="CK417" s="3">
        <v>8.6300000000000008</v>
      </c>
      <c r="CL417" s="3">
        <v>0</v>
      </c>
      <c r="CM417" s="3">
        <v>0</v>
      </c>
      <c r="CN417" t="s">
        <v>137</v>
      </c>
      <c r="CO417" t="s">
        <v>165</v>
      </c>
      <c r="CP417" t="s">
        <v>138</v>
      </c>
      <c r="CR417" t="s">
        <v>117</v>
      </c>
      <c r="CS417" t="s">
        <v>139</v>
      </c>
      <c r="CT417" t="s">
        <v>140</v>
      </c>
      <c r="CU417" t="s">
        <v>140</v>
      </c>
      <c r="CV417" t="s">
        <v>140</v>
      </c>
      <c r="CW417" t="s">
        <v>139</v>
      </c>
      <c r="CX417" t="s">
        <v>140</v>
      </c>
      <c r="CY417" t="s">
        <v>2143</v>
      </c>
      <c r="CZ417" s="10">
        <v>16702348107</v>
      </c>
      <c r="DA417" t="s">
        <v>151</v>
      </c>
      <c r="DB417" t="s">
        <v>140</v>
      </c>
      <c r="DC417" t="s">
        <v>139</v>
      </c>
      <c r="DD417" t="s">
        <v>117</v>
      </c>
    </row>
    <row r="418" spans="1:114" ht="14.45" customHeight="1" x14ac:dyDescent="0.25">
      <c r="A418" t="s">
        <v>3106</v>
      </c>
      <c r="B418" t="s">
        <v>115</v>
      </c>
      <c r="C418" s="1">
        <v>45988</v>
      </c>
      <c r="D418" s="1">
        <v>46034</v>
      </c>
      <c r="E418" t="s">
        <v>116</v>
      </c>
      <c r="G418" t="s">
        <v>117</v>
      </c>
      <c r="H418" t="s">
        <v>117</v>
      </c>
      <c r="I418" t="s">
        <v>117</v>
      </c>
      <c r="J418" t="s">
        <v>2012</v>
      </c>
      <c r="L418" t="s">
        <v>563</v>
      </c>
      <c r="N418" t="s">
        <v>564</v>
      </c>
      <c r="O418" t="s">
        <v>122</v>
      </c>
      <c r="P418" s="8">
        <v>96952</v>
      </c>
      <c r="Q418" t="s">
        <v>123</v>
      </c>
      <c r="S418" s="10">
        <v>16704330422</v>
      </c>
      <c r="U418" t="s">
        <v>2013</v>
      </c>
      <c r="V418">
        <v>212312</v>
      </c>
      <c r="W418" t="s">
        <v>125</v>
      </c>
      <c r="Y418" t="s">
        <v>566</v>
      </c>
      <c r="Z418" t="s">
        <v>567</v>
      </c>
      <c r="AA418" t="s">
        <v>568</v>
      </c>
      <c r="AB418" t="s">
        <v>2014</v>
      </c>
      <c r="AC418" t="s">
        <v>563</v>
      </c>
      <c r="AE418" t="s">
        <v>564</v>
      </c>
      <c r="AF418" t="s">
        <v>122</v>
      </c>
      <c r="AG418" s="8">
        <v>96952</v>
      </c>
      <c r="AH418" t="s">
        <v>123</v>
      </c>
      <c r="AJ418" s="10">
        <v>16704330422</v>
      </c>
      <c r="AL418" t="s">
        <v>569</v>
      </c>
      <c r="BE418" t="str">
        <f>"53-3032.00"</f>
        <v>53-3032.00</v>
      </c>
      <c r="BF418" t="s">
        <v>2351</v>
      </c>
      <c r="BG418" t="s">
        <v>3107</v>
      </c>
      <c r="BH418" t="s">
        <v>3108</v>
      </c>
      <c r="BI418">
        <v>10</v>
      </c>
      <c r="BJ418">
        <v>10</v>
      </c>
      <c r="BK418" s="1">
        <v>46054</v>
      </c>
      <c r="BL418" s="1">
        <v>46418</v>
      </c>
      <c r="BM418" s="1">
        <v>46054</v>
      </c>
      <c r="BN418" s="1">
        <v>46418</v>
      </c>
      <c r="BO418">
        <v>40</v>
      </c>
      <c r="BP418">
        <v>0</v>
      </c>
      <c r="BQ418">
        <v>8</v>
      </c>
      <c r="BR418">
        <v>8</v>
      </c>
      <c r="BS418">
        <v>8</v>
      </c>
      <c r="BT418">
        <v>8</v>
      </c>
      <c r="BU418">
        <v>8</v>
      </c>
      <c r="BV418">
        <v>0</v>
      </c>
      <c r="BW418" t="str">
        <f>"7:30 AM"</f>
        <v>7:30 AM</v>
      </c>
      <c r="BX418" t="str">
        <f>"4:30 PM"</f>
        <v>4:30 PM</v>
      </c>
      <c r="BY418" t="s">
        <v>165</v>
      </c>
      <c r="BZ418">
        <v>0</v>
      </c>
      <c r="CA418">
        <v>12</v>
      </c>
      <c r="CB418" t="s">
        <v>117</v>
      </c>
      <c r="CD418" t="s">
        <v>3109</v>
      </c>
      <c r="CE418" t="s">
        <v>2099</v>
      </c>
      <c r="CG418" t="s">
        <v>564</v>
      </c>
      <c r="CH418" t="s">
        <v>122</v>
      </c>
      <c r="CI418" s="8">
        <v>96952</v>
      </c>
      <c r="CJ418" s="3">
        <v>12</v>
      </c>
      <c r="CK418" s="3">
        <v>15</v>
      </c>
      <c r="CL418" s="3">
        <v>18</v>
      </c>
      <c r="CM418" s="3">
        <v>22.5</v>
      </c>
      <c r="CN418" t="s">
        <v>137</v>
      </c>
      <c r="CO418" t="s">
        <v>654</v>
      </c>
      <c r="CP418" t="s">
        <v>266</v>
      </c>
      <c r="CR418" t="s">
        <v>117</v>
      </c>
      <c r="CS418" t="s">
        <v>139</v>
      </c>
      <c r="CT418" t="s">
        <v>139</v>
      </c>
      <c r="CU418" t="s">
        <v>139</v>
      </c>
      <c r="CV418" t="s">
        <v>140</v>
      </c>
      <c r="CW418" t="s">
        <v>139</v>
      </c>
      <c r="CX418" t="s">
        <v>139</v>
      </c>
      <c r="CY418" t="s">
        <v>576</v>
      </c>
      <c r="CZ418" s="10">
        <v>16704330422</v>
      </c>
      <c r="DA418" t="s">
        <v>569</v>
      </c>
      <c r="DB418" t="s">
        <v>140</v>
      </c>
      <c r="DC418" t="s">
        <v>139</v>
      </c>
      <c r="DD418" t="s">
        <v>117</v>
      </c>
    </row>
    <row r="419" spans="1:114" ht="14.45" customHeight="1" x14ac:dyDescent="0.25">
      <c r="A419" t="s">
        <v>3176</v>
      </c>
      <c r="B419" t="s">
        <v>115</v>
      </c>
      <c r="C419" s="1">
        <v>45991</v>
      </c>
      <c r="D419" s="1">
        <v>46034</v>
      </c>
      <c r="E419" t="s">
        <v>116</v>
      </c>
      <c r="G419" t="s">
        <v>117</v>
      </c>
      <c r="H419" t="s">
        <v>117</v>
      </c>
      <c r="I419" t="s">
        <v>117</v>
      </c>
      <c r="J419" t="s">
        <v>2773</v>
      </c>
      <c r="K419" t="s">
        <v>2774</v>
      </c>
      <c r="L419" t="s">
        <v>2775</v>
      </c>
      <c r="N419" t="s">
        <v>156</v>
      </c>
      <c r="O419" t="s">
        <v>122</v>
      </c>
      <c r="P419" s="8">
        <v>96950</v>
      </c>
      <c r="Q419" t="s">
        <v>123</v>
      </c>
      <c r="S419" s="10">
        <v>16702340228</v>
      </c>
      <c r="U419" t="s">
        <v>2776</v>
      </c>
      <c r="V419">
        <v>72251</v>
      </c>
      <c r="W419" t="s">
        <v>125</v>
      </c>
      <c r="Y419" t="s">
        <v>2777</v>
      </c>
      <c r="Z419" t="s">
        <v>2778</v>
      </c>
      <c r="AB419" t="s">
        <v>2779</v>
      </c>
      <c r="AC419" t="s">
        <v>2775</v>
      </c>
      <c r="AE419" t="s">
        <v>156</v>
      </c>
      <c r="AF419" t="s">
        <v>122</v>
      </c>
      <c r="AG419" s="8">
        <v>96950</v>
      </c>
      <c r="AH419" t="s">
        <v>123</v>
      </c>
      <c r="AJ419" s="10">
        <v>16702340228</v>
      </c>
      <c r="AL419" t="s">
        <v>2781</v>
      </c>
      <c r="BE419" t="str">
        <f>"35-3023.00"</f>
        <v>35-3023.00</v>
      </c>
      <c r="BF419" t="s">
        <v>1282</v>
      </c>
      <c r="BG419" t="s">
        <v>3177</v>
      </c>
      <c r="BH419" t="s">
        <v>3178</v>
      </c>
      <c r="BI419">
        <v>2</v>
      </c>
      <c r="BJ419">
        <v>2</v>
      </c>
      <c r="BK419" s="1">
        <v>46039</v>
      </c>
      <c r="BL419" s="1">
        <v>46403</v>
      </c>
      <c r="BM419" s="1">
        <v>46039</v>
      </c>
      <c r="BN419" s="1">
        <v>46403</v>
      </c>
      <c r="BO419">
        <v>35</v>
      </c>
      <c r="BP419">
        <v>5</v>
      </c>
      <c r="BQ419">
        <v>0</v>
      </c>
      <c r="BR419">
        <v>6</v>
      </c>
      <c r="BS419">
        <v>6</v>
      </c>
      <c r="BT419">
        <v>6</v>
      </c>
      <c r="BU419">
        <v>6</v>
      </c>
      <c r="BV419">
        <v>6</v>
      </c>
      <c r="BW419" t="str">
        <f>"4:30 PM"</f>
        <v>4:30 PM</v>
      </c>
      <c r="BX419" t="str">
        <f>"10:30 PM"</f>
        <v>10:30 PM</v>
      </c>
      <c r="BY419" t="s">
        <v>165</v>
      </c>
      <c r="BZ419">
        <v>0</v>
      </c>
      <c r="CA419">
        <v>3</v>
      </c>
      <c r="CB419" t="s">
        <v>117</v>
      </c>
      <c r="CD419" s="2" t="s">
        <v>3179</v>
      </c>
      <c r="CE419" t="s">
        <v>2780</v>
      </c>
      <c r="CG419" t="s">
        <v>156</v>
      </c>
      <c r="CH419" t="s">
        <v>122</v>
      </c>
      <c r="CI419" s="8">
        <v>96950</v>
      </c>
      <c r="CJ419" s="3">
        <v>7.97</v>
      </c>
      <c r="CK419" s="3">
        <v>7.97</v>
      </c>
      <c r="CN419" t="s">
        <v>137</v>
      </c>
      <c r="CO419" t="s">
        <v>140</v>
      </c>
      <c r="CP419" t="s">
        <v>138</v>
      </c>
      <c r="CR419" t="s">
        <v>117</v>
      </c>
      <c r="CS419" t="s">
        <v>139</v>
      </c>
      <c r="CT419" t="s">
        <v>140</v>
      </c>
      <c r="CU419" t="s">
        <v>140</v>
      </c>
      <c r="CV419" t="s">
        <v>140</v>
      </c>
      <c r="CW419" t="s">
        <v>139</v>
      </c>
      <c r="CX419" t="s">
        <v>140</v>
      </c>
      <c r="CY419" t="s">
        <v>140</v>
      </c>
      <c r="CZ419" s="10">
        <v>16702340228</v>
      </c>
      <c r="DA419" t="s">
        <v>2781</v>
      </c>
      <c r="DB419" t="s">
        <v>140</v>
      </c>
      <c r="DC419" t="s">
        <v>139</v>
      </c>
      <c r="DD419" t="s">
        <v>117</v>
      </c>
    </row>
    <row r="420" spans="1:114" ht="14.45" customHeight="1" x14ac:dyDescent="0.25">
      <c r="A420" t="s">
        <v>3656</v>
      </c>
      <c r="B420" t="s">
        <v>115</v>
      </c>
      <c r="C420" s="1">
        <v>45975</v>
      </c>
      <c r="D420" s="1">
        <v>46034</v>
      </c>
      <c r="E420" t="s">
        <v>116</v>
      </c>
      <c r="G420" t="s">
        <v>117</v>
      </c>
      <c r="H420" t="s">
        <v>117</v>
      </c>
      <c r="I420" t="s">
        <v>117</v>
      </c>
      <c r="J420" t="s">
        <v>446</v>
      </c>
      <c r="K420" t="s">
        <v>447</v>
      </c>
      <c r="L420" t="s">
        <v>448</v>
      </c>
      <c r="M420" t="s">
        <v>449</v>
      </c>
      <c r="N420" t="s">
        <v>156</v>
      </c>
      <c r="O420" t="s">
        <v>122</v>
      </c>
      <c r="P420" s="8">
        <v>96950</v>
      </c>
      <c r="Q420" t="s">
        <v>123</v>
      </c>
      <c r="S420" s="10">
        <v>16702353027</v>
      </c>
      <c r="U420" t="s">
        <v>450</v>
      </c>
      <c r="V420">
        <v>722320</v>
      </c>
      <c r="W420" t="s">
        <v>125</v>
      </c>
      <c r="Y420" t="s">
        <v>451</v>
      </c>
      <c r="Z420" t="s">
        <v>452</v>
      </c>
      <c r="AA420" t="s">
        <v>453</v>
      </c>
      <c r="AB420" t="s">
        <v>454</v>
      </c>
      <c r="AC420" t="s">
        <v>448</v>
      </c>
      <c r="AD420" t="s">
        <v>449</v>
      </c>
      <c r="AE420" t="s">
        <v>156</v>
      </c>
      <c r="AF420" t="s">
        <v>122</v>
      </c>
      <c r="AG420" s="8">
        <v>96950</v>
      </c>
      <c r="AH420" t="s">
        <v>123</v>
      </c>
      <c r="AJ420" s="10">
        <v>16702353027</v>
      </c>
      <c r="AL420" t="s">
        <v>455</v>
      </c>
      <c r="BE420" t="str">
        <f>"51-3011.00"</f>
        <v>51-3011.00</v>
      </c>
      <c r="BF420" t="s">
        <v>342</v>
      </c>
      <c r="BG420" t="s">
        <v>3657</v>
      </c>
      <c r="BH420" t="s">
        <v>822</v>
      </c>
      <c r="BI420">
        <v>4</v>
      </c>
      <c r="BJ420">
        <v>4</v>
      </c>
      <c r="BK420" s="1">
        <v>46023</v>
      </c>
      <c r="BL420" s="1">
        <v>46387</v>
      </c>
      <c r="BM420" s="1">
        <v>46034</v>
      </c>
      <c r="BN420" s="1">
        <v>46387</v>
      </c>
      <c r="BO420">
        <v>35</v>
      </c>
      <c r="BP420">
        <v>0</v>
      </c>
      <c r="BQ420">
        <v>7</v>
      </c>
      <c r="BR420">
        <v>7</v>
      </c>
      <c r="BS420">
        <v>7</v>
      </c>
      <c r="BT420">
        <v>7</v>
      </c>
      <c r="BU420">
        <v>7</v>
      </c>
      <c r="BV420">
        <v>0</v>
      </c>
      <c r="BW420" t="str">
        <f>"2:30 AM"</f>
        <v>2:30 AM</v>
      </c>
      <c r="BX420" t="str">
        <f>"9:30 AM"</f>
        <v>9:30 AM</v>
      </c>
      <c r="BY420" t="s">
        <v>165</v>
      </c>
      <c r="BZ420">
        <v>0</v>
      </c>
      <c r="CA420">
        <v>12</v>
      </c>
      <c r="CB420" t="s">
        <v>117</v>
      </c>
      <c r="CD420" s="2" t="s">
        <v>3658</v>
      </c>
      <c r="CE420" t="s">
        <v>459</v>
      </c>
      <c r="CF420" t="s">
        <v>459</v>
      </c>
      <c r="CG420" t="s">
        <v>146</v>
      </c>
      <c r="CH420" t="s">
        <v>122</v>
      </c>
      <c r="CI420" s="8">
        <v>96951</v>
      </c>
      <c r="CJ420" s="3">
        <v>8.61</v>
      </c>
      <c r="CK420" s="3">
        <v>8.61</v>
      </c>
      <c r="CL420" s="3">
        <v>12.92</v>
      </c>
      <c r="CM420" s="3">
        <v>12.92</v>
      </c>
      <c r="CN420" t="s">
        <v>137</v>
      </c>
      <c r="CO420">
        <v>0</v>
      </c>
      <c r="CP420" t="s">
        <v>138</v>
      </c>
      <c r="CR420" t="s">
        <v>117</v>
      </c>
      <c r="CS420" t="s">
        <v>139</v>
      </c>
      <c r="CT420" t="s">
        <v>140</v>
      </c>
      <c r="CU420" t="s">
        <v>139</v>
      </c>
      <c r="CV420" t="s">
        <v>140</v>
      </c>
      <c r="CW420" t="s">
        <v>139</v>
      </c>
      <c r="CX420" t="s">
        <v>140</v>
      </c>
      <c r="CY420" t="s">
        <v>232</v>
      </c>
      <c r="CZ420" s="10">
        <v>16702353027</v>
      </c>
      <c r="DA420" t="s">
        <v>455</v>
      </c>
      <c r="DB420" t="s">
        <v>140</v>
      </c>
      <c r="DC420" t="s">
        <v>139</v>
      </c>
      <c r="DD420" t="s">
        <v>117</v>
      </c>
    </row>
    <row r="421" spans="1:114" ht="14.45" customHeight="1" x14ac:dyDescent="0.25">
      <c r="A421" t="s">
        <v>3698</v>
      </c>
      <c r="B421" t="s">
        <v>115</v>
      </c>
      <c r="C421" s="1">
        <v>45987</v>
      </c>
      <c r="D421" s="1">
        <v>46034</v>
      </c>
      <c r="E421" t="s">
        <v>116</v>
      </c>
      <c r="G421" t="s">
        <v>117</v>
      </c>
      <c r="H421" t="s">
        <v>117</v>
      </c>
      <c r="I421" t="s">
        <v>117</v>
      </c>
      <c r="J421" t="s">
        <v>1640</v>
      </c>
      <c r="K421" t="s">
        <v>2643</v>
      </c>
      <c r="L421" t="s">
        <v>1291</v>
      </c>
      <c r="N421" t="s">
        <v>156</v>
      </c>
      <c r="O421" t="s">
        <v>122</v>
      </c>
      <c r="P421" s="8">
        <v>96950</v>
      </c>
      <c r="Q421" t="s">
        <v>123</v>
      </c>
      <c r="S421" s="10">
        <v>16702347873</v>
      </c>
      <c r="U421" t="s">
        <v>634</v>
      </c>
      <c r="V421">
        <v>236115</v>
      </c>
      <c r="W421" t="s">
        <v>125</v>
      </c>
      <c r="Y421" t="s">
        <v>1288</v>
      </c>
      <c r="Z421" t="s">
        <v>1289</v>
      </c>
      <c r="AA421" t="s">
        <v>1290</v>
      </c>
      <c r="AB421" t="s">
        <v>277</v>
      </c>
      <c r="AC421" t="s">
        <v>1291</v>
      </c>
      <c r="AE421" t="s">
        <v>156</v>
      </c>
      <c r="AF421" t="s">
        <v>122</v>
      </c>
      <c r="AG421" s="8">
        <v>96950</v>
      </c>
      <c r="AH421" t="s">
        <v>123</v>
      </c>
      <c r="AJ421" s="10">
        <v>16702347873</v>
      </c>
      <c r="AL421" t="s">
        <v>639</v>
      </c>
      <c r="BE421" t="str">
        <f>"49-9071.00"</f>
        <v>49-9071.00</v>
      </c>
      <c r="BF421" t="s">
        <v>132</v>
      </c>
      <c r="BG421" t="s">
        <v>2644</v>
      </c>
      <c r="BH421" t="s">
        <v>2645</v>
      </c>
      <c r="BI421">
        <v>7</v>
      </c>
      <c r="BJ421">
        <v>7</v>
      </c>
      <c r="BK421" s="1">
        <v>46082</v>
      </c>
      <c r="BL421" s="1">
        <v>46446</v>
      </c>
      <c r="BM421" s="1">
        <v>46082</v>
      </c>
      <c r="BN421" s="1">
        <v>46446</v>
      </c>
      <c r="BO421">
        <v>35</v>
      </c>
      <c r="BP421">
        <v>0</v>
      </c>
      <c r="BQ421">
        <v>7</v>
      </c>
      <c r="BR421">
        <v>7</v>
      </c>
      <c r="BS421">
        <v>7</v>
      </c>
      <c r="BT421">
        <v>7</v>
      </c>
      <c r="BU421">
        <v>7</v>
      </c>
      <c r="BV421">
        <v>0</v>
      </c>
      <c r="BW421" t="str">
        <f>"8:00 AM"</f>
        <v>8:00 AM</v>
      </c>
      <c r="BX421" t="str">
        <f>"3:00 PM"</f>
        <v>3:00 PM</v>
      </c>
      <c r="BY421" t="s">
        <v>135</v>
      </c>
      <c r="BZ421">
        <v>0</v>
      </c>
      <c r="CA421">
        <v>12</v>
      </c>
      <c r="CB421" t="s">
        <v>117</v>
      </c>
      <c r="CD421" t="s">
        <v>2646</v>
      </c>
      <c r="CE421" t="s">
        <v>812</v>
      </c>
      <c r="CF421" t="s">
        <v>1287</v>
      </c>
      <c r="CG421" t="s">
        <v>156</v>
      </c>
      <c r="CH421" t="s">
        <v>122</v>
      </c>
      <c r="CI421" s="8">
        <v>96950</v>
      </c>
      <c r="CJ421" s="3">
        <v>9.98</v>
      </c>
      <c r="CK421" s="3">
        <v>9.98</v>
      </c>
      <c r="CL421" s="3">
        <v>14.97</v>
      </c>
      <c r="CM421" s="3">
        <v>14.97</v>
      </c>
      <c r="CN421" t="s">
        <v>137</v>
      </c>
      <c r="CO421" t="s">
        <v>142</v>
      </c>
      <c r="CP421" t="s">
        <v>138</v>
      </c>
      <c r="CR421" t="s">
        <v>117</v>
      </c>
      <c r="CS421" t="s">
        <v>139</v>
      </c>
      <c r="CT421" t="s">
        <v>140</v>
      </c>
      <c r="CU421" t="s">
        <v>139</v>
      </c>
      <c r="CV421" t="s">
        <v>140</v>
      </c>
      <c r="CW421" t="s">
        <v>139</v>
      </c>
      <c r="CX421" t="s">
        <v>140</v>
      </c>
      <c r="CY421" t="s">
        <v>3699</v>
      </c>
      <c r="CZ421" s="10">
        <v>16702347873</v>
      </c>
      <c r="DA421" t="s">
        <v>639</v>
      </c>
      <c r="DB421" t="s">
        <v>142</v>
      </c>
      <c r="DC421" t="s">
        <v>139</v>
      </c>
      <c r="DD421" t="s">
        <v>117</v>
      </c>
    </row>
    <row r="422" spans="1:114" ht="14.45" customHeight="1" x14ac:dyDescent="0.25">
      <c r="A422" t="s">
        <v>3724</v>
      </c>
      <c r="B422" t="s">
        <v>115</v>
      </c>
      <c r="C422" s="1">
        <v>45966</v>
      </c>
      <c r="D422" s="1">
        <v>46034</v>
      </c>
      <c r="E422" t="s">
        <v>116</v>
      </c>
      <c r="G422" t="s">
        <v>117</v>
      </c>
      <c r="H422" t="s">
        <v>117</v>
      </c>
      <c r="I422" t="s">
        <v>117</v>
      </c>
      <c r="J422" t="s">
        <v>3021</v>
      </c>
      <c r="K422" t="s">
        <v>3022</v>
      </c>
      <c r="L422" t="s">
        <v>3023</v>
      </c>
      <c r="N422" t="s">
        <v>156</v>
      </c>
      <c r="O422" t="s">
        <v>122</v>
      </c>
      <c r="P422" s="8">
        <v>96950</v>
      </c>
      <c r="Q422" t="s">
        <v>123</v>
      </c>
      <c r="S422" s="10">
        <v>16707880212</v>
      </c>
      <c r="U422" t="s">
        <v>3024</v>
      </c>
      <c r="V422">
        <v>722320</v>
      </c>
      <c r="W422" t="s">
        <v>125</v>
      </c>
      <c r="Y422" t="s">
        <v>3025</v>
      </c>
      <c r="Z422" t="s">
        <v>3026</v>
      </c>
      <c r="AA422" t="s">
        <v>3027</v>
      </c>
      <c r="AB422" t="s">
        <v>1299</v>
      </c>
      <c r="AC422" t="s">
        <v>3023</v>
      </c>
      <c r="AE422" t="s">
        <v>156</v>
      </c>
      <c r="AF422" t="s">
        <v>122</v>
      </c>
      <c r="AG422" s="8">
        <v>96950</v>
      </c>
      <c r="AH422" t="s">
        <v>123</v>
      </c>
      <c r="AJ422" s="10">
        <v>16707880212</v>
      </c>
      <c r="AL422" t="s">
        <v>3028</v>
      </c>
      <c r="BE422" t="str">
        <f>"51-3011.00"</f>
        <v>51-3011.00</v>
      </c>
      <c r="BF422" t="s">
        <v>342</v>
      </c>
      <c r="BG422" t="s">
        <v>3725</v>
      </c>
      <c r="BH422" t="s">
        <v>342</v>
      </c>
      <c r="BI422">
        <v>5</v>
      </c>
      <c r="BJ422">
        <v>5</v>
      </c>
      <c r="BK422" s="1">
        <v>46054</v>
      </c>
      <c r="BL422" s="1">
        <v>46418</v>
      </c>
      <c r="BM422" s="1">
        <v>46054</v>
      </c>
      <c r="BN422" s="1">
        <v>46418</v>
      </c>
      <c r="BO422">
        <v>35</v>
      </c>
      <c r="BP422">
        <v>0</v>
      </c>
      <c r="BQ422">
        <v>7</v>
      </c>
      <c r="BR422">
        <v>7</v>
      </c>
      <c r="BS422">
        <v>7</v>
      </c>
      <c r="BT422">
        <v>7</v>
      </c>
      <c r="BU422">
        <v>7</v>
      </c>
      <c r="BV422">
        <v>0</v>
      </c>
      <c r="BW422" t="str">
        <f>"8:00 AM"</f>
        <v>8:00 AM</v>
      </c>
      <c r="BX422" t="str">
        <f>"4:00 PM"</f>
        <v>4:00 PM</v>
      </c>
      <c r="BY422" t="s">
        <v>165</v>
      </c>
      <c r="BZ422">
        <v>0</v>
      </c>
      <c r="CA422">
        <v>12</v>
      </c>
      <c r="CB422" t="s">
        <v>117</v>
      </c>
      <c r="CD422" s="2" t="s">
        <v>3726</v>
      </c>
      <c r="CE422" t="s">
        <v>3031</v>
      </c>
      <c r="CG422" t="s">
        <v>156</v>
      </c>
      <c r="CH422" t="s">
        <v>122</v>
      </c>
      <c r="CI422" s="8">
        <v>96950</v>
      </c>
      <c r="CJ422" s="3">
        <v>8.61</v>
      </c>
      <c r="CK422" s="3">
        <v>8.61</v>
      </c>
      <c r="CL422" s="3">
        <v>12.91</v>
      </c>
      <c r="CM422" s="3">
        <v>12.91</v>
      </c>
      <c r="CN422" t="s">
        <v>137</v>
      </c>
      <c r="CP422" t="s">
        <v>138</v>
      </c>
      <c r="CR422" t="s">
        <v>117</v>
      </c>
      <c r="CS422" t="s">
        <v>139</v>
      </c>
      <c r="CT422" t="s">
        <v>140</v>
      </c>
      <c r="CU422" t="s">
        <v>139</v>
      </c>
      <c r="CV422" t="s">
        <v>140</v>
      </c>
      <c r="CW422" t="s">
        <v>139</v>
      </c>
      <c r="CX422" t="s">
        <v>140</v>
      </c>
      <c r="CY422" t="s">
        <v>2252</v>
      </c>
      <c r="CZ422" s="10">
        <v>16707880212</v>
      </c>
      <c r="DA422" t="s">
        <v>3028</v>
      </c>
      <c r="DB422" t="s">
        <v>802</v>
      </c>
      <c r="DC422" t="s">
        <v>139</v>
      </c>
      <c r="DD422" t="s">
        <v>117</v>
      </c>
    </row>
    <row r="423" spans="1:114" ht="14.45" customHeight="1" x14ac:dyDescent="0.25">
      <c r="A423" t="s">
        <v>4221</v>
      </c>
      <c r="B423" t="s">
        <v>115</v>
      </c>
      <c r="C423" s="1">
        <v>45999</v>
      </c>
      <c r="D423" s="1">
        <v>46034</v>
      </c>
      <c r="E423" t="s">
        <v>168</v>
      </c>
      <c r="F423" s="1">
        <v>46066</v>
      </c>
      <c r="G423" t="s">
        <v>117</v>
      </c>
      <c r="H423" t="s">
        <v>117</v>
      </c>
      <c r="I423" t="s">
        <v>117</v>
      </c>
      <c r="J423" t="s">
        <v>2672</v>
      </c>
      <c r="K423" t="s">
        <v>2673</v>
      </c>
      <c r="L423" t="s">
        <v>2674</v>
      </c>
      <c r="M423" t="s">
        <v>2675</v>
      </c>
      <c r="N423" t="s">
        <v>121</v>
      </c>
      <c r="O423" t="s">
        <v>122</v>
      </c>
      <c r="P423" s="8">
        <v>96950</v>
      </c>
      <c r="Q423" t="s">
        <v>123</v>
      </c>
      <c r="R423" t="s">
        <v>122</v>
      </c>
      <c r="S423" s="10">
        <v>16702880373</v>
      </c>
      <c r="U423" t="s">
        <v>2676</v>
      </c>
      <c r="V423">
        <v>811490</v>
      </c>
      <c r="W423" t="s">
        <v>125</v>
      </c>
      <c r="Y423" t="s">
        <v>2677</v>
      </c>
      <c r="Z423" t="s">
        <v>2678</v>
      </c>
      <c r="AA423" t="s">
        <v>2679</v>
      </c>
      <c r="AB423" t="s">
        <v>193</v>
      </c>
      <c r="AC423" t="s">
        <v>2674</v>
      </c>
      <c r="AD423" t="s">
        <v>2675</v>
      </c>
      <c r="AE423" t="s">
        <v>121</v>
      </c>
      <c r="AF423" t="s">
        <v>122</v>
      </c>
      <c r="AG423" s="8">
        <v>96950</v>
      </c>
      <c r="AH423" t="s">
        <v>123</v>
      </c>
      <c r="AJ423" s="10">
        <v>16702880373</v>
      </c>
      <c r="AL423" t="s">
        <v>2680</v>
      </c>
      <c r="BE423" t="str">
        <f>"51-6052.00"</f>
        <v>51-6052.00</v>
      </c>
      <c r="BF423" t="s">
        <v>607</v>
      </c>
      <c r="BG423" t="s">
        <v>2681</v>
      </c>
      <c r="BH423" t="s">
        <v>2682</v>
      </c>
      <c r="BI423">
        <v>3</v>
      </c>
      <c r="BJ423">
        <v>3</v>
      </c>
      <c r="BK423" s="1">
        <v>46068</v>
      </c>
      <c r="BL423" s="1">
        <v>46432</v>
      </c>
      <c r="BM423" s="1">
        <v>46068</v>
      </c>
      <c r="BN423" s="1">
        <v>46432</v>
      </c>
      <c r="BO423">
        <v>35</v>
      </c>
      <c r="BP423">
        <v>0</v>
      </c>
      <c r="BQ423">
        <v>7</v>
      </c>
      <c r="BR423">
        <v>7</v>
      </c>
      <c r="BS423">
        <v>7</v>
      </c>
      <c r="BT423">
        <v>7</v>
      </c>
      <c r="BU423">
        <v>7</v>
      </c>
      <c r="BV423">
        <v>0</v>
      </c>
      <c r="BW423" t="str">
        <f>"9:00 AM"</f>
        <v>9:00 AM</v>
      </c>
      <c r="BX423" t="str">
        <f>"5:00 PM"</f>
        <v>5:00 PM</v>
      </c>
      <c r="BY423" t="s">
        <v>165</v>
      </c>
      <c r="BZ423">
        <v>0</v>
      </c>
      <c r="CA423">
        <v>12</v>
      </c>
      <c r="CB423" t="s">
        <v>117</v>
      </c>
      <c r="CD423" s="2" t="s">
        <v>4222</v>
      </c>
      <c r="CE423" t="s">
        <v>2684</v>
      </c>
      <c r="CF423" t="s">
        <v>2675</v>
      </c>
      <c r="CG423" t="s">
        <v>121</v>
      </c>
      <c r="CH423" t="s">
        <v>122</v>
      </c>
      <c r="CI423" s="8">
        <v>96950</v>
      </c>
      <c r="CJ423" s="3">
        <v>10.5</v>
      </c>
      <c r="CK423" s="3">
        <v>10.5</v>
      </c>
      <c r="CL423" s="3">
        <v>15.75</v>
      </c>
      <c r="CM423" s="3">
        <v>15.75</v>
      </c>
      <c r="CN423" t="s">
        <v>137</v>
      </c>
      <c r="CP423" t="s">
        <v>138</v>
      </c>
      <c r="CR423" t="s">
        <v>117</v>
      </c>
      <c r="CS423" t="s">
        <v>139</v>
      </c>
      <c r="CT423" t="s">
        <v>140</v>
      </c>
      <c r="CU423" t="s">
        <v>139</v>
      </c>
      <c r="CV423" t="s">
        <v>140</v>
      </c>
      <c r="CW423" t="s">
        <v>139</v>
      </c>
      <c r="CX423" t="s">
        <v>140</v>
      </c>
      <c r="CY423" s="2" t="s">
        <v>4223</v>
      </c>
      <c r="CZ423" s="10">
        <v>16702880373</v>
      </c>
      <c r="DA423" t="s">
        <v>2680</v>
      </c>
      <c r="DB423" t="s">
        <v>140</v>
      </c>
      <c r="DC423" t="s">
        <v>139</v>
      </c>
      <c r="DD423" t="s">
        <v>117</v>
      </c>
    </row>
    <row r="424" spans="1:114" ht="14.45" customHeight="1" x14ac:dyDescent="0.25">
      <c r="A424" t="s">
        <v>4700</v>
      </c>
      <c r="B424" t="s">
        <v>115</v>
      </c>
      <c r="C424" s="1">
        <v>45994</v>
      </c>
      <c r="D424" s="1">
        <v>46034</v>
      </c>
      <c r="E424" t="s">
        <v>168</v>
      </c>
      <c r="F424" s="1">
        <v>46172</v>
      </c>
      <c r="G424" t="s">
        <v>117</v>
      </c>
      <c r="H424" t="s">
        <v>117</v>
      </c>
      <c r="I424" t="s">
        <v>117</v>
      </c>
      <c r="J424" t="s">
        <v>1315</v>
      </c>
      <c r="K424" t="s">
        <v>2071</v>
      </c>
      <c r="L424" t="s">
        <v>1317</v>
      </c>
      <c r="M424" t="s">
        <v>1318</v>
      </c>
      <c r="N424" t="s">
        <v>121</v>
      </c>
      <c r="O424" t="s">
        <v>122</v>
      </c>
      <c r="P424" s="8">
        <v>96950</v>
      </c>
      <c r="Q424" t="s">
        <v>123</v>
      </c>
      <c r="S424" s="10">
        <v>16702336927</v>
      </c>
      <c r="U424" t="s">
        <v>2072</v>
      </c>
      <c r="V424">
        <v>23622</v>
      </c>
      <c r="W424" t="s">
        <v>125</v>
      </c>
      <c r="Y424" t="s">
        <v>1320</v>
      </c>
      <c r="Z424" t="s">
        <v>1321</v>
      </c>
      <c r="AA424" t="s">
        <v>1322</v>
      </c>
      <c r="AB424" t="s">
        <v>193</v>
      </c>
      <c r="AC424" t="s">
        <v>1317</v>
      </c>
      <c r="AD424" t="s">
        <v>1318</v>
      </c>
      <c r="AE424" t="s">
        <v>121</v>
      </c>
      <c r="AF424" t="s">
        <v>122</v>
      </c>
      <c r="AG424" s="8">
        <v>96950</v>
      </c>
      <c r="AH424" t="s">
        <v>123</v>
      </c>
      <c r="AJ424" s="10">
        <v>16702336927</v>
      </c>
      <c r="AL424" t="s">
        <v>1323</v>
      </c>
      <c r="BE424" t="str">
        <f>"17-3011.00"</f>
        <v>17-3011.00</v>
      </c>
      <c r="BF424" t="s">
        <v>2060</v>
      </c>
      <c r="BG424" t="s">
        <v>3577</v>
      </c>
      <c r="BH424" t="s">
        <v>3578</v>
      </c>
      <c r="BI424">
        <v>5</v>
      </c>
      <c r="BJ424">
        <v>5</v>
      </c>
      <c r="BK424" s="1">
        <v>46174</v>
      </c>
      <c r="BL424" s="1">
        <v>46538</v>
      </c>
      <c r="BM424" s="1">
        <v>46174</v>
      </c>
      <c r="BN424" s="1">
        <v>46538</v>
      </c>
      <c r="BO424">
        <v>40</v>
      </c>
      <c r="BP424">
        <v>0</v>
      </c>
      <c r="BQ424">
        <v>8</v>
      </c>
      <c r="BR424">
        <v>8</v>
      </c>
      <c r="BS424">
        <v>8</v>
      </c>
      <c r="BT424">
        <v>8</v>
      </c>
      <c r="BU424">
        <v>8</v>
      </c>
      <c r="BV424">
        <v>0</v>
      </c>
      <c r="BW424" t="str">
        <f>"8:00 AM"</f>
        <v>8:00 AM</v>
      </c>
      <c r="BX424" t="str">
        <f>"5:00 PM"</f>
        <v>5:00 PM</v>
      </c>
      <c r="BY424" t="s">
        <v>384</v>
      </c>
      <c r="BZ424">
        <v>0</v>
      </c>
      <c r="CA424">
        <v>24</v>
      </c>
      <c r="CB424" t="s">
        <v>117</v>
      </c>
      <c r="CD424" t="s">
        <v>3579</v>
      </c>
      <c r="CE424" t="s">
        <v>3580</v>
      </c>
      <c r="CG424" t="s">
        <v>121</v>
      </c>
      <c r="CH424" t="s">
        <v>122</v>
      </c>
      <c r="CI424" s="8">
        <v>96950</v>
      </c>
      <c r="CJ424" s="3">
        <v>17.02</v>
      </c>
      <c r="CK424" s="3">
        <v>17.02</v>
      </c>
      <c r="CN424" t="s">
        <v>137</v>
      </c>
      <c r="CP424" t="s">
        <v>138</v>
      </c>
      <c r="CR424" t="s">
        <v>117</v>
      </c>
      <c r="CS424" t="s">
        <v>139</v>
      </c>
      <c r="CT424" t="s">
        <v>140</v>
      </c>
      <c r="CU424" t="s">
        <v>140</v>
      </c>
      <c r="CV424" t="s">
        <v>140</v>
      </c>
      <c r="CW424" t="s">
        <v>139</v>
      </c>
      <c r="CX424" t="s">
        <v>140</v>
      </c>
      <c r="CY424" t="s">
        <v>1328</v>
      </c>
      <c r="CZ424" s="10">
        <v>16702336927</v>
      </c>
      <c r="DA424" t="s">
        <v>1323</v>
      </c>
      <c r="DB424" t="s">
        <v>140</v>
      </c>
      <c r="DC424" t="s">
        <v>139</v>
      </c>
      <c r="DD424" t="s">
        <v>117</v>
      </c>
    </row>
    <row r="425" spans="1:114" ht="14.45" customHeight="1" x14ac:dyDescent="0.25">
      <c r="A425" t="s">
        <v>4711</v>
      </c>
      <c r="B425" t="s">
        <v>115</v>
      </c>
      <c r="C425" s="1">
        <v>45999</v>
      </c>
      <c r="D425" s="1">
        <v>46034</v>
      </c>
      <c r="E425" t="s">
        <v>168</v>
      </c>
      <c r="F425" s="1">
        <v>46080</v>
      </c>
      <c r="G425" t="s">
        <v>117</v>
      </c>
      <c r="H425" t="s">
        <v>117</v>
      </c>
      <c r="I425" t="s">
        <v>117</v>
      </c>
      <c r="J425" t="s">
        <v>4712</v>
      </c>
      <c r="K425" t="s">
        <v>858</v>
      </c>
      <c r="L425" t="s">
        <v>859</v>
      </c>
      <c r="N425" t="s">
        <v>121</v>
      </c>
      <c r="O425" t="s">
        <v>122</v>
      </c>
      <c r="P425" s="8">
        <v>96950</v>
      </c>
      <c r="Q425" t="s">
        <v>123</v>
      </c>
      <c r="S425" s="10">
        <v>16702347898</v>
      </c>
      <c r="U425" t="s">
        <v>860</v>
      </c>
      <c r="V425">
        <v>531110</v>
      </c>
      <c r="W425" t="s">
        <v>125</v>
      </c>
      <c r="Y425" t="s">
        <v>861</v>
      </c>
      <c r="Z425" t="s">
        <v>862</v>
      </c>
      <c r="AA425" t="s">
        <v>863</v>
      </c>
      <c r="AB425" t="s">
        <v>260</v>
      </c>
      <c r="AC425" t="s">
        <v>859</v>
      </c>
      <c r="AE425" t="s">
        <v>121</v>
      </c>
      <c r="AF425" t="s">
        <v>122</v>
      </c>
      <c r="AG425" s="8">
        <v>96950</v>
      </c>
      <c r="AH425" t="s">
        <v>123</v>
      </c>
      <c r="AJ425" s="10">
        <v>16702347898</v>
      </c>
      <c r="AL425" t="s">
        <v>864</v>
      </c>
      <c r="BE425" t="str">
        <f>"49-9098.00"</f>
        <v>49-9098.00</v>
      </c>
      <c r="BF425" t="s">
        <v>2929</v>
      </c>
      <c r="BG425" t="s">
        <v>4713</v>
      </c>
      <c r="BH425" t="s">
        <v>3320</v>
      </c>
      <c r="BI425">
        <v>4</v>
      </c>
      <c r="BJ425">
        <v>4</v>
      </c>
      <c r="BK425" s="1">
        <v>46082</v>
      </c>
      <c r="BL425" s="1">
        <v>46446</v>
      </c>
      <c r="BM425" s="1">
        <v>46082</v>
      </c>
      <c r="BN425" s="1">
        <v>46446</v>
      </c>
      <c r="BO425">
        <v>35</v>
      </c>
      <c r="BP425">
        <v>0</v>
      </c>
      <c r="BQ425">
        <v>7</v>
      </c>
      <c r="BR425">
        <v>7</v>
      </c>
      <c r="BS425">
        <v>7</v>
      </c>
      <c r="BT425">
        <v>7</v>
      </c>
      <c r="BU425">
        <v>7</v>
      </c>
      <c r="BV425">
        <v>0</v>
      </c>
      <c r="BW425" t="str">
        <f>"8:00 AM"</f>
        <v>8:00 AM</v>
      </c>
      <c r="BX425" t="str">
        <f>"3:00 PM"</f>
        <v>3:00 PM</v>
      </c>
      <c r="BY425" t="s">
        <v>135</v>
      </c>
      <c r="BZ425">
        <v>0</v>
      </c>
      <c r="CA425">
        <v>12</v>
      </c>
      <c r="CB425" t="s">
        <v>117</v>
      </c>
      <c r="CD425" s="2" t="s">
        <v>4714</v>
      </c>
      <c r="CE425" t="s">
        <v>867</v>
      </c>
      <c r="CG425" t="s">
        <v>368</v>
      </c>
      <c r="CH425" t="s">
        <v>122</v>
      </c>
      <c r="CI425" s="8">
        <v>96951</v>
      </c>
      <c r="CJ425" s="3">
        <v>10.94</v>
      </c>
      <c r="CK425" s="3">
        <v>10.94</v>
      </c>
      <c r="CL425" s="3">
        <v>16.41</v>
      </c>
      <c r="CM425" s="3">
        <v>16.41</v>
      </c>
      <c r="CN425" t="s">
        <v>137</v>
      </c>
      <c r="CO425">
        <v>0</v>
      </c>
      <c r="CP425" t="s">
        <v>138</v>
      </c>
      <c r="CR425" t="s">
        <v>117</v>
      </c>
      <c r="CS425" t="s">
        <v>139</v>
      </c>
      <c r="CT425" t="s">
        <v>140</v>
      </c>
      <c r="CU425" t="s">
        <v>139</v>
      </c>
      <c r="CV425" t="s">
        <v>140</v>
      </c>
      <c r="CW425" t="s">
        <v>139</v>
      </c>
      <c r="CX425" t="s">
        <v>140</v>
      </c>
      <c r="CY425" t="s">
        <v>2596</v>
      </c>
      <c r="CZ425" s="10">
        <v>16702347898</v>
      </c>
      <c r="DA425" t="s">
        <v>864</v>
      </c>
      <c r="DB425" t="s">
        <v>140</v>
      </c>
      <c r="DC425" t="s">
        <v>139</v>
      </c>
      <c r="DD425" t="s">
        <v>117</v>
      </c>
    </row>
    <row r="426" spans="1:114" ht="14.45" customHeight="1" x14ac:dyDescent="0.25">
      <c r="A426" t="s">
        <v>5118</v>
      </c>
      <c r="B426" t="s">
        <v>115</v>
      </c>
      <c r="C426" s="1">
        <v>45994</v>
      </c>
      <c r="D426" s="1">
        <v>46034</v>
      </c>
      <c r="E426" t="s">
        <v>168</v>
      </c>
      <c r="F426" s="1">
        <v>46021</v>
      </c>
      <c r="G426" t="s">
        <v>117</v>
      </c>
      <c r="H426" t="s">
        <v>117</v>
      </c>
      <c r="I426" t="s">
        <v>117</v>
      </c>
      <c r="J426" t="s">
        <v>3810</v>
      </c>
      <c r="L426" t="s">
        <v>3816</v>
      </c>
      <c r="M426" t="s">
        <v>230</v>
      </c>
      <c r="N426" t="s">
        <v>231</v>
      </c>
      <c r="O426" t="s">
        <v>122</v>
      </c>
      <c r="P426" s="8">
        <v>96952</v>
      </c>
      <c r="Q426" t="s">
        <v>123</v>
      </c>
      <c r="R426" t="s">
        <v>582</v>
      </c>
      <c r="S426" s="10">
        <v>16704330105</v>
      </c>
      <c r="U426" t="s">
        <v>3813</v>
      </c>
      <c r="V426">
        <v>72251</v>
      </c>
      <c r="W426" t="s">
        <v>125</v>
      </c>
      <c r="Y426" t="s">
        <v>3814</v>
      </c>
      <c r="Z426" t="s">
        <v>3815</v>
      </c>
      <c r="AB426" t="s">
        <v>260</v>
      </c>
      <c r="AC426" t="s">
        <v>3816</v>
      </c>
      <c r="AD426" t="s">
        <v>230</v>
      </c>
      <c r="AE426" t="s">
        <v>231</v>
      </c>
      <c r="AF426" t="s">
        <v>122</v>
      </c>
      <c r="AG426" s="8">
        <v>96952</v>
      </c>
      <c r="AH426" t="s">
        <v>123</v>
      </c>
      <c r="AI426" t="s">
        <v>582</v>
      </c>
      <c r="AJ426" s="10">
        <v>16704330105</v>
      </c>
      <c r="AL426" t="s">
        <v>3817</v>
      </c>
      <c r="BE426" t="str">
        <f>"35-2014.00"</f>
        <v>35-2014.00</v>
      </c>
      <c r="BF426" t="s">
        <v>195</v>
      </c>
      <c r="BG426" t="s">
        <v>5119</v>
      </c>
      <c r="BH426" t="s">
        <v>197</v>
      </c>
      <c r="BI426">
        <v>2</v>
      </c>
      <c r="BJ426">
        <v>2</v>
      </c>
      <c r="BK426" s="1">
        <v>46023</v>
      </c>
      <c r="BL426" s="1">
        <v>46387</v>
      </c>
      <c r="BM426" s="1">
        <v>46034</v>
      </c>
      <c r="BN426" s="1">
        <v>46387</v>
      </c>
      <c r="BO426">
        <v>35</v>
      </c>
      <c r="BP426">
        <v>0</v>
      </c>
      <c r="BQ426">
        <v>7</v>
      </c>
      <c r="BR426">
        <v>7</v>
      </c>
      <c r="BS426">
        <v>7</v>
      </c>
      <c r="BT426">
        <v>7</v>
      </c>
      <c r="BU426">
        <v>7</v>
      </c>
      <c r="BV426">
        <v>0</v>
      </c>
      <c r="BW426" t="str">
        <f>"4:00 AM"</f>
        <v>4:00 AM</v>
      </c>
      <c r="BX426" t="str">
        <f>"12:00 PM"</f>
        <v>12:00 PM</v>
      </c>
      <c r="BY426" t="s">
        <v>165</v>
      </c>
      <c r="BZ426">
        <v>0</v>
      </c>
      <c r="CA426">
        <v>12</v>
      </c>
      <c r="CB426" t="s">
        <v>117</v>
      </c>
      <c r="CD426" t="s">
        <v>591</v>
      </c>
      <c r="CE426" t="s">
        <v>5120</v>
      </c>
      <c r="CF426" t="s">
        <v>580</v>
      </c>
      <c r="CG426" t="s">
        <v>121</v>
      </c>
      <c r="CH426" t="s">
        <v>122</v>
      </c>
      <c r="CI426" s="8">
        <v>96950</v>
      </c>
      <c r="CJ426" s="3">
        <v>8.93</v>
      </c>
      <c r="CK426" s="3">
        <v>8.93</v>
      </c>
      <c r="CL426" s="3">
        <v>13.4</v>
      </c>
      <c r="CM426" s="3">
        <v>13.4</v>
      </c>
      <c r="CN426" t="s">
        <v>137</v>
      </c>
      <c r="CO426" t="s">
        <v>591</v>
      </c>
      <c r="CP426" t="s">
        <v>138</v>
      </c>
      <c r="CR426" t="s">
        <v>117</v>
      </c>
      <c r="CS426" t="s">
        <v>139</v>
      </c>
      <c r="CT426" t="s">
        <v>140</v>
      </c>
      <c r="CU426" t="s">
        <v>139</v>
      </c>
      <c r="CV426" t="s">
        <v>140</v>
      </c>
      <c r="CW426" t="s">
        <v>139</v>
      </c>
      <c r="CX426" t="s">
        <v>140</v>
      </c>
      <c r="CY426" t="s">
        <v>592</v>
      </c>
      <c r="CZ426" s="10">
        <v>16704330105</v>
      </c>
      <c r="DA426" t="s">
        <v>3817</v>
      </c>
      <c r="DB426" t="s">
        <v>560</v>
      </c>
      <c r="DC426" t="s">
        <v>139</v>
      </c>
      <c r="DD426" t="s">
        <v>117</v>
      </c>
    </row>
    <row r="427" spans="1:114" ht="14.45" customHeight="1" x14ac:dyDescent="0.25">
      <c r="A427" t="s">
        <v>5558</v>
      </c>
      <c r="B427" t="s">
        <v>115</v>
      </c>
      <c r="C427" s="1">
        <v>45967</v>
      </c>
      <c r="D427" s="1">
        <v>46034</v>
      </c>
      <c r="E427" t="s">
        <v>116</v>
      </c>
      <c r="G427" t="s">
        <v>117</v>
      </c>
      <c r="H427" t="s">
        <v>117</v>
      </c>
      <c r="I427" t="s">
        <v>117</v>
      </c>
      <c r="J427" t="s">
        <v>5559</v>
      </c>
      <c r="L427" t="s">
        <v>5560</v>
      </c>
      <c r="N427" t="s">
        <v>156</v>
      </c>
      <c r="O427" t="s">
        <v>122</v>
      </c>
      <c r="P427" s="8">
        <v>96950</v>
      </c>
      <c r="Q427" t="s">
        <v>123</v>
      </c>
      <c r="S427" s="10">
        <v>16702358938</v>
      </c>
      <c r="U427" t="s">
        <v>5561</v>
      </c>
      <c r="V427">
        <v>44133</v>
      </c>
      <c r="W427" t="s">
        <v>125</v>
      </c>
      <c r="Y427" t="s">
        <v>5562</v>
      </c>
      <c r="Z427" t="s">
        <v>5563</v>
      </c>
      <c r="AB427" t="s">
        <v>848</v>
      </c>
      <c r="AC427" t="s">
        <v>5560</v>
      </c>
      <c r="AE427" t="s">
        <v>156</v>
      </c>
      <c r="AF427" t="s">
        <v>122</v>
      </c>
      <c r="AG427" s="8">
        <v>96950</v>
      </c>
      <c r="AH427" t="s">
        <v>123</v>
      </c>
      <c r="AJ427" s="10">
        <v>16702875665</v>
      </c>
      <c r="AL427" t="s">
        <v>5564</v>
      </c>
      <c r="BE427" t="str">
        <f>"49-3022.00"</f>
        <v>49-3022.00</v>
      </c>
      <c r="BF427" t="s">
        <v>5565</v>
      </c>
      <c r="BG427" t="s">
        <v>5566</v>
      </c>
      <c r="BH427" t="s">
        <v>5567</v>
      </c>
      <c r="BI427">
        <v>2</v>
      </c>
      <c r="BJ427">
        <v>2</v>
      </c>
      <c r="BK427" s="1">
        <v>46068</v>
      </c>
      <c r="BL427" s="1">
        <v>46432</v>
      </c>
      <c r="BM427" s="1">
        <v>46068</v>
      </c>
      <c r="BN427" s="1">
        <v>46432</v>
      </c>
      <c r="BO427">
        <v>35</v>
      </c>
      <c r="BP427">
        <v>0</v>
      </c>
      <c r="BQ427">
        <v>7</v>
      </c>
      <c r="BR427">
        <v>7</v>
      </c>
      <c r="BS427">
        <v>7</v>
      </c>
      <c r="BT427">
        <v>7</v>
      </c>
      <c r="BU427">
        <v>7</v>
      </c>
      <c r="BV427">
        <v>0</v>
      </c>
      <c r="BW427" t="str">
        <f>"9:00 AM"</f>
        <v>9:00 AM</v>
      </c>
      <c r="BX427" t="str">
        <f>"5:00 PM"</f>
        <v>5:00 PM</v>
      </c>
      <c r="BY427" t="s">
        <v>135</v>
      </c>
      <c r="BZ427">
        <v>0</v>
      </c>
      <c r="CA427">
        <v>12</v>
      </c>
      <c r="CB427" t="s">
        <v>117</v>
      </c>
      <c r="CD427" s="2" t="s">
        <v>5568</v>
      </c>
      <c r="CE427" t="s">
        <v>5569</v>
      </c>
      <c r="CG427" t="s">
        <v>156</v>
      </c>
      <c r="CH427" t="s">
        <v>122</v>
      </c>
      <c r="CI427" s="8">
        <v>96950</v>
      </c>
      <c r="CJ427" s="3">
        <v>11.15</v>
      </c>
      <c r="CK427" s="3">
        <v>14.14</v>
      </c>
      <c r="CL427" s="3">
        <v>16.73</v>
      </c>
      <c r="CM427" s="3">
        <v>21.21</v>
      </c>
      <c r="CN427" t="s">
        <v>137</v>
      </c>
      <c r="CP427" t="s">
        <v>138</v>
      </c>
      <c r="CR427" t="s">
        <v>117</v>
      </c>
      <c r="CS427" t="s">
        <v>139</v>
      </c>
      <c r="CT427" t="s">
        <v>140</v>
      </c>
      <c r="CU427" t="s">
        <v>139</v>
      </c>
      <c r="CV427" t="s">
        <v>140</v>
      </c>
      <c r="CW427" t="s">
        <v>139</v>
      </c>
      <c r="CX427" t="s">
        <v>140</v>
      </c>
      <c r="CY427" t="s">
        <v>5570</v>
      </c>
      <c r="CZ427" s="10">
        <v>16702358938</v>
      </c>
      <c r="DA427" t="s">
        <v>5564</v>
      </c>
      <c r="DB427" t="s">
        <v>4789</v>
      </c>
      <c r="DC427" t="s">
        <v>139</v>
      </c>
      <c r="DD427" t="s">
        <v>117</v>
      </c>
    </row>
    <row r="428" spans="1:114" ht="14.45" customHeight="1" x14ac:dyDescent="0.25">
      <c r="A428" t="s">
        <v>5607</v>
      </c>
      <c r="B428" t="s">
        <v>217</v>
      </c>
      <c r="C428" s="1">
        <v>45967</v>
      </c>
      <c r="D428" s="1">
        <v>46034</v>
      </c>
      <c r="E428" t="s">
        <v>116</v>
      </c>
      <c r="G428" t="s">
        <v>117</v>
      </c>
      <c r="H428" t="s">
        <v>117</v>
      </c>
      <c r="I428" t="s">
        <v>117</v>
      </c>
      <c r="J428" t="s">
        <v>1315</v>
      </c>
      <c r="K428" t="s">
        <v>2071</v>
      </c>
      <c r="L428" t="s">
        <v>1317</v>
      </c>
      <c r="M428" t="s">
        <v>1318</v>
      </c>
      <c r="N428" t="s">
        <v>121</v>
      </c>
      <c r="O428" t="s">
        <v>122</v>
      </c>
      <c r="P428" s="8">
        <v>96950</v>
      </c>
      <c r="Q428" t="s">
        <v>123</v>
      </c>
      <c r="S428" s="10">
        <v>16702336927</v>
      </c>
      <c r="U428" t="s">
        <v>2072</v>
      </c>
      <c r="V428">
        <v>23622</v>
      </c>
      <c r="W428" t="s">
        <v>125</v>
      </c>
      <c r="Y428" t="s">
        <v>1320</v>
      </c>
      <c r="Z428" t="s">
        <v>1321</v>
      </c>
      <c r="AA428" t="s">
        <v>1322</v>
      </c>
      <c r="AB428" t="s">
        <v>193</v>
      </c>
      <c r="AC428" t="s">
        <v>1317</v>
      </c>
      <c r="AD428" t="s">
        <v>1318</v>
      </c>
      <c r="AE428" t="s">
        <v>121</v>
      </c>
      <c r="AF428" t="s">
        <v>122</v>
      </c>
      <c r="AG428" s="8">
        <v>96950</v>
      </c>
      <c r="AH428" t="s">
        <v>123</v>
      </c>
      <c r="AJ428" s="10">
        <v>16702336927</v>
      </c>
      <c r="AL428" t="s">
        <v>1323</v>
      </c>
      <c r="BE428" t="str">
        <f>"17-3011.00"</f>
        <v>17-3011.00</v>
      </c>
      <c r="BF428" t="s">
        <v>2060</v>
      </c>
      <c r="BG428" t="s">
        <v>3577</v>
      </c>
      <c r="BH428" t="s">
        <v>3578</v>
      </c>
      <c r="BI428">
        <v>3</v>
      </c>
      <c r="BK428" s="1">
        <v>46054</v>
      </c>
      <c r="BL428" s="1">
        <v>46418</v>
      </c>
      <c r="BO428">
        <v>40</v>
      </c>
      <c r="BP428">
        <v>0</v>
      </c>
      <c r="BQ428">
        <v>8</v>
      </c>
      <c r="BR428">
        <v>8</v>
      </c>
      <c r="BS428">
        <v>8</v>
      </c>
      <c r="BT428">
        <v>8</v>
      </c>
      <c r="BU428">
        <v>8</v>
      </c>
      <c r="BV428">
        <v>0</v>
      </c>
      <c r="BW428" t="str">
        <f>"8:00 AM"</f>
        <v>8:00 AM</v>
      </c>
      <c r="BX428" t="str">
        <f>"5:00 PM"</f>
        <v>5:00 PM</v>
      </c>
      <c r="BY428" t="s">
        <v>384</v>
      </c>
      <c r="BZ428">
        <v>0</v>
      </c>
      <c r="CA428">
        <v>24</v>
      </c>
      <c r="CB428" t="s">
        <v>117</v>
      </c>
      <c r="CD428" t="s">
        <v>3579</v>
      </c>
      <c r="CE428" t="s">
        <v>3580</v>
      </c>
      <c r="CG428" t="s">
        <v>121</v>
      </c>
      <c r="CH428" t="s">
        <v>122</v>
      </c>
      <c r="CI428" s="8">
        <v>96950</v>
      </c>
      <c r="CJ428" s="3">
        <v>17.02</v>
      </c>
      <c r="CK428" s="3">
        <v>17.02</v>
      </c>
      <c r="CN428" t="s">
        <v>137</v>
      </c>
      <c r="CP428" t="s">
        <v>138</v>
      </c>
      <c r="CR428" t="s">
        <v>117</v>
      </c>
      <c r="CS428" t="s">
        <v>139</v>
      </c>
      <c r="CT428" t="s">
        <v>140</v>
      </c>
      <c r="CU428" t="s">
        <v>140</v>
      </c>
      <c r="CV428" t="s">
        <v>140</v>
      </c>
      <c r="CW428" t="s">
        <v>139</v>
      </c>
      <c r="CX428" t="s">
        <v>140</v>
      </c>
      <c r="CY428" t="s">
        <v>1328</v>
      </c>
      <c r="CZ428" s="10">
        <v>16702336927</v>
      </c>
      <c r="DA428" t="s">
        <v>1323</v>
      </c>
      <c r="DB428" t="s">
        <v>140</v>
      </c>
      <c r="DC428" t="s">
        <v>139</v>
      </c>
      <c r="DD428" t="s">
        <v>117</v>
      </c>
    </row>
    <row r="429" spans="1:114" ht="14.45" customHeight="1" x14ac:dyDescent="0.25">
      <c r="A429" t="s">
        <v>5642</v>
      </c>
      <c r="B429" t="s">
        <v>115</v>
      </c>
      <c r="C429" s="1">
        <v>45999</v>
      </c>
      <c r="D429" s="1">
        <v>46034</v>
      </c>
      <c r="E429" t="s">
        <v>168</v>
      </c>
      <c r="F429" s="1">
        <v>46172</v>
      </c>
      <c r="G429" t="s">
        <v>117</v>
      </c>
      <c r="H429" t="s">
        <v>117</v>
      </c>
      <c r="I429" t="s">
        <v>117</v>
      </c>
      <c r="J429" t="s">
        <v>4527</v>
      </c>
      <c r="L429" t="s">
        <v>4528</v>
      </c>
      <c r="N429" t="s">
        <v>156</v>
      </c>
      <c r="O429" t="s">
        <v>122</v>
      </c>
      <c r="P429" s="8">
        <v>96950</v>
      </c>
      <c r="Q429" t="s">
        <v>123</v>
      </c>
      <c r="S429" s="10">
        <v>16702346445</v>
      </c>
      <c r="T429">
        <v>2263</v>
      </c>
      <c r="U429" t="s">
        <v>4529</v>
      </c>
      <c r="V429">
        <v>53111</v>
      </c>
      <c r="W429" t="s">
        <v>125</v>
      </c>
      <c r="Y429" t="s">
        <v>1271</v>
      </c>
      <c r="Z429" t="s">
        <v>1272</v>
      </c>
      <c r="AB429" t="s">
        <v>454</v>
      </c>
      <c r="AC429" t="s">
        <v>4244</v>
      </c>
      <c r="AE429" t="s">
        <v>156</v>
      </c>
      <c r="AF429" t="s">
        <v>122</v>
      </c>
      <c r="AG429" s="8">
        <v>96950</v>
      </c>
      <c r="AH429" t="s">
        <v>123</v>
      </c>
      <c r="AJ429" s="10">
        <v>16702346445</v>
      </c>
      <c r="AK429">
        <v>2263</v>
      </c>
      <c r="AL429" t="s">
        <v>1274</v>
      </c>
      <c r="BE429" t="str">
        <f>"49-9071.00"</f>
        <v>49-9071.00</v>
      </c>
      <c r="BF429" t="s">
        <v>132</v>
      </c>
      <c r="BG429" t="s">
        <v>4530</v>
      </c>
      <c r="BH429" t="s">
        <v>798</v>
      </c>
      <c r="BI429">
        <v>2</v>
      </c>
      <c r="BJ429">
        <v>2</v>
      </c>
      <c r="BK429" s="1">
        <v>46174</v>
      </c>
      <c r="BL429" s="1">
        <v>46538</v>
      </c>
      <c r="BM429" s="1">
        <v>46174</v>
      </c>
      <c r="BN429" s="1">
        <v>46538</v>
      </c>
      <c r="BO429">
        <v>40</v>
      </c>
      <c r="BP429">
        <v>0</v>
      </c>
      <c r="BQ429">
        <v>8</v>
      </c>
      <c r="BR429">
        <v>8</v>
      </c>
      <c r="BS429">
        <v>8</v>
      </c>
      <c r="BT429">
        <v>8</v>
      </c>
      <c r="BU429">
        <v>8</v>
      </c>
      <c r="BV429">
        <v>0</v>
      </c>
      <c r="BW429" t="str">
        <f>"8:00 AM"</f>
        <v>8:00 AM</v>
      </c>
      <c r="BX429" t="str">
        <f>"5:00 PM"</f>
        <v>5:00 PM</v>
      </c>
      <c r="BY429" t="s">
        <v>135</v>
      </c>
      <c r="BZ429">
        <v>0</v>
      </c>
      <c r="CA429">
        <v>12</v>
      </c>
      <c r="CB429" t="s">
        <v>117</v>
      </c>
      <c r="CD429" s="2" t="s">
        <v>4531</v>
      </c>
      <c r="CE429" t="s">
        <v>4244</v>
      </c>
      <c r="CG429" t="s">
        <v>156</v>
      </c>
      <c r="CH429" t="s">
        <v>122</v>
      </c>
      <c r="CI429" s="8">
        <v>96950</v>
      </c>
      <c r="CJ429" s="3">
        <v>9.98</v>
      </c>
      <c r="CK429" s="3">
        <v>11</v>
      </c>
      <c r="CL429" s="3">
        <v>14.97</v>
      </c>
      <c r="CM429" s="3">
        <v>16.5</v>
      </c>
      <c r="CN429" t="s">
        <v>137</v>
      </c>
      <c r="CO429" t="s">
        <v>1278</v>
      </c>
      <c r="CP429" t="s">
        <v>138</v>
      </c>
      <c r="CR429" t="s">
        <v>117</v>
      </c>
      <c r="CS429" t="s">
        <v>139</v>
      </c>
      <c r="CT429" t="s">
        <v>140</v>
      </c>
      <c r="CU429" t="s">
        <v>139</v>
      </c>
      <c r="CV429" t="s">
        <v>140</v>
      </c>
      <c r="CW429" t="s">
        <v>139</v>
      </c>
      <c r="CX429" t="s">
        <v>140</v>
      </c>
      <c r="CY429" t="s">
        <v>5643</v>
      </c>
      <c r="CZ429" s="10">
        <v>16702346445</v>
      </c>
      <c r="DA429" t="s">
        <v>1274</v>
      </c>
      <c r="DB429" t="s">
        <v>140</v>
      </c>
      <c r="DC429" t="s">
        <v>139</v>
      </c>
      <c r="DD429" t="s">
        <v>117</v>
      </c>
      <c r="DE429" t="s">
        <v>1271</v>
      </c>
      <c r="DF429" t="s">
        <v>1272</v>
      </c>
      <c r="DH429" t="s">
        <v>4529</v>
      </c>
      <c r="DI429" t="s">
        <v>4527</v>
      </c>
      <c r="DJ429" t="s">
        <v>1274</v>
      </c>
    </row>
    <row r="430" spans="1:114" ht="14.45" customHeight="1" x14ac:dyDescent="0.25">
      <c r="A430" t="s">
        <v>1010</v>
      </c>
      <c r="B430" t="s">
        <v>499</v>
      </c>
      <c r="C430" s="1">
        <v>46034</v>
      </c>
      <c r="D430" s="1">
        <v>46036</v>
      </c>
      <c r="E430" t="s">
        <v>116</v>
      </c>
      <c r="G430" t="s">
        <v>117</v>
      </c>
      <c r="H430" t="s">
        <v>117</v>
      </c>
      <c r="I430" t="s">
        <v>117</v>
      </c>
      <c r="J430" t="s">
        <v>1011</v>
      </c>
      <c r="L430" t="s">
        <v>1012</v>
      </c>
      <c r="N430" t="s">
        <v>121</v>
      </c>
      <c r="O430" t="s">
        <v>122</v>
      </c>
      <c r="P430" s="8">
        <v>96950</v>
      </c>
      <c r="Q430" t="s">
        <v>123</v>
      </c>
      <c r="S430" s="10">
        <v>16704831285</v>
      </c>
      <c r="U430" t="s">
        <v>1013</v>
      </c>
      <c r="V430">
        <v>561320</v>
      </c>
      <c r="W430" t="s">
        <v>125</v>
      </c>
      <c r="Y430" t="s">
        <v>1014</v>
      </c>
      <c r="Z430" t="s">
        <v>1015</v>
      </c>
      <c r="AA430" t="s">
        <v>1016</v>
      </c>
      <c r="AB430" t="s">
        <v>150</v>
      </c>
      <c r="AC430" t="s">
        <v>1012</v>
      </c>
      <c r="AE430" t="s">
        <v>121</v>
      </c>
      <c r="AF430" t="s">
        <v>122</v>
      </c>
      <c r="AG430" s="8">
        <v>96950</v>
      </c>
      <c r="AH430" t="s">
        <v>123</v>
      </c>
      <c r="AJ430" s="10">
        <v>16704831285</v>
      </c>
      <c r="AL430" t="s">
        <v>1017</v>
      </c>
      <c r="BE430" t="str">
        <f>"35-2014.00"</f>
        <v>35-2014.00</v>
      </c>
      <c r="BF430" t="s">
        <v>195</v>
      </c>
      <c r="BG430" t="s">
        <v>1018</v>
      </c>
      <c r="BH430" t="s">
        <v>197</v>
      </c>
      <c r="BI430">
        <v>5</v>
      </c>
      <c r="BK430" s="1">
        <v>46174</v>
      </c>
      <c r="BL430" s="1">
        <v>46538</v>
      </c>
      <c r="BO430">
        <v>35</v>
      </c>
      <c r="BP430">
        <v>0</v>
      </c>
      <c r="BQ430">
        <v>7</v>
      </c>
      <c r="BR430">
        <v>7</v>
      </c>
      <c r="BS430">
        <v>7</v>
      </c>
      <c r="BT430">
        <v>7</v>
      </c>
      <c r="BU430">
        <v>7</v>
      </c>
      <c r="BV430">
        <v>0</v>
      </c>
      <c r="BW430" t="str">
        <f>"6:00 AM"</f>
        <v>6:00 AM</v>
      </c>
      <c r="BX430" t="str">
        <f>"2:00 PM"</f>
        <v>2:00 PM</v>
      </c>
      <c r="BY430" t="s">
        <v>135</v>
      </c>
      <c r="BZ430">
        <v>0</v>
      </c>
      <c r="CA430">
        <v>12</v>
      </c>
      <c r="CB430" t="s">
        <v>117</v>
      </c>
      <c r="CD430" t="s">
        <v>325</v>
      </c>
      <c r="CE430" t="s">
        <v>645</v>
      </c>
      <c r="CG430" t="s">
        <v>121</v>
      </c>
      <c r="CH430" t="s">
        <v>122</v>
      </c>
      <c r="CI430" s="8">
        <v>96950</v>
      </c>
      <c r="CJ430" s="3">
        <v>8.93</v>
      </c>
      <c r="CK430" s="3">
        <v>8.93</v>
      </c>
      <c r="CL430" s="3">
        <v>13.4</v>
      </c>
      <c r="CM430" s="3">
        <v>13.4</v>
      </c>
      <c r="CN430" t="s">
        <v>137</v>
      </c>
      <c r="CO430" t="s">
        <v>140</v>
      </c>
      <c r="CP430" t="s">
        <v>138</v>
      </c>
      <c r="CR430" t="s">
        <v>117</v>
      </c>
      <c r="CS430" t="s">
        <v>139</v>
      </c>
      <c r="CT430" t="s">
        <v>140</v>
      </c>
      <c r="CU430" t="s">
        <v>139</v>
      </c>
      <c r="CV430" t="s">
        <v>140</v>
      </c>
      <c r="CW430" t="s">
        <v>139</v>
      </c>
      <c r="CX430" t="s">
        <v>140</v>
      </c>
      <c r="CY430" t="s">
        <v>140</v>
      </c>
      <c r="CZ430" s="10">
        <v>16704831285</v>
      </c>
      <c r="DA430" t="s">
        <v>1017</v>
      </c>
      <c r="DB430" t="s">
        <v>140</v>
      </c>
      <c r="DC430" t="s">
        <v>139</v>
      </c>
      <c r="DD430" t="s">
        <v>117</v>
      </c>
    </row>
    <row r="431" spans="1:114" ht="14.45" customHeight="1" x14ac:dyDescent="0.25">
      <c r="A431" t="s">
        <v>1044</v>
      </c>
      <c r="B431" t="s">
        <v>115</v>
      </c>
      <c r="C431" s="1">
        <v>45966</v>
      </c>
      <c r="D431" s="1">
        <v>46036</v>
      </c>
      <c r="E431" t="s">
        <v>116</v>
      </c>
      <c r="G431" t="s">
        <v>117</v>
      </c>
      <c r="H431" t="s">
        <v>117</v>
      </c>
      <c r="I431" t="s">
        <v>117</v>
      </c>
      <c r="J431" t="s">
        <v>1045</v>
      </c>
      <c r="L431" t="s">
        <v>1046</v>
      </c>
      <c r="M431" t="s">
        <v>1047</v>
      </c>
      <c r="N431" t="s">
        <v>156</v>
      </c>
      <c r="O431" t="s">
        <v>122</v>
      </c>
      <c r="P431" s="8">
        <v>96950</v>
      </c>
      <c r="Q431" t="s">
        <v>123</v>
      </c>
      <c r="S431" s="10">
        <v>16702353027</v>
      </c>
      <c r="U431" t="s">
        <v>221</v>
      </c>
      <c r="V431">
        <v>561320</v>
      </c>
      <c r="W431" t="s">
        <v>222</v>
      </c>
      <c r="X431" t="s">
        <v>139</v>
      </c>
      <c r="Y431" t="s">
        <v>1048</v>
      </c>
      <c r="Z431" t="s">
        <v>1049</v>
      </c>
      <c r="AA431" t="s">
        <v>1050</v>
      </c>
      <c r="AB431" t="s">
        <v>277</v>
      </c>
      <c r="AC431" t="s">
        <v>448</v>
      </c>
      <c r="AD431" t="s">
        <v>449</v>
      </c>
      <c r="AE431" t="s">
        <v>156</v>
      </c>
      <c r="AF431" t="s">
        <v>122</v>
      </c>
      <c r="AG431" s="8">
        <v>96950</v>
      </c>
      <c r="AH431" t="s">
        <v>123</v>
      </c>
      <c r="AJ431" s="10">
        <v>16702353027</v>
      </c>
      <c r="AL431" t="s">
        <v>226</v>
      </c>
      <c r="BE431" t="str">
        <f>"37-3011.00"</f>
        <v>37-3011.00</v>
      </c>
      <c r="BF431" t="s">
        <v>1051</v>
      </c>
      <c r="BG431" t="s">
        <v>1052</v>
      </c>
      <c r="BH431" t="s">
        <v>1053</v>
      </c>
      <c r="BI431">
        <v>6</v>
      </c>
      <c r="BJ431">
        <v>6</v>
      </c>
      <c r="BK431" s="1">
        <v>46006</v>
      </c>
      <c r="BL431" s="1">
        <v>46370</v>
      </c>
      <c r="BM431" s="1">
        <v>46036</v>
      </c>
      <c r="BN431" s="1">
        <v>46370</v>
      </c>
      <c r="BO431">
        <v>35</v>
      </c>
      <c r="BP431">
        <v>0</v>
      </c>
      <c r="BQ431">
        <v>7</v>
      </c>
      <c r="BR431">
        <v>7</v>
      </c>
      <c r="BS431">
        <v>7</v>
      </c>
      <c r="BT431">
        <v>7</v>
      </c>
      <c r="BU431">
        <v>7</v>
      </c>
      <c r="BV431">
        <v>0</v>
      </c>
      <c r="BW431" t="str">
        <f>"7:00 AM"</f>
        <v>7:00 AM</v>
      </c>
      <c r="BX431" t="str">
        <f>"2:00 PM"</f>
        <v>2:00 PM</v>
      </c>
      <c r="BY431" t="s">
        <v>165</v>
      </c>
      <c r="BZ431">
        <v>0</v>
      </c>
      <c r="CA431">
        <v>3</v>
      </c>
      <c r="CB431" t="s">
        <v>117</v>
      </c>
      <c r="CD431" t="s">
        <v>1054</v>
      </c>
      <c r="CE431" t="s">
        <v>574</v>
      </c>
      <c r="CF431" t="s">
        <v>574</v>
      </c>
      <c r="CG431" t="s">
        <v>564</v>
      </c>
      <c r="CH431" t="s">
        <v>122</v>
      </c>
      <c r="CI431" s="8">
        <v>96952</v>
      </c>
      <c r="CJ431" s="3">
        <v>8.69</v>
      </c>
      <c r="CK431" s="3">
        <v>8.69</v>
      </c>
      <c r="CL431" s="3">
        <v>13.04</v>
      </c>
      <c r="CM431" s="3">
        <v>13.04</v>
      </c>
      <c r="CN431" t="s">
        <v>137</v>
      </c>
      <c r="CO431" t="s">
        <v>165</v>
      </c>
      <c r="CP431" t="s">
        <v>138</v>
      </c>
      <c r="CR431" t="s">
        <v>117</v>
      </c>
      <c r="CS431" t="s">
        <v>139</v>
      </c>
      <c r="CT431" t="s">
        <v>140</v>
      </c>
      <c r="CU431" t="s">
        <v>139</v>
      </c>
      <c r="CV431" t="s">
        <v>140</v>
      </c>
      <c r="CW431" t="s">
        <v>139</v>
      </c>
      <c r="CX431" t="s">
        <v>140</v>
      </c>
      <c r="CY431" t="s">
        <v>232</v>
      </c>
      <c r="CZ431" s="10">
        <v>16702353027</v>
      </c>
      <c r="DA431" t="s">
        <v>226</v>
      </c>
      <c r="DB431" t="s">
        <v>140</v>
      </c>
      <c r="DC431" t="s">
        <v>139</v>
      </c>
      <c r="DD431" t="s">
        <v>139</v>
      </c>
    </row>
    <row r="432" spans="1:114" ht="14.45" customHeight="1" x14ac:dyDescent="0.25">
      <c r="A432" t="s">
        <v>748</v>
      </c>
      <c r="B432" t="s">
        <v>217</v>
      </c>
      <c r="C432" s="1">
        <v>45970</v>
      </c>
      <c r="D432" s="1">
        <v>46037</v>
      </c>
      <c r="E432" t="s">
        <v>116</v>
      </c>
      <c r="G432" t="s">
        <v>117</v>
      </c>
      <c r="H432" t="s">
        <v>117</v>
      </c>
      <c r="I432" t="s">
        <v>117</v>
      </c>
      <c r="J432" t="s">
        <v>749</v>
      </c>
      <c r="K432" t="s">
        <v>750</v>
      </c>
      <c r="L432" t="s">
        <v>751</v>
      </c>
      <c r="M432" t="s">
        <v>752</v>
      </c>
      <c r="N432" t="s">
        <v>121</v>
      </c>
      <c r="O432" t="s">
        <v>122</v>
      </c>
      <c r="P432" s="8">
        <v>96950</v>
      </c>
      <c r="Q432" t="s">
        <v>123</v>
      </c>
      <c r="R432" t="s">
        <v>753</v>
      </c>
      <c r="S432" s="10">
        <v>16702343207</v>
      </c>
      <c r="U432" t="s">
        <v>754</v>
      </c>
      <c r="V432">
        <v>62161</v>
      </c>
      <c r="W432" t="s">
        <v>125</v>
      </c>
      <c r="Y432" t="s">
        <v>755</v>
      </c>
      <c r="Z432" t="s">
        <v>756</v>
      </c>
      <c r="AA432" t="s">
        <v>757</v>
      </c>
      <c r="AB432" t="s">
        <v>758</v>
      </c>
      <c r="AC432" t="s">
        <v>759</v>
      </c>
      <c r="AE432" t="s">
        <v>121</v>
      </c>
      <c r="AF432" t="s">
        <v>122</v>
      </c>
      <c r="AG432" s="8">
        <v>96950</v>
      </c>
      <c r="AH432" t="s">
        <v>123</v>
      </c>
      <c r="AI432" t="s">
        <v>753</v>
      </c>
      <c r="AJ432" s="10">
        <v>16702343207</v>
      </c>
      <c r="AL432" t="s">
        <v>760</v>
      </c>
      <c r="BE432" t="str">
        <f>"31-2021.00"</f>
        <v>31-2021.00</v>
      </c>
      <c r="BF432" t="s">
        <v>761</v>
      </c>
      <c r="BG432" t="s">
        <v>762</v>
      </c>
      <c r="BH432" t="s">
        <v>763</v>
      </c>
      <c r="BI432">
        <v>2</v>
      </c>
      <c r="BK432" s="1">
        <v>46068</v>
      </c>
      <c r="BL432" s="1">
        <v>46432</v>
      </c>
      <c r="BO432">
        <v>40</v>
      </c>
      <c r="BP432">
        <v>0</v>
      </c>
      <c r="BQ432">
        <v>8</v>
      </c>
      <c r="BR432">
        <v>8</v>
      </c>
      <c r="BS432">
        <v>8</v>
      </c>
      <c r="BT432">
        <v>8</v>
      </c>
      <c r="BU432">
        <v>8</v>
      </c>
      <c r="BV432">
        <v>0</v>
      </c>
      <c r="BW432" t="str">
        <f>"8:00 AM"</f>
        <v>8:00 AM</v>
      </c>
      <c r="BX432" t="str">
        <f>"5:00 PM"</f>
        <v>5:00 PM</v>
      </c>
      <c r="BY432" t="s">
        <v>384</v>
      </c>
      <c r="BZ432">
        <v>0</v>
      </c>
      <c r="CA432">
        <v>24</v>
      </c>
      <c r="CB432" t="s">
        <v>117</v>
      </c>
      <c r="CD432" t="s">
        <v>764</v>
      </c>
      <c r="CE432" t="s">
        <v>765</v>
      </c>
      <c r="CF432" t="s">
        <v>752</v>
      </c>
      <c r="CG432" t="s">
        <v>121</v>
      </c>
      <c r="CH432" t="s">
        <v>122</v>
      </c>
      <c r="CI432" s="8">
        <v>96950</v>
      </c>
      <c r="CJ432" s="3">
        <v>20.99</v>
      </c>
      <c r="CK432" s="3">
        <v>20.99</v>
      </c>
      <c r="CL432" s="3">
        <v>31.48</v>
      </c>
      <c r="CM432" s="3">
        <v>31.48</v>
      </c>
      <c r="CN432" t="s">
        <v>137</v>
      </c>
      <c r="CO432" t="s">
        <v>140</v>
      </c>
      <c r="CP432" t="s">
        <v>138</v>
      </c>
      <c r="CR432" t="s">
        <v>117</v>
      </c>
      <c r="CS432" t="s">
        <v>139</v>
      </c>
      <c r="CT432" t="s">
        <v>139</v>
      </c>
      <c r="CU432" t="s">
        <v>139</v>
      </c>
      <c r="CV432" t="s">
        <v>140</v>
      </c>
      <c r="CW432" t="s">
        <v>139</v>
      </c>
      <c r="CX432" t="s">
        <v>139</v>
      </c>
      <c r="CY432" t="s">
        <v>766</v>
      </c>
      <c r="CZ432" s="10" t="s">
        <v>767</v>
      </c>
      <c r="DA432" t="s">
        <v>760</v>
      </c>
      <c r="DB432" t="s">
        <v>140</v>
      </c>
      <c r="DC432" t="s">
        <v>139</v>
      </c>
      <c r="DD432" t="s">
        <v>117</v>
      </c>
      <c r="DE432" t="s">
        <v>755</v>
      </c>
      <c r="DF432" t="s">
        <v>756</v>
      </c>
      <c r="DG432" t="s">
        <v>768</v>
      </c>
      <c r="DH432" t="s">
        <v>754</v>
      </c>
      <c r="DI432" t="s">
        <v>749</v>
      </c>
      <c r="DJ432" t="s">
        <v>760</v>
      </c>
    </row>
    <row r="433" spans="1:114" ht="14.45" customHeight="1" x14ac:dyDescent="0.25">
      <c r="A433" t="s">
        <v>3605</v>
      </c>
      <c r="B433" t="s">
        <v>217</v>
      </c>
      <c r="C433" s="1">
        <v>45968</v>
      </c>
      <c r="D433" s="1">
        <v>46037</v>
      </c>
      <c r="E433" t="s">
        <v>116</v>
      </c>
      <c r="G433" t="s">
        <v>117</v>
      </c>
      <c r="H433" t="s">
        <v>117</v>
      </c>
      <c r="I433" t="s">
        <v>117</v>
      </c>
      <c r="J433" t="s">
        <v>678</v>
      </c>
      <c r="K433" t="s">
        <v>679</v>
      </c>
      <c r="L433" t="s">
        <v>680</v>
      </c>
      <c r="M433" t="s">
        <v>156</v>
      </c>
      <c r="N433" t="s">
        <v>156</v>
      </c>
      <c r="O433" t="s">
        <v>122</v>
      </c>
      <c r="P433" s="8">
        <v>96950</v>
      </c>
      <c r="Q433" t="s">
        <v>123</v>
      </c>
      <c r="S433" s="10">
        <v>16703221234</v>
      </c>
      <c r="U433" t="s">
        <v>681</v>
      </c>
      <c r="V433">
        <v>721110</v>
      </c>
      <c r="W433" t="s">
        <v>125</v>
      </c>
      <c r="Y433" t="s">
        <v>682</v>
      </c>
      <c r="Z433" t="s">
        <v>683</v>
      </c>
      <c r="AA433" t="s">
        <v>684</v>
      </c>
      <c r="AB433" t="s">
        <v>685</v>
      </c>
      <c r="AC433" t="s">
        <v>680</v>
      </c>
      <c r="AD433" t="s">
        <v>156</v>
      </c>
      <c r="AE433" t="s">
        <v>156</v>
      </c>
      <c r="AF433" t="s">
        <v>122</v>
      </c>
      <c r="AG433" s="8">
        <v>96950</v>
      </c>
      <c r="AH433" t="s">
        <v>123</v>
      </c>
      <c r="AJ433" s="10">
        <v>16703221234</v>
      </c>
      <c r="AL433" t="s">
        <v>686</v>
      </c>
      <c r="BE433" t="str">
        <f>"49-9071.00"</f>
        <v>49-9071.00</v>
      </c>
      <c r="BF433" t="s">
        <v>132</v>
      </c>
      <c r="BG433" t="s">
        <v>928</v>
      </c>
      <c r="BH433" t="s">
        <v>457</v>
      </c>
      <c r="BI433">
        <v>4</v>
      </c>
      <c r="BK433" s="1">
        <v>46054</v>
      </c>
      <c r="BL433" s="1">
        <v>46418</v>
      </c>
      <c r="BO433">
        <v>40</v>
      </c>
      <c r="BP433">
        <v>8</v>
      </c>
      <c r="BQ433">
        <v>8</v>
      </c>
      <c r="BR433">
        <v>0</v>
      </c>
      <c r="BS433">
        <v>0</v>
      </c>
      <c r="BT433">
        <v>8</v>
      </c>
      <c r="BU433">
        <v>8</v>
      </c>
      <c r="BV433">
        <v>8</v>
      </c>
      <c r="BW433" t="str">
        <f>"8:00 AM"</f>
        <v>8:00 AM</v>
      </c>
      <c r="BX433" t="str">
        <f>"4:00 PM"</f>
        <v>4:00 PM</v>
      </c>
      <c r="BY433" t="s">
        <v>135</v>
      </c>
      <c r="BZ433">
        <v>0</v>
      </c>
      <c r="CA433">
        <v>24</v>
      </c>
      <c r="CB433" t="s">
        <v>117</v>
      </c>
      <c r="CD433" t="s">
        <v>929</v>
      </c>
      <c r="CE433" t="s">
        <v>680</v>
      </c>
      <c r="CF433" t="s">
        <v>156</v>
      </c>
      <c r="CG433" t="s">
        <v>156</v>
      </c>
      <c r="CH433" t="s">
        <v>122</v>
      </c>
      <c r="CI433" s="8">
        <v>96950</v>
      </c>
      <c r="CJ433" s="3">
        <v>9.98</v>
      </c>
      <c r="CK433" s="3">
        <v>9.98</v>
      </c>
      <c r="CL433" s="3">
        <v>14.97</v>
      </c>
      <c r="CM433" s="3">
        <v>14.97</v>
      </c>
      <c r="CN433" t="s">
        <v>137</v>
      </c>
      <c r="CO433" t="s">
        <v>3606</v>
      </c>
      <c r="CP433" t="s">
        <v>138</v>
      </c>
      <c r="CR433" t="s">
        <v>117</v>
      </c>
      <c r="CS433" t="s">
        <v>139</v>
      </c>
      <c r="CT433" t="s">
        <v>139</v>
      </c>
      <c r="CU433" t="s">
        <v>139</v>
      </c>
      <c r="CV433" t="s">
        <v>140</v>
      </c>
      <c r="CW433" t="s">
        <v>139</v>
      </c>
      <c r="CX433" t="s">
        <v>140</v>
      </c>
      <c r="CY433" t="s">
        <v>692</v>
      </c>
      <c r="CZ433" s="10">
        <v>16703221234</v>
      </c>
      <c r="DA433" t="s">
        <v>686</v>
      </c>
      <c r="DB433" t="s">
        <v>140</v>
      </c>
      <c r="DC433" t="s">
        <v>139</v>
      </c>
      <c r="DD433" t="s">
        <v>117</v>
      </c>
    </row>
    <row r="434" spans="1:114" ht="14.45" customHeight="1" x14ac:dyDescent="0.25">
      <c r="A434" t="s">
        <v>3675</v>
      </c>
      <c r="B434" t="s">
        <v>115</v>
      </c>
      <c r="C434" s="1">
        <v>45968</v>
      </c>
      <c r="D434" s="1">
        <v>46037</v>
      </c>
      <c r="E434" t="s">
        <v>116</v>
      </c>
      <c r="G434" t="s">
        <v>139</v>
      </c>
      <c r="H434" t="s">
        <v>117</v>
      </c>
      <c r="I434" t="s">
        <v>117</v>
      </c>
      <c r="J434" t="s">
        <v>2132</v>
      </c>
      <c r="L434" t="s">
        <v>2133</v>
      </c>
      <c r="N434" t="s">
        <v>156</v>
      </c>
      <c r="O434" t="s">
        <v>122</v>
      </c>
      <c r="P434" s="8">
        <v>96950</v>
      </c>
      <c r="Q434" t="s">
        <v>123</v>
      </c>
      <c r="S434" s="10">
        <v>16702348107</v>
      </c>
      <c r="U434" t="s">
        <v>2134</v>
      </c>
      <c r="V434">
        <v>562991</v>
      </c>
      <c r="W434" t="s">
        <v>125</v>
      </c>
      <c r="Y434" t="s">
        <v>2135</v>
      </c>
      <c r="Z434" t="s">
        <v>2136</v>
      </c>
      <c r="AA434" t="s">
        <v>2137</v>
      </c>
      <c r="AB434" t="s">
        <v>2014</v>
      </c>
      <c r="AC434" t="s">
        <v>2133</v>
      </c>
      <c r="AE434" t="s">
        <v>156</v>
      </c>
      <c r="AF434" t="s">
        <v>122</v>
      </c>
      <c r="AG434" s="8">
        <v>96950</v>
      </c>
      <c r="AH434" t="s">
        <v>123</v>
      </c>
      <c r="AJ434" s="10">
        <v>16702348107</v>
      </c>
      <c r="AL434" t="s">
        <v>151</v>
      </c>
      <c r="BE434" t="str">
        <f>"13-2011.00"</f>
        <v>13-2011.00</v>
      </c>
      <c r="BF434" t="s">
        <v>160</v>
      </c>
      <c r="BG434" t="s">
        <v>3676</v>
      </c>
      <c r="BH434" t="s">
        <v>162</v>
      </c>
      <c r="BI434">
        <v>1</v>
      </c>
      <c r="BJ434">
        <v>1</v>
      </c>
      <c r="BK434" s="1">
        <v>46024</v>
      </c>
      <c r="BL434" s="1">
        <v>47119</v>
      </c>
      <c r="BM434" s="1">
        <v>46037</v>
      </c>
      <c r="BN434" s="1">
        <v>47119</v>
      </c>
      <c r="BO434">
        <v>35</v>
      </c>
      <c r="BP434">
        <v>0</v>
      </c>
      <c r="BQ434">
        <v>7</v>
      </c>
      <c r="BR434">
        <v>7</v>
      </c>
      <c r="BS434">
        <v>7</v>
      </c>
      <c r="BT434">
        <v>7</v>
      </c>
      <c r="BU434">
        <v>7</v>
      </c>
      <c r="BV434">
        <v>0</v>
      </c>
      <c r="BW434" t="str">
        <f>"9:00 AM"</f>
        <v>9:00 AM</v>
      </c>
      <c r="BX434" t="str">
        <f>"5:00 PM"</f>
        <v>5:00 PM</v>
      </c>
      <c r="BY434" t="s">
        <v>135</v>
      </c>
      <c r="BZ434">
        <v>0</v>
      </c>
      <c r="CA434">
        <v>36</v>
      </c>
      <c r="CB434" t="s">
        <v>117</v>
      </c>
      <c r="CD434" t="s">
        <v>3677</v>
      </c>
      <c r="CE434" t="s">
        <v>3678</v>
      </c>
      <c r="CG434" t="s">
        <v>156</v>
      </c>
      <c r="CH434" t="s">
        <v>122</v>
      </c>
      <c r="CI434" s="8">
        <v>96950</v>
      </c>
      <c r="CJ434" s="3">
        <v>17.91</v>
      </c>
      <c r="CK434" s="3">
        <v>17.91</v>
      </c>
      <c r="CL434" s="3">
        <v>0</v>
      </c>
      <c r="CM434" s="3">
        <v>0</v>
      </c>
      <c r="CN434" t="s">
        <v>137</v>
      </c>
      <c r="CO434" t="s">
        <v>165</v>
      </c>
      <c r="CP434" t="s">
        <v>138</v>
      </c>
      <c r="CR434" t="s">
        <v>117</v>
      </c>
      <c r="CS434" t="s">
        <v>139</v>
      </c>
      <c r="CT434" t="s">
        <v>140</v>
      </c>
      <c r="CU434" t="s">
        <v>140</v>
      </c>
      <c r="CV434" t="s">
        <v>140</v>
      </c>
      <c r="CW434" t="s">
        <v>139</v>
      </c>
      <c r="CX434" t="s">
        <v>140</v>
      </c>
      <c r="CY434" t="s">
        <v>3679</v>
      </c>
      <c r="CZ434" s="10">
        <v>16702348107</v>
      </c>
      <c r="DA434" t="s">
        <v>151</v>
      </c>
      <c r="DB434" t="s">
        <v>140</v>
      </c>
      <c r="DC434" t="s">
        <v>139</v>
      </c>
      <c r="DD434" t="s">
        <v>117</v>
      </c>
    </row>
    <row r="435" spans="1:114" ht="14.45" customHeight="1" x14ac:dyDescent="0.25">
      <c r="A435" t="s">
        <v>3744</v>
      </c>
      <c r="B435" t="s">
        <v>217</v>
      </c>
      <c r="C435" s="1">
        <v>45972</v>
      </c>
      <c r="D435" s="1">
        <v>46037</v>
      </c>
      <c r="E435" t="s">
        <v>116</v>
      </c>
      <c r="G435" t="s">
        <v>117</v>
      </c>
      <c r="H435" t="s">
        <v>117</v>
      </c>
      <c r="I435" t="s">
        <v>117</v>
      </c>
      <c r="J435" t="s">
        <v>3745</v>
      </c>
      <c r="K435" t="s">
        <v>3746</v>
      </c>
      <c r="L435" t="s">
        <v>2949</v>
      </c>
      <c r="M435" t="s">
        <v>2950</v>
      </c>
      <c r="N435" t="s">
        <v>156</v>
      </c>
      <c r="O435" t="s">
        <v>122</v>
      </c>
      <c r="P435" s="8">
        <v>96950</v>
      </c>
      <c r="Q435" t="s">
        <v>123</v>
      </c>
      <c r="S435" s="10">
        <v>16702850063</v>
      </c>
      <c r="U435" t="s">
        <v>2951</v>
      </c>
      <c r="V435">
        <v>56179</v>
      </c>
      <c r="W435" t="s">
        <v>125</v>
      </c>
      <c r="Y435" t="s">
        <v>3747</v>
      </c>
      <c r="Z435" t="s">
        <v>3748</v>
      </c>
      <c r="AA435" t="s">
        <v>3749</v>
      </c>
      <c r="AB435" t="s">
        <v>277</v>
      </c>
      <c r="AC435" t="s">
        <v>2949</v>
      </c>
      <c r="AD435" t="s">
        <v>2950</v>
      </c>
      <c r="AE435" t="s">
        <v>156</v>
      </c>
      <c r="AF435" t="s">
        <v>122</v>
      </c>
      <c r="AG435" s="8">
        <v>96950</v>
      </c>
      <c r="AH435" t="s">
        <v>123</v>
      </c>
      <c r="AJ435" s="10">
        <v>16702850063</v>
      </c>
      <c r="AL435" t="s">
        <v>2955</v>
      </c>
      <c r="BE435" t="str">
        <f>"49-9071.00"</f>
        <v>49-9071.00</v>
      </c>
      <c r="BF435" t="s">
        <v>132</v>
      </c>
      <c r="BG435" t="s">
        <v>3750</v>
      </c>
      <c r="BH435" t="s">
        <v>132</v>
      </c>
      <c r="BI435">
        <v>15</v>
      </c>
      <c r="BK435" s="1">
        <v>46023</v>
      </c>
      <c r="BL435" s="1">
        <v>46387</v>
      </c>
      <c r="BO435">
        <v>40</v>
      </c>
      <c r="BP435">
        <v>0</v>
      </c>
      <c r="BQ435">
        <v>8</v>
      </c>
      <c r="BR435">
        <v>8</v>
      </c>
      <c r="BS435">
        <v>8</v>
      </c>
      <c r="BT435">
        <v>8</v>
      </c>
      <c r="BU435">
        <v>8</v>
      </c>
      <c r="BV435">
        <v>0</v>
      </c>
      <c r="BW435" t="str">
        <f>"8:00 AM"</f>
        <v>8:00 AM</v>
      </c>
      <c r="BX435" t="str">
        <f>"5:00 PM"</f>
        <v>5:00 PM</v>
      </c>
      <c r="BY435" t="s">
        <v>135</v>
      </c>
      <c r="BZ435">
        <v>0</v>
      </c>
      <c r="CA435">
        <v>24</v>
      </c>
      <c r="CB435" t="s">
        <v>117</v>
      </c>
      <c r="CD435" s="2" t="s">
        <v>3751</v>
      </c>
      <c r="CE435" t="s">
        <v>3752</v>
      </c>
      <c r="CF435" t="s">
        <v>2950</v>
      </c>
      <c r="CG435" t="s">
        <v>156</v>
      </c>
      <c r="CH435" t="s">
        <v>122</v>
      </c>
      <c r="CI435" s="8">
        <v>96950</v>
      </c>
      <c r="CJ435" s="3">
        <v>9.98</v>
      </c>
      <c r="CK435" s="3">
        <v>9.98</v>
      </c>
      <c r="CL435" s="3">
        <v>14.97</v>
      </c>
      <c r="CM435" s="3">
        <v>14.97</v>
      </c>
      <c r="CN435" t="s">
        <v>137</v>
      </c>
      <c r="CO435" t="s">
        <v>2959</v>
      </c>
      <c r="CP435" t="s">
        <v>138</v>
      </c>
      <c r="CR435" t="s">
        <v>117</v>
      </c>
      <c r="CS435" t="s">
        <v>139</v>
      </c>
      <c r="CT435" t="s">
        <v>139</v>
      </c>
      <c r="CU435" t="s">
        <v>139</v>
      </c>
      <c r="CV435" t="s">
        <v>140</v>
      </c>
      <c r="CW435" t="s">
        <v>139</v>
      </c>
      <c r="CX435" t="s">
        <v>139</v>
      </c>
      <c r="CY435" s="2" t="s">
        <v>3753</v>
      </c>
      <c r="CZ435" s="10">
        <v>16702850063</v>
      </c>
      <c r="DA435" t="s">
        <v>2955</v>
      </c>
      <c r="DB435" t="s">
        <v>140</v>
      </c>
      <c r="DC435" t="s">
        <v>139</v>
      </c>
      <c r="DD435" t="s">
        <v>117</v>
      </c>
    </row>
    <row r="436" spans="1:114" ht="14.45" customHeight="1" x14ac:dyDescent="0.25">
      <c r="A436" t="s">
        <v>4108</v>
      </c>
      <c r="B436" t="s">
        <v>115</v>
      </c>
      <c r="C436" s="1">
        <v>45986</v>
      </c>
      <c r="D436" s="1">
        <v>46037</v>
      </c>
      <c r="E436" t="s">
        <v>116</v>
      </c>
      <c r="G436" t="s">
        <v>117</v>
      </c>
      <c r="H436" t="s">
        <v>117</v>
      </c>
      <c r="I436" t="s">
        <v>117</v>
      </c>
      <c r="J436" t="s">
        <v>4109</v>
      </c>
      <c r="K436" t="s">
        <v>4110</v>
      </c>
      <c r="L436" t="s">
        <v>814</v>
      </c>
      <c r="N436" t="s">
        <v>156</v>
      </c>
      <c r="O436" t="s">
        <v>122</v>
      </c>
      <c r="P436" s="8">
        <v>96950</v>
      </c>
      <c r="Q436" t="s">
        <v>123</v>
      </c>
      <c r="S436" s="10">
        <v>16702856060</v>
      </c>
      <c r="U436" t="s">
        <v>4111</v>
      </c>
      <c r="V436">
        <v>812112</v>
      </c>
      <c r="W436" t="s">
        <v>125</v>
      </c>
      <c r="Y436" t="s">
        <v>4112</v>
      </c>
      <c r="Z436" t="s">
        <v>4113</v>
      </c>
      <c r="AB436" t="s">
        <v>848</v>
      </c>
      <c r="AC436" t="s">
        <v>4114</v>
      </c>
      <c r="AE436" t="s">
        <v>156</v>
      </c>
      <c r="AF436" t="s">
        <v>122</v>
      </c>
      <c r="AG436" s="8">
        <v>96950</v>
      </c>
      <c r="AH436" t="s">
        <v>123</v>
      </c>
      <c r="AJ436" s="10">
        <v>16702856060</v>
      </c>
      <c r="AL436" t="s">
        <v>4115</v>
      </c>
      <c r="AM436" t="s">
        <v>152</v>
      </c>
      <c r="AN436" t="s">
        <v>4116</v>
      </c>
      <c r="AO436" t="s">
        <v>4117</v>
      </c>
      <c r="AQ436" t="s">
        <v>4118</v>
      </c>
      <c r="AS436" t="s">
        <v>156</v>
      </c>
      <c r="AT436" t="s">
        <v>122</v>
      </c>
      <c r="AU436" s="8">
        <v>96950</v>
      </c>
      <c r="AV436" t="s">
        <v>123</v>
      </c>
      <c r="AX436" s="10">
        <v>16702875139</v>
      </c>
      <c r="AZ436" t="s">
        <v>4119</v>
      </c>
      <c r="BA436" t="s">
        <v>4120</v>
      </c>
      <c r="BB436" t="s">
        <v>4121</v>
      </c>
      <c r="BE436" t="str">
        <f>"39-5092.00"</f>
        <v>39-5092.00</v>
      </c>
      <c r="BF436" t="s">
        <v>4070</v>
      </c>
      <c r="BG436" t="s">
        <v>4122</v>
      </c>
      <c r="BH436" t="s">
        <v>4072</v>
      </c>
      <c r="BI436">
        <v>3</v>
      </c>
      <c r="BJ436">
        <v>3</v>
      </c>
      <c r="BK436" s="1">
        <v>46082</v>
      </c>
      <c r="BL436" s="1">
        <v>46446</v>
      </c>
      <c r="BM436" s="1">
        <v>46082</v>
      </c>
      <c r="BN436" s="1">
        <v>46446</v>
      </c>
      <c r="BO436">
        <v>35</v>
      </c>
      <c r="BP436">
        <v>5</v>
      </c>
      <c r="BQ436">
        <v>5</v>
      </c>
      <c r="BR436">
        <v>5</v>
      </c>
      <c r="BS436">
        <v>5</v>
      </c>
      <c r="BT436">
        <v>5</v>
      </c>
      <c r="BU436">
        <v>5</v>
      </c>
      <c r="BV436">
        <v>5</v>
      </c>
      <c r="BW436" t="str">
        <f>"1:00 PM"</f>
        <v>1:00 PM</v>
      </c>
      <c r="BX436" t="str">
        <f>"6:00 PM"</f>
        <v>6:00 PM</v>
      </c>
      <c r="BY436" t="s">
        <v>165</v>
      </c>
      <c r="BZ436">
        <v>0</v>
      </c>
      <c r="CA436">
        <v>6</v>
      </c>
      <c r="CB436" t="s">
        <v>117</v>
      </c>
      <c r="CD436" t="s">
        <v>4123</v>
      </c>
      <c r="CE436" t="s">
        <v>814</v>
      </c>
      <c r="CG436" t="s">
        <v>156</v>
      </c>
      <c r="CH436" t="s">
        <v>122</v>
      </c>
      <c r="CI436" s="8">
        <v>96950</v>
      </c>
      <c r="CJ436" s="3">
        <v>11.53</v>
      </c>
      <c r="CK436" s="3">
        <v>11.53</v>
      </c>
      <c r="CL436" s="3">
        <v>17.3</v>
      </c>
      <c r="CM436" s="3">
        <v>17.3</v>
      </c>
      <c r="CN436" t="s">
        <v>137</v>
      </c>
      <c r="CO436" t="s">
        <v>140</v>
      </c>
      <c r="CP436" t="s">
        <v>138</v>
      </c>
      <c r="CR436" t="s">
        <v>117</v>
      </c>
      <c r="CS436" t="s">
        <v>139</v>
      </c>
      <c r="CT436" t="s">
        <v>140</v>
      </c>
      <c r="CU436" t="s">
        <v>139</v>
      </c>
      <c r="CV436" t="s">
        <v>140</v>
      </c>
      <c r="CW436" t="s">
        <v>139</v>
      </c>
      <c r="CX436" t="s">
        <v>140</v>
      </c>
      <c r="CY436" t="s">
        <v>4124</v>
      </c>
      <c r="CZ436" s="10">
        <v>16702856060</v>
      </c>
      <c r="DA436" t="s">
        <v>4115</v>
      </c>
      <c r="DB436" t="s">
        <v>140</v>
      </c>
      <c r="DC436" t="s">
        <v>139</v>
      </c>
      <c r="DD436" t="s">
        <v>117</v>
      </c>
      <c r="DE436" t="s">
        <v>4116</v>
      </c>
      <c r="DF436" t="s">
        <v>4117</v>
      </c>
      <c r="DH436" t="s">
        <v>4121</v>
      </c>
      <c r="DI436" t="s">
        <v>4120</v>
      </c>
      <c r="DJ436" t="s">
        <v>4119</v>
      </c>
    </row>
    <row r="437" spans="1:114" ht="14.45" customHeight="1" x14ac:dyDescent="0.25">
      <c r="A437" t="s">
        <v>4215</v>
      </c>
      <c r="B437" t="s">
        <v>115</v>
      </c>
      <c r="C437" s="1">
        <v>45972</v>
      </c>
      <c r="D437" s="1">
        <v>46037</v>
      </c>
      <c r="E437" t="s">
        <v>116</v>
      </c>
      <c r="G437" t="s">
        <v>139</v>
      </c>
      <c r="H437" t="s">
        <v>117</v>
      </c>
      <c r="I437" t="s">
        <v>117</v>
      </c>
      <c r="J437" t="s">
        <v>169</v>
      </c>
      <c r="L437" t="s">
        <v>170</v>
      </c>
      <c r="M437" t="s">
        <v>171</v>
      </c>
      <c r="N437" t="s">
        <v>156</v>
      </c>
      <c r="O437" t="s">
        <v>122</v>
      </c>
      <c r="P437" s="8">
        <v>96950</v>
      </c>
      <c r="Q437" t="s">
        <v>123</v>
      </c>
      <c r="S437" s="10">
        <v>16702341795</v>
      </c>
      <c r="U437" t="s">
        <v>172</v>
      </c>
      <c r="V437">
        <v>236116</v>
      </c>
      <c r="W437" t="s">
        <v>125</v>
      </c>
      <c r="Y437" t="s">
        <v>173</v>
      </c>
      <c r="Z437" t="s">
        <v>174</v>
      </c>
      <c r="AA437" t="s">
        <v>175</v>
      </c>
      <c r="AB437" t="s">
        <v>176</v>
      </c>
      <c r="AC437" t="s">
        <v>177</v>
      </c>
      <c r="AD437" t="s">
        <v>171</v>
      </c>
      <c r="AE437" t="s">
        <v>156</v>
      </c>
      <c r="AF437" t="s">
        <v>122</v>
      </c>
      <c r="AG437" s="8">
        <v>96950</v>
      </c>
      <c r="AH437" t="s">
        <v>123</v>
      </c>
      <c r="AJ437" s="10">
        <v>16702341795</v>
      </c>
      <c r="AL437" t="s">
        <v>178</v>
      </c>
      <c r="BE437" t="str">
        <f>"49-9071.00"</f>
        <v>49-9071.00</v>
      </c>
      <c r="BF437" t="s">
        <v>132</v>
      </c>
      <c r="BG437" t="s">
        <v>179</v>
      </c>
      <c r="BH437" t="s">
        <v>180</v>
      </c>
      <c r="BI437">
        <v>2</v>
      </c>
      <c r="BJ437">
        <v>2</v>
      </c>
      <c r="BK437" s="1">
        <v>45976</v>
      </c>
      <c r="BL437" s="1">
        <v>47026</v>
      </c>
      <c r="BM437" s="1">
        <v>46037</v>
      </c>
      <c r="BN437" s="1">
        <v>47026</v>
      </c>
      <c r="BO437">
        <v>40</v>
      </c>
      <c r="BP437">
        <v>0</v>
      </c>
      <c r="BQ437">
        <v>8</v>
      </c>
      <c r="BR437">
        <v>8</v>
      </c>
      <c r="BS437">
        <v>8</v>
      </c>
      <c r="BT437">
        <v>8</v>
      </c>
      <c r="BU437">
        <v>8</v>
      </c>
      <c r="BV437">
        <v>0</v>
      </c>
      <c r="BW437" t="str">
        <f>"8:00 AM"</f>
        <v>8:00 AM</v>
      </c>
      <c r="BX437" t="str">
        <f>"5:00 PM"</f>
        <v>5:00 PM</v>
      </c>
      <c r="BY437" t="s">
        <v>135</v>
      </c>
      <c r="BZ437">
        <v>0</v>
      </c>
      <c r="CA437">
        <v>12</v>
      </c>
      <c r="CB437" t="s">
        <v>117</v>
      </c>
      <c r="CD437" t="s">
        <v>181</v>
      </c>
      <c r="CE437" t="s">
        <v>2095</v>
      </c>
      <c r="CF437" t="s">
        <v>177</v>
      </c>
      <c r="CG437" t="s">
        <v>564</v>
      </c>
      <c r="CH437" t="s">
        <v>122</v>
      </c>
      <c r="CI437" s="8">
        <v>96952</v>
      </c>
      <c r="CJ437" s="3">
        <v>9.98</v>
      </c>
      <c r="CK437" s="3">
        <v>11</v>
      </c>
      <c r="CL437" s="3">
        <v>14.97</v>
      </c>
      <c r="CM437" s="3">
        <v>16.5</v>
      </c>
      <c r="CN437" t="s">
        <v>137</v>
      </c>
      <c r="CO437" t="s">
        <v>165</v>
      </c>
      <c r="CP437" t="s">
        <v>138</v>
      </c>
      <c r="CR437" t="s">
        <v>117</v>
      </c>
      <c r="CS437" t="s">
        <v>139</v>
      </c>
      <c r="CT437" t="s">
        <v>139</v>
      </c>
      <c r="CU437" t="s">
        <v>139</v>
      </c>
      <c r="CV437" t="s">
        <v>140</v>
      </c>
      <c r="CW437" t="s">
        <v>139</v>
      </c>
      <c r="CX437" t="s">
        <v>139</v>
      </c>
      <c r="CY437" t="s">
        <v>1246</v>
      </c>
      <c r="CZ437" s="10">
        <v>16702341795</v>
      </c>
      <c r="DA437" t="s">
        <v>178</v>
      </c>
      <c r="DB437" t="s">
        <v>183</v>
      </c>
      <c r="DC437" t="s">
        <v>139</v>
      </c>
      <c r="DD437" t="s">
        <v>117</v>
      </c>
    </row>
    <row r="438" spans="1:114" ht="14.45" customHeight="1" x14ac:dyDescent="0.25">
      <c r="A438" t="s">
        <v>4710</v>
      </c>
      <c r="B438" t="s">
        <v>499</v>
      </c>
      <c r="C438" s="1">
        <v>46036</v>
      </c>
      <c r="D438" s="1">
        <v>46037</v>
      </c>
      <c r="E438" t="s">
        <v>116</v>
      </c>
      <c r="G438" t="s">
        <v>139</v>
      </c>
      <c r="H438" t="s">
        <v>117</v>
      </c>
      <c r="I438" t="s">
        <v>117</v>
      </c>
      <c r="J438" t="s">
        <v>3325</v>
      </c>
      <c r="L438" t="s">
        <v>3326</v>
      </c>
      <c r="N438" t="s">
        <v>156</v>
      </c>
      <c r="O438" t="s">
        <v>122</v>
      </c>
      <c r="P438" s="8">
        <v>96950</v>
      </c>
      <c r="Q438" t="s">
        <v>123</v>
      </c>
      <c r="S438" s="10">
        <v>16702871918</v>
      </c>
      <c r="U438" t="s">
        <v>3327</v>
      </c>
      <c r="V438">
        <v>713290</v>
      </c>
      <c r="W438" t="s">
        <v>125</v>
      </c>
      <c r="Y438" t="s">
        <v>3328</v>
      </c>
      <c r="Z438" t="s">
        <v>3329</v>
      </c>
      <c r="AA438" t="s">
        <v>3330</v>
      </c>
      <c r="AB438" t="s">
        <v>277</v>
      </c>
      <c r="AC438" t="s">
        <v>3326</v>
      </c>
      <c r="AE438" t="s">
        <v>156</v>
      </c>
      <c r="AF438" t="s">
        <v>122</v>
      </c>
      <c r="AG438" s="8">
        <v>96950</v>
      </c>
      <c r="AH438" t="s">
        <v>123</v>
      </c>
      <c r="AJ438" s="10">
        <v>16702871918</v>
      </c>
      <c r="AL438" t="s">
        <v>3331</v>
      </c>
      <c r="BE438" t="str">
        <f>"13-2011.00"</f>
        <v>13-2011.00</v>
      </c>
      <c r="BF438" t="s">
        <v>160</v>
      </c>
      <c r="BG438" t="s">
        <v>3332</v>
      </c>
      <c r="BH438" t="s">
        <v>162</v>
      </c>
      <c r="BI438">
        <v>1</v>
      </c>
      <c r="BK438" s="1">
        <v>46297</v>
      </c>
      <c r="BL438" s="1">
        <v>47392</v>
      </c>
      <c r="BO438">
        <v>40</v>
      </c>
      <c r="BP438">
        <v>0</v>
      </c>
      <c r="BQ438">
        <v>8</v>
      </c>
      <c r="BR438">
        <v>8</v>
      </c>
      <c r="BS438">
        <v>8</v>
      </c>
      <c r="BT438">
        <v>8</v>
      </c>
      <c r="BU438">
        <v>8</v>
      </c>
      <c r="BV438">
        <v>0</v>
      </c>
      <c r="BW438" t="str">
        <f>"8:00 AM"</f>
        <v>8:00 AM</v>
      </c>
      <c r="BX438" t="str">
        <f>"5:00 PM"</f>
        <v>5:00 PM</v>
      </c>
      <c r="BY438" t="s">
        <v>212</v>
      </c>
      <c r="BZ438">
        <v>0</v>
      </c>
      <c r="CA438">
        <v>36</v>
      </c>
      <c r="CB438" t="s">
        <v>117</v>
      </c>
      <c r="CD438" t="s">
        <v>3677</v>
      </c>
      <c r="CE438" t="s">
        <v>3334</v>
      </c>
      <c r="CG438" t="s">
        <v>156</v>
      </c>
      <c r="CH438" t="s">
        <v>122</v>
      </c>
      <c r="CI438" s="8">
        <v>96950</v>
      </c>
      <c r="CJ438" s="3">
        <v>17.91</v>
      </c>
      <c r="CK438" s="3">
        <v>17.91</v>
      </c>
      <c r="CL438" s="3">
        <v>0</v>
      </c>
      <c r="CM438" s="3">
        <v>0</v>
      </c>
      <c r="CN438" t="s">
        <v>137</v>
      </c>
      <c r="CO438" t="s">
        <v>165</v>
      </c>
      <c r="CP438" t="s">
        <v>138</v>
      </c>
      <c r="CR438" t="s">
        <v>117</v>
      </c>
      <c r="CS438" t="s">
        <v>139</v>
      </c>
      <c r="CT438" t="s">
        <v>140</v>
      </c>
      <c r="CU438" t="s">
        <v>140</v>
      </c>
      <c r="CV438" t="s">
        <v>140</v>
      </c>
      <c r="CW438" t="s">
        <v>139</v>
      </c>
      <c r="CX438" t="s">
        <v>140</v>
      </c>
      <c r="CY438" t="s">
        <v>3335</v>
      </c>
      <c r="CZ438" s="10">
        <v>16702871918</v>
      </c>
      <c r="DA438" t="s">
        <v>3331</v>
      </c>
      <c r="DB438" t="s">
        <v>140</v>
      </c>
      <c r="DC438" t="s">
        <v>139</v>
      </c>
      <c r="DD438" t="s">
        <v>117</v>
      </c>
    </row>
    <row r="439" spans="1:114" ht="14.45" customHeight="1" x14ac:dyDescent="0.25">
      <c r="A439" t="s">
        <v>4718</v>
      </c>
      <c r="B439" t="s">
        <v>115</v>
      </c>
      <c r="C439" s="1">
        <v>45971</v>
      </c>
      <c r="D439" s="1">
        <v>46037</v>
      </c>
      <c r="E439" t="s">
        <v>116</v>
      </c>
      <c r="G439" t="s">
        <v>117</v>
      </c>
      <c r="H439" t="s">
        <v>117</v>
      </c>
      <c r="I439" t="s">
        <v>117</v>
      </c>
      <c r="J439" t="s">
        <v>1315</v>
      </c>
      <c r="K439" t="s">
        <v>2071</v>
      </c>
      <c r="L439" t="s">
        <v>1317</v>
      </c>
      <c r="M439" t="s">
        <v>1318</v>
      </c>
      <c r="N439" t="s">
        <v>121</v>
      </c>
      <c r="O439" t="s">
        <v>122</v>
      </c>
      <c r="P439" s="8">
        <v>96950</v>
      </c>
      <c r="Q439" t="s">
        <v>123</v>
      </c>
      <c r="S439" s="10">
        <v>16702336927</v>
      </c>
      <c r="U439" t="s">
        <v>2072</v>
      </c>
      <c r="V439">
        <v>23622</v>
      </c>
      <c r="W439" t="s">
        <v>222</v>
      </c>
      <c r="X439" t="s">
        <v>139</v>
      </c>
      <c r="Y439" t="s">
        <v>1320</v>
      </c>
      <c r="Z439" t="s">
        <v>1321</v>
      </c>
      <c r="AA439" t="s">
        <v>1322</v>
      </c>
      <c r="AB439" t="s">
        <v>193</v>
      </c>
      <c r="AC439" t="s">
        <v>1317</v>
      </c>
      <c r="AD439" t="s">
        <v>1318</v>
      </c>
      <c r="AE439" t="s">
        <v>121</v>
      </c>
      <c r="AF439" t="s">
        <v>122</v>
      </c>
      <c r="AG439" s="8">
        <v>96950</v>
      </c>
      <c r="AH439" t="s">
        <v>123</v>
      </c>
      <c r="AJ439" s="10">
        <v>16702336927</v>
      </c>
      <c r="AL439" t="s">
        <v>1323</v>
      </c>
      <c r="BE439" t="str">
        <f>"49-9071.00"</f>
        <v>49-9071.00</v>
      </c>
      <c r="BF439" t="s">
        <v>132</v>
      </c>
      <c r="BG439" t="s">
        <v>2598</v>
      </c>
      <c r="BH439" t="s">
        <v>1751</v>
      </c>
      <c r="BI439">
        <v>15</v>
      </c>
      <c r="BJ439">
        <v>15</v>
      </c>
      <c r="BK439" s="1">
        <v>45992</v>
      </c>
      <c r="BL439" s="1">
        <v>46356</v>
      </c>
      <c r="BM439" s="1">
        <v>46037</v>
      </c>
      <c r="BN439" s="1">
        <v>46356</v>
      </c>
      <c r="BO439">
        <v>35</v>
      </c>
      <c r="BP439">
        <v>0</v>
      </c>
      <c r="BQ439">
        <v>7</v>
      </c>
      <c r="BR439">
        <v>7</v>
      </c>
      <c r="BS439">
        <v>7</v>
      </c>
      <c r="BT439">
        <v>7</v>
      </c>
      <c r="BU439">
        <v>7</v>
      </c>
      <c r="BV439">
        <v>0</v>
      </c>
      <c r="BW439" t="str">
        <f>"7:30 AM"</f>
        <v>7:30 AM</v>
      </c>
      <c r="BX439" t="str">
        <f>"3:30 PM"</f>
        <v>3:30 PM</v>
      </c>
      <c r="BY439" t="s">
        <v>135</v>
      </c>
      <c r="BZ439">
        <v>0</v>
      </c>
      <c r="CA439">
        <v>24</v>
      </c>
      <c r="CB439" t="s">
        <v>117</v>
      </c>
      <c r="CD439" t="s">
        <v>4038</v>
      </c>
      <c r="CE439" t="s">
        <v>1317</v>
      </c>
      <c r="CG439" t="s">
        <v>121</v>
      </c>
      <c r="CH439" t="s">
        <v>122</v>
      </c>
      <c r="CI439" s="8">
        <v>96950</v>
      </c>
      <c r="CJ439" s="3">
        <v>9.98</v>
      </c>
      <c r="CK439" s="3">
        <v>9.98</v>
      </c>
      <c r="CL439" s="3">
        <v>14.97</v>
      </c>
      <c r="CM439" s="3">
        <v>14.97</v>
      </c>
      <c r="CN439" t="s">
        <v>137</v>
      </c>
      <c r="CP439" t="s">
        <v>138</v>
      </c>
      <c r="CR439" t="s">
        <v>117</v>
      </c>
      <c r="CS439" t="s">
        <v>139</v>
      </c>
      <c r="CT439" t="s">
        <v>140</v>
      </c>
      <c r="CU439" t="s">
        <v>139</v>
      </c>
      <c r="CV439" t="s">
        <v>140</v>
      </c>
      <c r="CW439" t="s">
        <v>139</v>
      </c>
      <c r="CX439" t="s">
        <v>140</v>
      </c>
      <c r="CY439" t="s">
        <v>1328</v>
      </c>
      <c r="CZ439" s="10">
        <v>16702336927</v>
      </c>
      <c r="DA439" t="s">
        <v>1323</v>
      </c>
      <c r="DB439" t="s">
        <v>140</v>
      </c>
      <c r="DC439" t="s">
        <v>139</v>
      </c>
      <c r="DD439" t="s">
        <v>139</v>
      </c>
    </row>
    <row r="440" spans="1:114" ht="14.45" customHeight="1" x14ac:dyDescent="0.25">
      <c r="A440" t="s">
        <v>5173</v>
      </c>
      <c r="B440" t="s">
        <v>499</v>
      </c>
      <c r="C440" s="1">
        <v>46036</v>
      </c>
      <c r="D440" s="1">
        <v>46037</v>
      </c>
      <c r="E440" t="s">
        <v>116</v>
      </c>
      <c r="G440" t="s">
        <v>117</v>
      </c>
      <c r="H440" t="s">
        <v>117</v>
      </c>
      <c r="I440" t="s">
        <v>117</v>
      </c>
      <c r="J440" t="s">
        <v>2572</v>
      </c>
      <c r="L440" t="s">
        <v>2573</v>
      </c>
      <c r="N440" t="s">
        <v>156</v>
      </c>
      <c r="O440" t="s">
        <v>122</v>
      </c>
      <c r="P440" s="8">
        <v>96950</v>
      </c>
      <c r="Q440" t="s">
        <v>123</v>
      </c>
      <c r="S440" s="10">
        <v>16702358748</v>
      </c>
      <c r="U440" t="s">
        <v>988</v>
      </c>
      <c r="V440">
        <v>2362</v>
      </c>
      <c r="W440" t="s">
        <v>125</v>
      </c>
      <c r="Y440" t="s">
        <v>2438</v>
      </c>
      <c r="Z440" t="s">
        <v>1167</v>
      </c>
      <c r="AA440" t="s">
        <v>2439</v>
      </c>
      <c r="AB440" t="s">
        <v>277</v>
      </c>
      <c r="AC440" t="s">
        <v>987</v>
      </c>
      <c r="AE440" t="s">
        <v>156</v>
      </c>
      <c r="AF440" t="s">
        <v>122</v>
      </c>
      <c r="AG440" s="8">
        <v>96950</v>
      </c>
      <c r="AH440" t="s">
        <v>123</v>
      </c>
      <c r="AJ440" s="10">
        <v>16702358748</v>
      </c>
      <c r="AL440" t="s">
        <v>991</v>
      </c>
      <c r="BE440" t="str">
        <f>"49-3023.00"</f>
        <v>49-3023.00</v>
      </c>
      <c r="BF440" t="s">
        <v>392</v>
      </c>
      <c r="BG440" t="s">
        <v>2574</v>
      </c>
      <c r="BH440" t="s">
        <v>1576</v>
      </c>
      <c r="BI440">
        <v>3</v>
      </c>
      <c r="BK440" s="1">
        <v>46204</v>
      </c>
      <c r="BL440" s="1">
        <v>46568</v>
      </c>
      <c r="BO440">
        <v>35</v>
      </c>
      <c r="BP440">
        <v>0</v>
      </c>
      <c r="BQ440">
        <v>7</v>
      </c>
      <c r="BR440">
        <v>7</v>
      </c>
      <c r="BS440">
        <v>7</v>
      </c>
      <c r="BT440">
        <v>7</v>
      </c>
      <c r="BU440">
        <v>7</v>
      </c>
      <c r="BV440">
        <v>0</v>
      </c>
      <c r="BW440" t="str">
        <f>"8:00 AM"</f>
        <v>8:00 AM</v>
      </c>
      <c r="BX440" t="str">
        <f>"4:00 PM"</f>
        <v>4:00 PM</v>
      </c>
      <c r="BY440" t="s">
        <v>135</v>
      </c>
      <c r="BZ440">
        <v>0</v>
      </c>
      <c r="CA440">
        <v>24</v>
      </c>
      <c r="CB440" t="s">
        <v>117</v>
      </c>
      <c r="CD440" t="s">
        <v>2575</v>
      </c>
      <c r="CE440" t="s">
        <v>987</v>
      </c>
      <c r="CG440" t="s">
        <v>993</v>
      </c>
      <c r="CH440" t="s">
        <v>122</v>
      </c>
      <c r="CI440" s="8">
        <v>96950</v>
      </c>
      <c r="CJ440" s="3">
        <v>10.59</v>
      </c>
      <c r="CK440" s="3">
        <v>11.5</v>
      </c>
      <c r="CL440" s="3">
        <v>15.88</v>
      </c>
      <c r="CM440" s="3">
        <v>17.25</v>
      </c>
      <c r="CN440" t="s">
        <v>137</v>
      </c>
      <c r="CO440" t="s">
        <v>142</v>
      </c>
      <c r="CP440" t="s">
        <v>266</v>
      </c>
      <c r="CR440" t="s">
        <v>117</v>
      </c>
      <c r="CS440" t="s">
        <v>139</v>
      </c>
      <c r="CT440" t="s">
        <v>140</v>
      </c>
      <c r="CU440" t="s">
        <v>139</v>
      </c>
      <c r="CV440" t="s">
        <v>140</v>
      </c>
      <c r="CW440" t="s">
        <v>139</v>
      </c>
      <c r="CX440" t="s">
        <v>140</v>
      </c>
      <c r="CY440" t="s">
        <v>994</v>
      </c>
      <c r="CZ440" s="10">
        <v>16702358748</v>
      </c>
      <c r="DA440" t="s">
        <v>991</v>
      </c>
      <c r="DB440" t="s">
        <v>142</v>
      </c>
      <c r="DC440" t="s">
        <v>139</v>
      </c>
      <c r="DD440" t="s">
        <v>117</v>
      </c>
    </row>
    <row r="441" spans="1:114" ht="14.45" customHeight="1" x14ac:dyDescent="0.25">
      <c r="A441" t="s">
        <v>5486</v>
      </c>
      <c r="B441" t="s">
        <v>234</v>
      </c>
      <c r="C441" s="1">
        <v>46037</v>
      </c>
      <c r="D441" s="1">
        <v>46037</v>
      </c>
      <c r="E441" t="s">
        <v>116</v>
      </c>
      <c r="G441" t="s">
        <v>117</v>
      </c>
      <c r="H441" t="s">
        <v>117</v>
      </c>
      <c r="I441" t="s">
        <v>117</v>
      </c>
      <c r="J441" t="s">
        <v>1879</v>
      </c>
      <c r="K441" t="s">
        <v>1880</v>
      </c>
      <c r="L441" t="s">
        <v>1075</v>
      </c>
      <c r="M441" t="s">
        <v>1881</v>
      </c>
      <c r="N441" t="s">
        <v>121</v>
      </c>
      <c r="O441" t="s">
        <v>122</v>
      </c>
      <c r="P441" s="8">
        <v>96950</v>
      </c>
      <c r="Q441" t="s">
        <v>123</v>
      </c>
      <c r="R441" t="s">
        <v>140</v>
      </c>
      <c r="S441" s="10">
        <v>16703236877</v>
      </c>
      <c r="U441" t="s">
        <v>1882</v>
      </c>
      <c r="V441">
        <v>621610</v>
      </c>
      <c r="W441" t="s">
        <v>125</v>
      </c>
      <c r="Y441" t="s">
        <v>1078</v>
      </c>
      <c r="Z441" t="s">
        <v>1079</v>
      </c>
      <c r="AA441" t="s">
        <v>1080</v>
      </c>
      <c r="AB441" t="s">
        <v>277</v>
      </c>
      <c r="AC441" t="s">
        <v>1081</v>
      </c>
      <c r="AE441" t="s">
        <v>1082</v>
      </c>
      <c r="AF441" t="s">
        <v>340</v>
      </c>
      <c r="AG441" s="8">
        <v>96931</v>
      </c>
      <c r="AH441" t="s">
        <v>123</v>
      </c>
      <c r="AJ441" s="10">
        <v>16716498746</v>
      </c>
      <c r="AK441">
        <v>203</v>
      </c>
      <c r="AL441" t="s">
        <v>1083</v>
      </c>
      <c r="BE441" t="str">
        <f>"43-3031.00"</f>
        <v>43-3031.00</v>
      </c>
      <c r="BF441" t="s">
        <v>1205</v>
      </c>
      <c r="BG441" t="s">
        <v>3781</v>
      </c>
      <c r="BH441" t="s">
        <v>1885</v>
      </c>
      <c r="BI441">
        <v>1</v>
      </c>
      <c r="BK441" s="1">
        <v>46143</v>
      </c>
      <c r="BL441" s="1">
        <v>47238</v>
      </c>
      <c r="BO441">
        <v>40</v>
      </c>
      <c r="BP441">
        <v>0</v>
      </c>
      <c r="BQ441">
        <v>8</v>
      </c>
      <c r="BR441">
        <v>8</v>
      </c>
      <c r="BS441">
        <v>8</v>
      </c>
      <c r="BT441">
        <v>8</v>
      </c>
      <c r="BU441">
        <v>5</v>
      </c>
      <c r="BV441">
        <v>3</v>
      </c>
      <c r="BW441" t="str">
        <f>"8:30 AM"</f>
        <v>8:30 AM</v>
      </c>
      <c r="BX441" t="str">
        <f>"5:30 PM"</f>
        <v>5:30 PM</v>
      </c>
      <c r="BY441" t="s">
        <v>5487</v>
      </c>
      <c r="BZ441">
        <v>0</v>
      </c>
      <c r="CA441">
        <v>12</v>
      </c>
      <c r="CB441" t="s">
        <v>117</v>
      </c>
      <c r="CD441" s="2" t="s">
        <v>3782</v>
      </c>
      <c r="CE441" t="s">
        <v>1088</v>
      </c>
      <c r="CF441" t="s">
        <v>1881</v>
      </c>
      <c r="CG441" t="s">
        <v>121</v>
      </c>
      <c r="CH441" t="s">
        <v>122</v>
      </c>
      <c r="CI441" s="8">
        <v>96950</v>
      </c>
      <c r="CJ441" s="3">
        <v>12.33</v>
      </c>
      <c r="CK441" s="3">
        <v>12.33</v>
      </c>
      <c r="CL441" s="3">
        <v>0</v>
      </c>
      <c r="CM441" s="3">
        <v>0</v>
      </c>
      <c r="CN441" t="s">
        <v>137</v>
      </c>
      <c r="CO441" t="s">
        <v>591</v>
      </c>
      <c r="CP441" t="s">
        <v>138</v>
      </c>
      <c r="CR441" t="s">
        <v>117</v>
      </c>
      <c r="CS441" t="s">
        <v>139</v>
      </c>
      <c r="CT441" t="s">
        <v>140</v>
      </c>
      <c r="CU441" t="s">
        <v>140</v>
      </c>
      <c r="CV441" t="s">
        <v>140</v>
      </c>
      <c r="CW441" t="s">
        <v>139</v>
      </c>
      <c r="CX441" t="s">
        <v>140</v>
      </c>
      <c r="CY441" t="s">
        <v>140</v>
      </c>
      <c r="CZ441" s="10">
        <v>16703236877</v>
      </c>
      <c r="DA441" t="s">
        <v>1887</v>
      </c>
      <c r="DB441" t="s">
        <v>140</v>
      </c>
      <c r="DC441" t="s">
        <v>139</v>
      </c>
      <c r="DD441" t="s">
        <v>117</v>
      </c>
    </row>
    <row r="442" spans="1:114" ht="14.45" customHeight="1" x14ac:dyDescent="0.25">
      <c r="A442" t="s">
        <v>5549</v>
      </c>
      <c r="B442" t="s">
        <v>115</v>
      </c>
      <c r="C442" s="1">
        <v>45973</v>
      </c>
      <c r="D442" s="1">
        <v>46037</v>
      </c>
      <c r="E442" t="s">
        <v>168</v>
      </c>
      <c r="F442" s="1">
        <v>46130</v>
      </c>
      <c r="G442" t="s">
        <v>139</v>
      </c>
      <c r="H442" t="s">
        <v>117</v>
      </c>
      <c r="I442" t="s">
        <v>117</v>
      </c>
      <c r="J442" t="s">
        <v>351</v>
      </c>
      <c r="K442" t="s">
        <v>391</v>
      </c>
      <c r="L442" t="s">
        <v>353</v>
      </c>
      <c r="M442" t="s">
        <v>354</v>
      </c>
      <c r="N442" t="s">
        <v>121</v>
      </c>
      <c r="O442" t="s">
        <v>122</v>
      </c>
      <c r="P442" s="8">
        <v>96950</v>
      </c>
      <c r="Q442" t="s">
        <v>123</v>
      </c>
      <c r="S442" s="10">
        <v>16702353285</v>
      </c>
      <c r="U442" t="s">
        <v>355</v>
      </c>
      <c r="V442">
        <v>81111</v>
      </c>
      <c r="W442" t="s">
        <v>125</v>
      </c>
      <c r="Y442" t="s">
        <v>356</v>
      </c>
      <c r="Z442" t="s">
        <v>357</v>
      </c>
      <c r="AA442" t="s">
        <v>358</v>
      </c>
      <c r="AB442" t="s">
        <v>359</v>
      </c>
      <c r="AC442" t="s">
        <v>353</v>
      </c>
      <c r="AD442" t="s">
        <v>354</v>
      </c>
      <c r="AE442" t="s">
        <v>121</v>
      </c>
      <c r="AF442" t="s">
        <v>122</v>
      </c>
      <c r="AG442" s="8">
        <v>96950</v>
      </c>
      <c r="AH442" t="s">
        <v>123</v>
      </c>
      <c r="AJ442" s="10">
        <v>16702353285</v>
      </c>
      <c r="AL442" t="s">
        <v>360</v>
      </c>
      <c r="BE442" t="str">
        <f>"49-3021.00"</f>
        <v>49-3021.00</v>
      </c>
      <c r="BF442" t="s">
        <v>900</v>
      </c>
      <c r="BG442" t="s">
        <v>1369</v>
      </c>
      <c r="BH442" t="s">
        <v>1370</v>
      </c>
      <c r="BI442">
        <v>1</v>
      </c>
      <c r="BJ442">
        <v>1</v>
      </c>
      <c r="BK442" s="1">
        <v>46132</v>
      </c>
      <c r="BL442" s="1">
        <v>46496</v>
      </c>
      <c r="BM442" s="1">
        <v>46132</v>
      </c>
      <c r="BN442" s="1">
        <v>46496</v>
      </c>
      <c r="BO442">
        <v>40</v>
      </c>
      <c r="BP442">
        <v>0</v>
      </c>
      <c r="BQ442">
        <v>8</v>
      </c>
      <c r="BR442">
        <v>8</v>
      </c>
      <c r="BS442">
        <v>8</v>
      </c>
      <c r="BT442">
        <v>8</v>
      </c>
      <c r="BU442">
        <v>8</v>
      </c>
      <c r="BV442">
        <v>0</v>
      </c>
      <c r="BW442" t="str">
        <f>"8:00 AM"</f>
        <v>8:00 AM</v>
      </c>
      <c r="BX442" t="str">
        <f>"5:00 PM"</f>
        <v>5:00 PM</v>
      </c>
      <c r="BY442" t="s">
        <v>135</v>
      </c>
      <c r="BZ442">
        <v>0</v>
      </c>
      <c r="CA442">
        <v>12</v>
      </c>
      <c r="CB442" t="s">
        <v>117</v>
      </c>
      <c r="CD442" t="s">
        <v>165</v>
      </c>
      <c r="CE442" t="s">
        <v>353</v>
      </c>
      <c r="CF442" t="s">
        <v>354</v>
      </c>
      <c r="CG442" t="s">
        <v>121</v>
      </c>
      <c r="CH442" t="s">
        <v>122</v>
      </c>
      <c r="CI442" s="8">
        <v>96950</v>
      </c>
      <c r="CJ442" s="3">
        <v>17.420000000000002</v>
      </c>
      <c r="CK442" s="3">
        <v>17.420000000000002</v>
      </c>
      <c r="CL442" s="3">
        <v>26.13</v>
      </c>
      <c r="CM442" s="3">
        <v>26.13</v>
      </c>
      <c r="CN442" t="s">
        <v>137</v>
      </c>
      <c r="CO442" t="s">
        <v>325</v>
      </c>
      <c r="CP442" t="s">
        <v>138</v>
      </c>
      <c r="CR442" t="s">
        <v>117</v>
      </c>
      <c r="CS442" t="s">
        <v>139</v>
      </c>
      <c r="CT442" t="s">
        <v>140</v>
      </c>
      <c r="CU442" t="s">
        <v>139</v>
      </c>
      <c r="CV442" t="s">
        <v>140</v>
      </c>
      <c r="CW442" t="s">
        <v>139</v>
      </c>
      <c r="CX442" t="s">
        <v>140</v>
      </c>
      <c r="CY442" t="s">
        <v>1225</v>
      </c>
      <c r="CZ442" s="10">
        <v>16702353285</v>
      </c>
      <c r="DA442" t="s">
        <v>360</v>
      </c>
      <c r="DB442" t="s">
        <v>140</v>
      </c>
      <c r="DC442" t="s">
        <v>139</v>
      </c>
      <c r="DD442" t="s">
        <v>117</v>
      </c>
    </row>
    <row r="443" spans="1:114" ht="14.45" customHeight="1" x14ac:dyDescent="0.25">
      <c r="A443" t="s">
        <v>5553</v>
      </c>
      <c r="B443" t="s">
        <v>217</v>
      </c>
      <c r="C443" s="1">
        <v>45972</v>
      </c>
      <c r="D443" s="1">
        <v>46037</v>
      </c>
      <c r="E443" t="s">
        <v>116</v>
      </c>
      <c r="G443" t="s">
        <v>117</v>
      </c>
      <c r="H443" t="s">
        <v>117</v>
      </c>
      <c r="I443" t="s">
        <v>117</v>
      </c>
      <c r="J443" t="s">
        <v>3745</v>
      </c>
      <c r="K443" t="s">
        <v>2948</v>
      </c>
      <c r="L443" t="s">
        <v>2949</v>
      </c>
      <c r="M443" t="s">
        <v>2950</v>
      </c>
      <c r="N443" t="s">
        <v>156</v>
      </c>
      <c r="O443" t="s">
        <v>122</v>
      </c>
      <c r="P443" s="8">
        <v>96950</v>
      </c>
      <c r="Q443" t="s">
        <v>123</v>
      </c>
      <c r="S443" s="10">
        <v>16702850063</v>
      </c>
      <c r="U443" t="s">
        <v>2951</v>
      </c>
      <c r="V443">
        <v>722310</v>
      </c>
      <c r="W443" t="s">
        <v>125</v>
      </c>
      <c r="Y443" t="s">
        <v>3747</v>
      </c>
      <c r="Z443" t="s">
        <v>3748</v>
      </c>
      <c r="AA443" t="s">
        <v>3749</v>
      </c>
      <c r="AB443" t="s">
        <v>277</v>
      </c>
      <c r="AC443" t="s">
        <v>2949</v>
      </c>
      <c r="AD443" t="s">
        <v>2950</v>
      </c>
      <c r="AE443" t="s">
        <v>156</v>
      </c>
      <c r="AF443" t="s">
        <v>122</v>
      </c>
      <c r="AG443" s="8">
        <v>96950</v>
      </c>
      <c r="AH443" t="s">
        <v>123</v>
      </c>
      <c r="AJ443" s="10">
        <v>16702850063</v>
      </c>
      <c r="AL443" t="s">
        <v>2955</v>
      </c>
      <c r="BE443" t="str">
        <f>"35-2014.00"</f>
        <v>35-2014.00</v>
      </c>
      <c r="BF443" t="s">
        <v>195</v>
      </c>
      <c r="BG443" t="s">
        <v>5554</v>
      </c>
      <c r="BH443" t="s">
        <v>495</v>
      </c>
      <c r="BI443">
        <v>10</v>
      </c>
      <c r="BK443" s="1">
        <v>46023</v>
      </c>
      <c r="BL443" s="1">
        <v>46387</v>
      </c>
      <c r="BO443">
        <v>40</v>
      </c>
      <c r="BP443">
        <v>0</v>
      </c>
      <c r="BQ443">
        <v>8</v>
      </c>
      <c r="BR443">
        <v>8</v>
      </c>
      <c r="BS443">
        <v>8</v>
      </c>
      <c r="BT443">
        <v>8</v>
      </c>
      <c r="BU443">
        <v>8</v>
      </c>
      <c r="BV443">
        <v>0</v>
      </c>
      <c r="BW443" t="str">
        <f>"8:00 AM"</f>
        <v>8:00 AM</v>
      </c>
      <c r="BX443" t="str">
        <f>"5:00 PM"</f>
        <v>5:00 PM</v>
      </c>
      <c r="BY443" t="s">
        <v>165</v>
      </c>
      <c r="BZ443">
        <v>0</v>
      </c>
      <c r="CA443">
        <v>6</v>
      </c>
      <c r="CB443" t="s">
        <v>117</v>
      </c>
      <c r="CD443" s="2" t="s">
        <v>5555</v>
      </c>
      <c r="CE443" t="s">
        <v>2949</v>
      </c>
      <c r="CF443" t="s">
        <v>2950</v>
      </c>
      <c r="CG443" t="s">
        <v>156</v>
      </c>
      <c r="CH443" t="s">
        <v>122</v>
      </c>
      <c r="CI443" s="8">
        <v>96950</v>
      </c>
      <c r="CJ443" s="3">
        <v>8.93</v>
      </c>
      <c r="CL443" s="3">
        <v>13.4</v>
      </c>
      <c r="CN443" t="s">
        <v>137</v>
      </c>
      <c r="CO443" t="s">
        <v>2959</v>
      </c>
      <c r="CP443" t="s">
        <v>138</v>
      </c>
      <c r="CR443" t="s">
        <v>117</v>
      </c>
      <c r="CS443" t="s">
        <v>139</v>
      </c>
      <c r="CT443" t="s">
        <v>139</v>
      </c>
      <c r="CU443" t="s">
        <v>139</v>
      </c>
      <c r="CV443" t="s">
        <v>140</v>
      </c>
      <c r="CW443" t="s">
        <v>139</v>
      </c>
      <c r="CX443" t="s">
        <v>139</v>
      </c>
      <c r="CY443" s="2" t="s">
        <v>2960</v>
      </c>
      <c r="CZ443" s="10">
        <v>16702850063</v>
      </c>
      <c r="DA443" t="s">
        <v>2955</v>
      </c>
      <c r="DB443" t="s">
        <v>140</v>
      </c>
      <c r="DC443" t="s">
        <v>139</v>
      </c>
      <c r="DD443" t="s">
        <v>117</v>
      </c>
    </row>
    <row r="444" spans="1:114" ht="14.45" customHeight="1" x14ac:dyDescent="0.25">
      <c r="A444" t="s">
        <v>5628</v>
      </c>
      <c r="B444" t="s">
        <v>115</v>
      </c>
      <c r="C444" s="1">
        <v>45982</v>
      </c>
      <c r="D444" s="1">
        <v>46037</v>
      </c>
      <c r="E444" t="s">
        <v>116</v>
      </c>
      <c r="G444" t="s">
        <v>117</v>
      </c>
      <c r="H444" t="s">
        <v>117</v>
      </c>
      <c r="I444" t="s">
        <v>117</v>
      </c>
      <c r="J444" t="s">
        <v>218</v>
      </c>
      <c r="L444" t="s">
        <v>1158</v>
      </c>
      <c r="M444" t="s">
        <v>3155</v>
      </c>
      <c r="N444" t="s">
        <v>121</v>
      </c>
      <c r="O444" t="s">
        <v>122</v>
      </c>
      <c r="P444" s="8">
        <v>96950</v>
      </c>
      <c r="Q444" t="s">
        <v>123</v>
      </c>
      <c r="S444" s="10">
        <v>16702353027</v>
      </c>
      <c r="U444" t="s">
        <v>221</v>
      </c>
      <c r="V444">
        <v>561320</v>
      </c>
      <c r="W444" t="s">
        <v>222</v>
      </c>
      <c r="X444" t="s">
        <v>139</v>
      </c>
      <c r="Y444" t="s">
        <v>223</v>
      </c>
      <c r="Z444" t="s">
        <v>224</v>
      </c>
      <c r="AA444" t="s">
        <v>225</v>
      </c>
      <c r="AB444" t="s">
        <v>193</v>
      </c>
      <c r="AC444" t="s">
        <v>1158</v>
      </c>
      <c r="AD444" t="s">
        <v>219</v>
      </c>
      <c r="AE444" t="s">
        <v>121</v>
      </c>
      <c r="AF444" t="s">
        <v>122</v>
      </c>
      <c r="AG444" s="8">
        <v>96950</v>
      </c>
      <c r="AH444" t="s">
        <v>123</v>
      </c>
      <c r="AJ444" s="10">
        <v>16702353027</v>
      </c>
      <c r="AL444" t="s">
        <v>226</v>
      </c>
      <c r="BE444" t="str">
        <f>"35-2012.00"</f>
        <v>35-2012.00</v>
      </c>
      <c r="BF444" t="s">
        <v>227</v>
      </c>
      <c r="BG444" t="s">
        <v>1876</v>
      </c>
      <c r="BH444" t="s">
        <v>197</v>
      </c>
      <c r="BI444">
        <v>6</v>
      </c>
      <c r="BJ444">
        <v>6</v>
      </c>
      <c r="BK444" s="1">
        <v>46023</v>
      </c>
      <c r="BL444" s="1">
        <v>46387</v>
      </c>
      <c r="BM444" s="1">
        <v>46037</v>
      </c>
      <c r="BN444" s="1">
        <v>46387</v>
      </c>
      <c r="BO444">
        <v>35</v>
      </c>
      <c r="BP444">
        <v>0</v>
      </c>
      <c r="BQ444">
        <v>7</v>
      </c>
      <c r="BR444">
        <v>7</v>
      </c>
      <c r="BS444">
        <v>7</v>
      </c>
      <c r="BT444">
        <v>7</v>
      </c>
      <c r="BU444">
        <v>7</v>
      </c>
      <c r="BV444">
        <v>0</v>
      </c>
      <c r="BW444" t="str">
        <f>"2:30 AM"</f>
        <v>2:30 AM</v>
      </c>
      <c r="BX444" t="str">
        <f>"9:30 AM"</f>
        <v>9:30 AM</v>
      </c>
      <c r="BY444" t="s">
        <v>165</v>
      </c>
      <c r="BZ444">
        <v>0</v>
      </c>
      <c r="CA444">
        <v>12</v>
      </c>
      <c r="CB444" t="s">
        <v>117</v>
      </c>
      <c r="CD444" s="2" t="s">
        <v>5629</v>
      </c>
      <c r="CE444" t="s">
        <v>867</v>
      </c>
      <c r="CF444" t="s">
        <v>867</v>
      </c>
      <c r="CG444" t="s">
        <v>368</v>
      </c>
      <c r="CH444" t="s">
        <v>122</v>
      </c>
      <c r="CI444" s="8">
        <v>96951</v>
      </c>
      <c r="CJ444" s="3">
        <v>9.0299999999999994</v>
      </c>
      <c r="CK444" s="3">
        <v>9.0299999999999994</v>
      </c>
      <c r="CL444" s="3">
        <v>13.54</v>
      </c>
      <c r="CM444" s="3">
        <v>13.54</v>
      </c>
      <c r="CN444" t="s">
        <v>137</v>
      </c>
      <c r="CO444">
        <v>0</v>
      </c>
      <c r="CP444" t="s">
        <v>138</v>
      </c>
      <c r="CR444" t="s">
        <v>117</v>
      </c>
      <c r="CS444" t="s">
        <v>139</v>
      </c>
      <c r="CT444" t="s">
        <v>140</v>
      </c>
      <c r="CU444" t="s">
        <v>139</v>
      </c>
      <c r="CV444" t="s">
        <v>140</v>
      </c>
      <c r="CW444" t="s">
        <v>139</v>
      </c>
      <c r="CX444" t="s">
        <v>140</v>
      </c>
      <c r="CY444" s="2" t="s">
        <v>1162</v>
      </c>
      <c r="CZ444" s="10">
        <v>16702353027</v>
      </c>
      <c r="DA444" t="s">
        <v>226</v>
      </c>
      <c r="DB444" t="s">
        <v>140</v>
      </c>
      <c r="DC444" t="s">
        <v>139</v>
      </c>
      <c r="DD444" t="s">
        <v>139</v>
      </c>
    </row>
    <row r="445" spans="1:114" ht="14.45" customHeight="1" x14ac:dyDescent="0.25">
      <c r="A445" t="s">
        <v>5630</v>
      </c>
      <c r="B445" t="s">
        <v>499</v>
      </c>
      <c r="C445" s="1">
        <v>46036</v>
      </c>
      <c r="D445" s="1">
        <v>46037</v>
      </c>
      <c r="E445" t="s">
        <v>168</v>
      </c>
      <c r="F445" s="1">
        <v>46217</v>
      </c>
      <c r="G445" t="s">
        <v>117</v>
      </c>
      <c r="H445" t="s">
        <v>117</v>
      </c>
      <c r="I445" t="s">
        <v>117</v>
      </c>
      <c r="J445" t="s">
        <v>986</v>
      </c>
      <c r="L445" t="s">
        <v>987</v>
      </c>
      <c r="N445" t="s">
        <v>156</v>
      </c>
      <c r="O445" t="s">
        <v>122</v>
      </c>
      <c r="P445" s="8">
        <v>96950</v>
      </c>
      <c r="Q445" t="s">
        <v>123</v>
      </c>
      <c r="S445" s="10">
        <v>16702358748</v>
      </c>
      <c r="U445" t="s">
        <v>988</v>
      </c>
      <c r="V445">
        <v>2362</v>
      </c>
      <c r="W445" t="s">
        <v>125</v>
      </c>
      <c r="Y445" t="s">
        <v>989</v>
      </c>
      <c r="Z445" t="s">
        <v>862</v>
      </c>
      <c r="AA445" t="s">
        <v>990</v>
      </c>
      <c r="AB445" t="s">
        <v>193</v>
      </c>
      <c r="AC445" t="s">
        <v>987</v>
      </c>
      <c r="AE445" t="s">
        <v>156</v>
      </c>
      <c r="AF445" t="s">
        <v>122</v>
      </c>
      <c r="AG445" s="8">
        <v>96950</v>
      </c>
      <c r="AH445" t="s">
        <v>123</v>
      </c>
      <c r="AJ445" s="10">
        <v>16702358748</v>
      </c>
      <c r="AL445" t="s">
        <v>991</v>
      </c>
      <c r="BE445" t="str">
        <f>"49-9071.00"</f>
        <v>49-9071.00</v>
      </c>
      <c r="BF445" t="s">
        <v>132</v>
      </c>
      <c r="BG445" t="s">
        <v>992</v>
      </c>
      <c r="BH445" t="s">
        <v>134</v>
      </c>
      <c r="BI445">
        <v>9</v>
      </c>
      <c r="BK445" s="1">
        <v>46219</v>
      </c>
      <c r="BL445" s="1">
        <v>46583</v>
      </c>
      <c r="BO445">
        <v>35</v>
      </c>
      <c r="BP445">
        <v>0</v>
      </c>
      <c r="BQ445">
        <v>7</v>
      </c>
      <c r="BR445">
        <v>7</v>
      </c>
      <c r="BS445">
        <v>7</v>
      </c>
      <c r="BT445">
        <v>7</v>
      </c>
      <c r="BU445">
        <v>7</v>
      </c>
      <c r="BV445">
        <v>0</v>
      </c>
      <c r="BW445" t="str">
        <f>"8:00 AM"</f>
        <v>8:00 AM</v>
      </c>
      <c r="BX445" t="str">
        <f>"4:00 PM"</f>
        <v>4:00 PM</v>
      </c>
      <c r="BY445" t="s">
        <v>135</v>
      </c>
      <c r="BZ445">
        <v>0</v>
      </c>
      <c r="CA445">
        <v>12</v>
      </c>
      <c r="CB445" t="s">
        <v>117</v>
      </c>
      <c r="CD445" t="s">
        <v>165</v>
      </c>
      <c r="CE445" t="s">
        <v>987</v>
      </c>
      <c r="CG445" t="s">
        <v>993</v>
      </c>
      <c r="CH445" t="s">
        <v>122</v>
      </c>
      <c r="CI445" s="8">
        <v>96950</v>
      </c>
      <c r="CJ445" s="3">
        <v>9.98</v>
      </c>
      <c r="CK445" s="3">
        <v>9.98</v>
      </c>
      <c r="CL445" s="3">
        <v>14.97</v>
      </c>
      <c r="CM445" s="3">
        <v>14.97</v>
      </c>
      <c r="CN445" t="s">
        <v>3386</v>
      </c>
      <c r="CO445" t="s">
        <v>142</v>
      </c>
      <c r="CP445" t="s">
        <v>266</v>
      </c>
      <c r="CR445" t="s">
        <v>117</v>
      </c>
      <c r="CS445" t="s">
        <v>139</v>
      </c>
      <c r="CT445" t="s">
        <v>140</v>
      </c>
      <c r="CU445" t="s">
        <v>139</v>
      </c>
      <c r="CV445" t="s">
        <v>140</v>
      </c>
      <c r="CW445" t="s">
        <v>139</v>
      </c>
      <c r="CX445" t="s">
        <v>140</v>
      </c>
      <c r="CY445" t="s">
        <v>5631</v>
      </c>
      <c r="CZ445" s="10">
        <v>16702358748</v>
      </c>
      <c r="DA445" t="s">
        <v>991</v>
      </c>
      <c r="DB445" t="s">
        <v>142</v>
      </c>
      <c r="DC445" t="s">
        <v>139</v>
      </c>
      <c r="DD445" t="s">
        <v>117</v>
      </c>
    </row>
    <row r="446" spans="1:114" ht="14.45" customHeight="1" x14ac:dyDescent="0.25">
      <c r="A446" t="s">
        <v>5716</v>
      </c>
      <c r="B446" t="s">
        <v>115</v>
      </c>
      <c r="C446" s="1">
        <v>45973</v>
      </c>
      <c r="D446" s="1">
        <v>46037</v>
      </c>
      <c r="E446" t="s">
        <v>168</v>
      </c>
      <c r="F446" s="1">
        <v>46130</v>
      </c>
      <c r="G446" t="s">
        <v>117</v>
      </c>
      <c r="H446" t="s">
        <v>117</v>
      </c>
      <c r="I446" t="s">
        <v>117</v>
      </c>
      <c r="J446" t="s">
        <v>351</v>
      </c>
      <c r="K446" t="s">
        <v>391</v>
      </c>
      <c r="L446" t="s">
        <v>353</v>
      </c>
      <c r="M446" t="s">
        <v>354</v>
      </c>
      <c r="N446" t="s">
        <v>121</v>
      </c>
      <c r="O446" t="s">
        <v>122</v>
      </c>
      <c r="P446" s="8">
        <v>96950</v>
      </c>
      <c r="Q446" t="s">
        <v>123</v>
      </c>
      <c r="S446" s="10">
        <v>16702353285</v>
      </c>
      <c r="U446" t="s">
        <v>355</v>
      </c>
      <c r="V446">
        <v>81111</v>
      </c>
      <c r="W446" t="s">
        <v>125</v>
      </c>
      <c r="Y446" t="s">
        <v>356</v>
      </c>
      <c r="Z446" t="s">
        <v>357</v>
      </c>
      <c r="AA446" t="s">
        <v>358</v>
      </c>
      <c r="AB446" t="s">
        <v>359</v>
      </c>
      <c r="AC446" t="s">
        <v>353</v>
      </c>
      <c r="AD446" t="s">
        <v>354</v>
      </c>
      <c r="AE446" t="s">
        <v>121</v>
      </c>
      <c r="AF446" t="s">
        <v>122</v>
      </c>
      <c r="AG446" s="8">
        <v>96950</v>
      </c>
      <c r="AH446" t="s">
        <v>123</v>
      </c>
      <c r="AJ446" s="10">
        <v>16702353285</v>
      </c>
      <c r="AL446" t="s">
        <v>360</v>
      </c>
      <c r="BE446" t="str">
        <f>"43-4151.00"</f>
        <v>43-4151.00</v>
      </c>
      <c r="BF446" t="s">
        <v>1495</v>
      </c>
      <c r="BG446" t="s">
        <v>5039</v>
      </c>
      <c r="BH446" t="s">
        <v>5040</v>
      </c>
      <c r="BI446">
        <v>1</v>
      </c>
      <c r="BJ446">
        <v>1</v>
      </c>
      <c r="BK446" s="1">
        <v>46132</v>
      </c>
      <c r="BL446" s="1">
        <v>46496</v>
      </c>
      <c r="BM446" s="1">
        <v>46132</v>
      </c>
      <c r="BN446" s="1">
        <v>46496</v>
      </c>
      <c r="BO446">
        <v>40</v>
      </c>
      <c r="BP446">
        <v>0</v>
      </c>
      <c r="BQ446">
        <v>8</v>
      </c>
      <c r="BR446">
        <v>8</v>
      </c>
      <c r="BS446">
        <v>8</v>
      </c>
      <c r="BT446">
        <v>8</v>
      </c>
      <c r="BU446">
        <v>8</v>
      </c>
      <c r="BV446">
        <v>0</v>
      </c>
      <c r="BW446" t="str">
        <f>"8:00 AM"</f>
        <v>8:00 AM</v>
      </c>
      <c r="BX446" t="str">
        <f>"5:00 PM"</f>
        <v>5:00 PM</v>
      </c>
      <c r="BY446" t="s">
        <v>135</v>
      </c>
      <c r="BZ446">
        <v>0</v>
      </c>
      <c r="CA446">
        <v>12</v>
      </c>
      <c r="CB446" t="s">
        <v>117</v>
      </c>
      <c r="CD446" t="s">
        <v>325</v>
      </c>
      <c r="CE446" t="s">
        <v>353</v>
      </c>
      <c r="CF446" t="s">
        <v>354</v>
      </c>
      <c r="CG446" t="s">
        <v>121</v>
      </c>
      <c r="CH446" t="s">
        <v>122</v>
      </c>
      <c r="CI446" s="8">
        <v>96950</v>
      </c>
      <c r="CJ446" s="3">
        <v>10.85</v>
      </c>
      <c r="CK446" s="3">
        <v>10.85</v>
      </c>
      <c r="CL446" s="3">
        <v>16.28</v>
      </c>
      <c r="CM446" s="3">
        <v>16.28</v>
      </c>
      <c r="CN446" t="s">
        <v>137</v>
      </c>
      <c r="CO446" t="s">
        <v>325</v>
      </c>
      <c r="CP446" t="s">
        <v>138</v>
      </c>
      <c r="CR446" t="s">
        <v>117</v>
      </c>
      <c r="CS446" t="s">
        <v>139</v>
      </c>
      <c r="CT446" t="s">
        <v>140</v>
      </c>
      <c r="CU446" t="s">
        <v>139</v>
      </c>
      <c r="CV446" t="s">
        <v>140</v>
      </c>
      <c r="CW446" t="s">
        <v>139</v>
      </c>
      <c r="CX446" t="s">
        <v>140</v>
      </c>
      <c r="CY446" t="s">
        <v>1225</v>
      </c>
      <c r="CZ446" s="10">
        <v>16702353285</v>
      </c>
      <c r="DA446" t="s">
        <v>360</v>
      </c>
      <c r="DB446" t="s">
        <v>140</v>
      </c>
      <c r="DC446" t="s">
        <v>139</v>
      </c>
      <c r="DD446" t="s">
        <v>117</v>
      </c>
    </row>
    <row r="447" spans="1:114" ht="14.45" customHeight="1" x14ac:dyDescent="0.25">
      <c r="A447" t="s">
        <v>5219</v>
      </c>
      <c r="B447" t="s">
        <v>234</v>
      </c>
      <c r="C447" s="1">
        <v>46036</v>
      </c>
      <c r="D447" s="1">
        <v>46040</v>
      </c>
      <c r="E447" t="s">
        <v>168</v>
      </c>
      <c r="F447" s="1">
        <v>46111</v>
      </c>
      <c r="G447" t="s">
        <v>117</v>
      </c>
      <c r="H447" t="s">
        <v>117</v>
      </c>
      <c r="I447" t="s">
        <v>117</v>
      </c>
      <c r="J447" t="s">
        <v>2241</v>
      </c>
      <c r="K447" t="s">
        <v>5220</v>
      </c>
      <c r="L447" t="s">
        <v>2243</v>
      </c>
      <c r="N447" t="s">
        <v>156</v>
      </c>
      <c r="O447" t="s">
        <v>122</v>
      </c>
      <c r="P447" s="8">
        <v>96950</v>
      </c>
      <c r="Q447" t="s">
        <v>123</v>
      </c>
      <c r="S447" s="10">
        <v>16702356129</v>
      </c>
      <c r="U447" t="s">
        <v>2244</v>
      </c>
      <c r="V447">
        <v>236115</v>
      </c>
      <c r="W447" t="s">
        <v>125</v>
      </c>
      <c r="Y447" t="s">
        <v>2245</v>
      </c>
      <c r="Z447" t="s">
        <v>2246</v>
      </c>
      <c r="AA447" t="s">
        <v>2247</v>
      </c>
      <c r="AB447" t="s">
        <v>439</v>
      </c>
      <c r="AC447" t="s">
        <v>2243</v>
      </c>
      <c r="AE447" t="s">
        <v>156</v>
      </c>
      <c r="AF447" t="s">
        <v>122</v>
      </c>
      <c r="AG447" s="8">
        <v>96950</v>
      </c>
      <c r="AH447" t="s">
        <v>123</v>
      </c>
      <c r="AJ447" s="10">
        <v>16702356129</v>
      </c>
      <c r="AL447" t="s">
        <v>2248</v>
      </c>
      <c r="BE447" t="str">
        <f>"49-9071.00"</f>
        <v>49-9071.00</v>
      </c>
      <c r="BF447" t="s">
        <v>132</v>
      </c>
      <c r="BG447" t="s">
        <v>5221</v>
      </c>
      <c r="BH447" t="s">
        <v>3320</v>
      </c>
      <c r="BI447">
        <v>15</v>
      </c>
      <c r="BK447" s="1">
        <v>46113</v>
      </c>
      <c r="BL447" s="1">
        <v>46477</v>
      </c>
      <c r="BO447">
        <v>35</v>
      </c>
      <c r="BP447">
        <v>0</v>
      </c>
      <c r="BQ447">
        <v>7</v>
      </c>
      <c r="BR447">
        <v>7</v>
      </c>
      <c r="BS447">
        <v>7</v>
      </c>
      <c r="BT447">
        <v>7</v>
      </c>
      <c r="BU447">
        <v>7</v>
      </c>
      <c r="BV447">
        <v>0</v>
      </c>
      <c r="BW447" t="str">
        <f>"8:00 AM"</f>
        <v>8:00 AM</v>
      </c>
      <c r="BX447" t="str">
        <f>"4:00 PM"</f>
        <v>4:00 PM</v>
      </c>
      <c r="BY447" t="s">
        <v>135</v>
      </c>
      <c r="BZ447">
        <v>0</v>
      </c>
      <c r="CA447">
        <v>12</v>
      </c>
      <c r="CB447" t="s">
        <v>117</v>
      </c>
      <c r="CD447" t="s">
        <v>5222</v>
      </c>
      <c r="CE447" t="s">
        <v>3322</v>
      </c>
      <c r="CG447" t="s">
        <v>3323</v>
      </c>
      <c r="CH447" t="s">
        <v>122</v>
      </c>
      <c r="CI447" s="8">
        <v>96950</v>
      </c>
      <c r="CJ447" s="3">
        <v>9.98</v>
      </c>
      <c r="CK447" s="3">
        <v>9.98</v>
      </c>
      <c r="CL447" s="3">
        <v>14.97</v>
      </c>
      <c r="CM447" s="3">
        <v>14.97</v>
      </c>
      <c r="CN447" t="s">
        <v>137</v>
      </c>
      <c r="CP447" t="s">
        <v>138</v>
      </c>
      <c r="CR447" t="s">
        <v>117</v>
      </c>
      <c r="CS447" t="s">
        <v>139</v>
      </c>
      <c r="CT447" t="s">
        <v>140</v>
      </c>
      <c r="CU447" t="s">
        <v>139</v>
      </c>
      <c r="CV447" t="s">
        <v>140</v>
      </c>
      <c r="CW447" t="s">
        <v>139</v>
      </c>
      <c r="CX447" t="s">
        <v>140</v>
      </c>
      <c r="CY447" t="s">
        <v>2252</v>
      </c>
      <c r="CZ447" s="10">
        <v>16702356129</v>
      </c>
      <c r="DA447" t="s">
        <v>2248</v>
      </c>
      <c r="DB447" t="s">
        <v>802</v>
      </c>
      <c r="DC447" t="s">
        <v>139</v>
      </c>
      <c r="DD447" t="s">
        <v>117</v>
      </c>
    </row>
    <row r="448" spans="1:114" ht="14.45" customHeight="1" x14ac:dyDescent="0.25">
      <c r="A448" t="s">
        <v>4089</v>
      </c>
      <c r="B448" t="s">
        <v>234</v>
      </c>
      <c r="C448" s="1">
        <v>46034</v>
      </c>
      <c r="D448" s="1">
        <v>46041</v>
      </c>
      <c r="E448" t="s">
        <v>116</v>
      </c>
      <c r="G448" t="s">
        <v>117</v>
      </c>
      <c r="H448" t="s">
        <v>117</v>
      </c>
      <c r="I448" t="s">
        <v>117</v>
      </c>
      <c r="J448" t="s">
        <v>4090</v>
      </c>
      <c r="K448" t="s">
        <v>4091</v>
      </c>
      <c r="L448" t="s">
        <v>4092</v>
      </c>
      <c r="N448" t="s">
        <v>156</v>
      </c>
      <c r="O448" t="s">
        <v>122</v>
      </c>
      <c r="P448" s="8">
        <v>96950</v>
      </c>
      <c r="Q448" t="s">
        <v>123</v>
      </c>
      <c r="S448" s="10">
        <v>16702345900</v>
      </c>
      <c r="T448">
        <v>573</v>
      </c>
      <c r="U448" t="s">
        <v>4093</v>
      </c>
      <c r="V448">
        <v>721110</v>
      </c>
      <c r="W448" t="s">
        <v>125</v>
      </c>
      <c r="Y448" t="s">
        <v>4094</v>
      </c>
      <c r="Z448" t="s">
        <v>4095</v>
      </c>
      <c r="AB448" t="s">
        <v>4096</v>
      </c>
      <c r="AC448" t="s">
        <v>4097</v>
      </c>
      <c r="AE448" t="s">
        <v>156</v>
      </c>
      <c r="AF448" t="s">
        <v>122</v>
      </c>
      <c r="AG448" s="8">
        <v>96950</v>
      </c>
      <c r="AH448" t="s">
        <v>123</v>
      </c>
      <c r="AJ448" s="10">
        <v>16702345900</v>
      </c>
      <c r="AK448">
        <v>573</v>
      </c>
      <c r="AL448" t="s">
        <v>4098</v>
      </c>
      <c r="BE448" t="str">
        <f>"49-9071.00"</f>
        <v>49-9071.00</v>
      </c>
      <c r="BF448" t="s">
        <v>132</v>
      </c>
      <c r="BG448" t="s">
        <v>4099</v>
      </c>
      <c r="BH448" t="s">
        <v>4100</v>
      </c>
      <c r="BI448">
        <v>4</v>
      </c>
      <c r="BK448" s="1">
        <v>46143</v>
      </c>
      <c r="BL448" s="1">
        <v>46507</v>
      </c>
      <c r="BO448">
        <v>40</v>
      </c>
      <c r="BP448">
        <v>0</v>
      </c>
      <c r="BQ448">
        <v>8</v>
      </c>
      <c r="BR448">
        <v>8</v>
      </c>
      <c r="BS448">
        <v>8</v>
      </c>
      <c r="BT448">
        <v>8</v>
      </c>
      <c r="BU448">
        <v>8</v>
      </c>
      <c r="BV448">
        <v>0</v>
      </c>
      <c r="BW448" t="str">
        <f>"8:00 AM"</f>
        <v>8:00 AM</v>
      </c>
      <c r="BX448" t="str">
        <f>"5:00 PM"</f>
        <v>5:00 PM</v>
      </c>
      <c r="BY448" t="s">
        <v>135</v>
      </c>
      <c r="BZ448">
        <v>0</v>
      </c>
      <c r="CA448">
        <v>12</v>
      </c>
      <c r="CB448" t="s">
        <v>117</v>
      </c>
      <c r="CD448" t="s">
        <v>165</v>
      </c>
      <c r="CE448" t="s">
        <v>4101</v>
      </c>
      <c r="CG448" t="s">
        <v>156</v>
      </c>
      <c r="CH448" t="s">
        <v>122</v>
      </c>
      <c r="CI448" s="8">
        <v>96950</v>
      </c>
      <c r="CJ448" s="3">
        <v>9.98</v>
      </c>
      <c r="CK448" s="3">
        <v>9.98</v>
      </c>
      <c r="CL448" s="3">
        <v>14.97</v>
      </c>
      <c r="CM448" s="3">
        <v>14.97</v>
      </c>
      <c r="CN448" t="s">
        <v>137</v>
      </c>
      <c r="CP448" t="s">
        <v>138</v>
      </c>
      <c r="CR448" t="s">
        <v>117</v>
      </c>
      <c r="CS448" t="s">
        <v>139</v>
      </c>
      <c r="CT448" t="s">
        <v>140</v>
      </c>
      <c r="CU448" t="s">
        <v>139</v>
      </c>
      <c r="CV448" t="s">
        <v>140</v>
      </c>
      <c r="CW448" t="s">
        <v>139</v>
      </c>
      <c r="CX448" t="s">
        <v>140</v>
      </c>
      <c r="CY448" t="s">
        <v>4102</v>
      </c>
      <c r="CZ448" s="10">
        <v>16702345900</v>
      </c>
      <c r="DA448" t="s">
        <v>4103</v>
      </c>
      <c r="DB448" t="s">
        <v>140</v>
      </c>
      <c r="DC448" t="s">
        <v>139</v>
      </c>
      <c r="DD448" t="s">
        <v>117</v>
      </c>
    </row>
    <row r="449" spans="1:114" ht="14.45" customHeight="1" x14ac:dyDescent="0.25">
      <c r="A449" t="s">
        <v>5705</v>
      </c>
      <c r="B449" t="s">
        <v>234</v>
      </c>
      <c r="C449" s="1">
        <v>46037</v>
      </c>
      <c r="D449" s="1">
        <v>46041</v>
      </c>
      <c r="E449" t="s">
        <v>116</v>
      </c>
      <c r="G449" t="s">
        <v>117</v>
      </c>
      <c r="H449" t="s">
        <v>117</v>
      </c>
      <c r="I449" t="s">
        <v>117</v>
      </c>
      <c r="J449" t="s">
        <v>1879</v>
      </c>
      <c r="K449" t="s">
        <v>1880</v>
      </c>
      <c r="L449" t="s">
        <v>1075</v>
      </c>
      <c r="M449" t="s">
        <v>1881</v>
      </c>
      <c r="N449" t="s">
        <v>121</v>
      </c>
      <c r="O449" t="s">
        <v>122</v>
      </c>
      <c r="P449" s="8">
        <v>96950</v>
      </c>
      <c r="Q449" t="s">
        <v>123</v>
      </c>
      <c r="R449" t="s">
        <v>140</v>
      </c>
      <c r="S449" s="10">
        <v>16703236877</v>
      </c>
      <c r="U449" t="s">
        <v>1882</v>
      </c>
      <c r="V449">
        <v>621610</v>
      </c>
      <c r="W449" t="s">
        <v>125</v>
      </c>
      <c r="Y449" t="s">
        <v>1078</v>
      </c>
      <c r="Z449" t="s">
        <v>1079</v>
      </c>
      <c r="AA449" t="s">
        <v>1080</v>
      </c>
      <c r="AB449" t="s">
        <v>277</v>
      </c>
      <c r="AC449" t="s">
        <v>4350</v>
      </c>
      <c r="AE449" t="s">
        <v>1082</v>
      </c>
      <c r="AF449" t="s">
        <v>340</v>
      </c>
      <c r="AG449" s="8">
        <v>96931</v>
      </c>
      <c r="AH449" t="s">
        <v>123</v>
      </c>
      <c r="AJ449" s="10">
        <v>16716498746</v>
      </c>
      <c r="AK449">
        <v>203</v>
      </c>
      <c r="AL449" t="s">
        <v>1083</v>
      </c>
      <c r="BE449" t="str">
        <f>"29-1141.00"</f>
        <v>29-1141.00</v>
      </c>
      <c r="BF449" t="s">
        <v>1816</v>
      </c>
      <c r="BG449" t="s">
        <v>4351</v>
      </c>
      <c r="BH449" t="s">
        <v>4352</v>
      </c>
      <c r="BI449">
        <v>1</v>
      </c>
      <c r="BK449" s="1">
        <v>46174</v>
      </c>
      <c r="BL449" s="1">
        <v>46538</v>
      </c>
      <c r="BO449">
        <v>40</v>
      </c>
      <c r="BP449">
        <v>0</v>
      </c>
      <c r="BQ449">
        <v>8</v>
      </c>
      <c r="BR449">
        <v>8</v>
      </c>
      <c r="BS449">
        <v>8</v>
      </c>
      <c r="BT449">
        <v>8</v>
      </c>
      <c r="BU449">
        <v>5</v>
      </c>
      <c r="BV449">
        <v>3</v>
      </c>
      <c r="BW449" t="str">
        <f>"8:30 AM"</f>
        <v>8:30 AM</v>
      </c>
      <c r="BX449" t="str">
        <f>"5:30 PM"</f>
        <v>5:30 PM</v>
      </c>
      <c r="BY449" t="s">
        <v>384</v>
      </c>
      <c r="BZ449">
        <v>0</v>
      </c>
      <c r="CA449">
        <v>0</v>
      </c>
      <c r="CB449" t="s">
        <v>117</v>
      </c>
      <c r="CD449" s="2" t="s">
        <v>4353</v>
      </c>
      <c r="CE449" t="s">
        <v>1088</v>
      </c>
      <c r="CF449" t="s">
        <v>1881</v>
      </c>
      <c r="CG449" t="s">
        <v>121</v>
      </c>
      <c r="CH449" t="s">
        <v>122</v>
      </c>
      <c r="CI449" s="8">
        <v>96950</v>
      </c>
      <c r="CJ449" s="3">
        <v>22.77</v>
      </c>
      <c r="CK449" s="3">
        <v>22.77</v>
      </c>
      <c r="CL449" s="3">
        <v>0</v>
      </c>
      <c r="CM449" s="3">
        <v>0</v>
      </c>
      <c r="CN449" t="s">
        <v>137</v>
      </c>
      <c r="CP449" t="s">
        <v>138</v>
      </c>
      <c r="CR449" t="s">
        <v>117</v>
      </c>
      <c r="CS449" t="s">
        <v>139</v>
      </c>
      <c r="CT449" t="s">
        <v>140</v>
      </c>
      <c r="CU449" t="s">
        <v>140</v>
      </c>
      <c r="CV449" t="s">
        <v>140</v>
      </c>
      <c r="CW449" t="s">
        <v>139</v>
      </c>
      <c r="CX449" t="s">
        <v>140</v>
      </c>
      <c r="CY449" t="s">
        <v>140</v>
      </c>
      <c r="CZ449" s="10">
        <v>16703236877</v>
      </c>
      <c r="DA449" t="s">
        <v>1887</v>
      </c>
      <c r="DB449" t="s">
        <v>140</v>
      </c>
      <c r="DC449" t="s">
        <v>139</v>
      </c>
      <c r="DD449" t="s">
        <v>117</v>
      </c>
    </row>
    <row r="450" spans="1:114" ht="14.45" customHeight="1" x14ac:dyDescent="0.25">
      <c r="A450" t="s">
        <v>613</v>
      </c>
      <c r="B450" t="s">
        <v>234</v>
      </c>
      <c r="C450" s="1">
        <v>45988</v>
      </c>
      <c r="D450" s="1">
        <v>46042</v>
      </c>
      <c r="E450" t="s">
        <v>168</v>
      </c>
      <c r="F450" s="1">
        <v>46080</v>
      </c>
      <c r="G450" t="s">
        <v>117</v>
      </c>
      <c r="H450" t="s">
        <v>117</v>
      </c>
      <c r="I450" t="s">
        <v>117</v>
      </c>
      <c r="J450" t="s">
        <v>614</v>
      </c>
      <c r="K450" t="s">
        <v>615</v>
      </c>
      <c r="L450" t="s">
        <v>616</v>
      </c>
      <c r="M450" t="s">
        <v>617</v>
      </c>
      <c r="N450" t="s">
        <v>121</v>
      </c>
      <c r="O450" t="s">
        <v>122</v>
      </c>
      <c r="P450" s="8">
        <v>96950</v>
      </c>
      <c r="Q450" t="s">
        <v>123</v>
      </c>
      <c r="R450" t="s">
        <v>618</v>
      </c>
      <c r="S450" s="10">
        <v>16702882288</v>
      </c>
      <c r="T450">
        <v>107</v>
      </c>
      <c r="U450" t="s">
        <v>619</v>
      </c>
      <c r="V450">
        <v>444140</v>
      </c>
      <c r="W450" t="s">
        <v>125</v>
      </c>
      <c r="Y450" t="s">
        <v>620</v>
      </c>
      <c r="Z450" t="s">
        <v>621</v>
      </c>
      <c r="AA450" t="s">
        <v>140</v>
      </c>
      <c r="AB450" t="s">
        <v>622</v>
      </c>
      <c r="AC450" t="s">
        <v>616</v>
      </c>
      <c r="AD450" t="s">
        <v>617</v>
      </c>
      <c r="AE450" t="s">
        <v>121</v>
      </c>
      <c r="AF450" t="s">
        <v>122</v>
      </c>
      <c r="AG450" s="8">
        <v>96950</v>
      </c>
      <c r="AH450" t="s">
        <v>123</v>
      </c>
      <c r="AI450" t="s">
        <v>618</v>
      </c>
      <c r="AJ450" s="10">
        <v>16702882288</v>
      </c>
      <c r="AK450">
        <v>107</v>
      </c>
      <c r="AL450" t="s">
        <v>623</v>
      </c>
      <c r="BE450" t="str">
        <f>"53-7065.00"</f>
        <v>53-7065.00</v>
      </c>
      <c r="BF450" t="s">
        <v>243</v>
      </c>
      <c r="BG450" t="s">
        <v>624</v>
      </c>
      <c r="BH450" t="s">
        <v>625</v>
      </c>
      <c r="BI450">
        <v>1</v>
      </c>
      <c r="BK450" s="1">
        <v>46082</v>
      </c>
      <c r="BL450" s="1">
        <v>46446</v>
      </c>
      <c r="BO450">
        <v>40</v>
      </c>
      <c r="BP450">
        <v>0</v>
      </c>
      <c r="BQ450">
        <v>7</v>
      </c>
      <c r="BR450">
        <v>6.5</v>
      </c>
      <c r="BS450">
        <v>6.5</v>
      </c>
      <c r="BT450">
        <v>6.5</v>
      </c>
      <c r="BU450">
        <v>6.5</v>
      </c>
      <c r="BV450">
        <v>7</v>
      </c>
      <c r="BW450" t="str">
        <f>"8:00 AM"</f>
        <v>8:00 AM</v>
      </c>
      <c r="BX450" t="str">
        <f>"5:00 PM"</f>
        <v>5:00 PM</v>
      </c>
      <c r="BY450" t="s">
        <v>135</v>
      </c>
      <c r="BZ450">
        <v>12</v>
      </c>
      <c r="CA450">
        <v>12</v>
      </c>
      <c r="CB450" t="s">
        <v>117</v>
      </c>
      <c r="CD450" s="2" t="s">
        <v>626</v>
      </c>
      <c r="CE450" t="s">
        <v>627</v>
      </c>
      <c r="CF450" t="s">
        <v>628</v>
      </c>
      <c r="CG450" t="s">
        <v>121</v>
      </c>
      <c r="CH450" t="s">
        <v>122</v>
      </c>
      <c r="CI450" s="8">
        <v>96950</v>
      </c>
      <c r="CJ450" s="3">
        <v>9.64</v>
      </c>
      <c r="CL450" s="3">
        <v>14.46</v>
      </c>
      <c r="CN450" t="s">
        <v>137</v>
      </c>
      <c r="CO450" t="s">
        <v>140</v>
      </c>
      <c r="CP450" t="s">
        <v>138</v>
      </c>
      <c r="CR450" t="s">
        <v>117</v>
      </c>
      <c r="CS450" t="s">
        <v>139</v>
      </c>
      <c r="CT450" t="s">
        <v>140</v>
      </c>
      <c r="CU450" t="s">
        <v>139</v>
      </c>
      <c r="CV450" t="s">
        <v>140</v>
      </c>
      <c r="CW450" t="s">
        <v>139</v>
      </c>
      <c r="CX450" t="s">
        <v>139</v>
      </c>
      <c r="CY450" t="s">
        <v>629</v>
      </c>
      <c r="CZ450" s="10">
        <v>16702882288</v>
      </c>
      <c r="DA450" t="s">
        <v>623</v>
      </c>
      <c r="DB450" t="s">
        <v>140</v>
      </c>
      <c r="DC450" t="s">
        <v>139</v>
      </c>
      <c r="DD450" t="s">
        <v>117</v>
      </c>
    </row>
    <row r="451" spans="1:114" ht="14.45" customHeight="1" x14ac:dyDescent="0.25">
      <c r="A451" t="s">
        <v>1858</v>
      </c>
      <c r="B451" t="s">
        <v>234</v>
      </c>
      <c r="C451" s="1">
        <v>46001</v>
      </c>
      <c r="D451" s="1">
        <v>46042</v>
      </c>
      <c r="E451" t="s">
        <v>116</v>
      </c>
      <c r="G451" t="s">
        <v>117</v>
      </c>
      <c r="H451" t="s">
        <v>117</v>
      </c>
      <c r="I451" t="s">
        <v>117</v>
      </c>
      <c r="J451" t="s">
        <v>366</v>
      </c>
      <c r="K451" t="s">
        <v>366</v>
      </c>
      <c r="L451" t="s">
        <v>462</v>
      </c>
      <c r="N451" t="s">
        <v>368</v>
      </c>
      <c r="O451" t="s">
        <v>122</v>
      </c>
      <c r="P451" s="8">
        <v>96951</v>
      </c>
      <c r="Q451" t="s">
        <v>123</v>
      </c>
      <c r="S451" s="10">
        <v>16705320350</v>
      </c>
      <c r="U451" t="s">
        <v>369</v>
      </c>
      <c r="V451">
        <v>311942</v>
      </c>
      <c r="W451" t="s">
        <v>125</v>
      </c>
      <c r="Y451" t="s">
        <v>370</v>
      </c>
      <c r="Z451" t="s">
        <v>371</v>
      </c>
      <c r="AA451" t="s">
        <v>249</v>
      </c>
      <c r="AB451" t="s">
        <v>193</v>
      </c>
      <c r="AC451" t="s">
        <v>372</v>
      </c>
      <c r="AE451" t="s">
        <v>368</v>
      </c>
      <c r="AF451" t="s">
        <v>122</v>
      </c>
      <c r="AG451" s="8">
        <v>96951</v>
      </c>
      <c r="AH451" t="s">
        <v>123</v>
      </c>
      <c r="AJ451" s="10">
        <v>16705320350</v>
      </c>
      <c r="AL451" t="s">
        <v>373</v>
      </c>
      <c r="BE451" t="str">
        <f>"51-9198.00"</f>
        <v>51-9198.00</v>
      </c>
      <c r="BF451" t="s">
        <v>374</v>
      </c>
      <c r="BG451" t="s">
        <v>375</v>
      </c>
      <c r="BH451" t="s">
        <v>376</v>
      </c>
      <c r="BI451">
        <v>2</v>
      </c>
      <c r="BK451" s="1">
        <v>46082</v>
      </c>
      <c r="BL451" s="1">
        <v>46446</v>
      </c>
      <c r="BO451">
        <v>40</v>
      </c>
      <c r="BP451">
        <v>0</v>
      </c>
      <c r="BQ451">
        <v>7</v>
      </c>
      <c r="BR451">
        <v>7</v>
      </c>
      <c r="BS451">
        <v>7</v>
      </c>
      <c r="BT451">
        <v>7</v>
      </c>
      <c r="BU451">
        <v>7</v>
      </c>
      <c r="BV451">
        <v>5</v>
      </c>
      <c r="BW451" t="str">
        <f>"8:00 AM"</f>
        <v>8:00 AM</v>
      </c>
      <c r="BX451" t="str">
        <f>"4:30 PM"</f>
        <v>4:30 PM</v>
      </c>
      <c r="BY451" t="s">
        <v>165</v>
      </c>
      <c r="BZ451">
        <v>0</v>
      </c>
      <c r="CA451">
        <v>12</v>
      </c>
      <c r="CB451" t="s">
        <v>117</v>
      </c>
      <c r="CD451" t="s">
        <v>377</v>
      </c>
      <c r="CE451" t="s">
        <v>378</v>
      </c>
      <c r="CG451" t="s">
        <v>368</v>
      </c>
      <c r="CH451" t="s">
        <v>122</v>
      </c>
      <c r="CI451" s="8">
        <v>96951</v>
      </c>
      <c r="CJ451" s="3">
        <v>8.2200000000000006</v>
      </c>
      <c r="CK451" s="3">
        <v>8.2200000000000006</v>
      </c>
      <c r="CL451" s="3">
        <v>12.33</v>
      </c>
      <c r="CM451" s="3">
        <v>12.33</v>
      </c>
      <c r="CN451" t="s">
        <v>137</v>
      </c>
      <c r="CO451">
        <v>0</v>
      </c>
      <c r="CP451" t="s">
        <v>138</v>
      </c>
      <c r="CR451" t="s">
        <v>117</v>
      </c>
      <c r="CS451" t="s">
        <v>139</v>
      </c>
      <c r="CT451" t="s">
        <v>139</v>
      </c>
      <c r="CU451" t="s">
        <v>139</v>
      </c>
      <c r="CV451" t="s">
        <v>140</v>
      </c>
      <c r="CW451" t="s">
        <v>139</v>
      </c>
      <c r="CX451" t="s">
        <v>140</v>
      </c>
      <c r="CY451" t="s">
        <v>379</v>
      </c>
      <c r="CZ451" s="10">
        <v>16705320350</v>
      </c>
      <c r="DA451" t="s">
        <v>373</v>
      </c>
      <c r="DB451" t="s">
        <v>140</v>
      </c>
      <c r="DC451" t="s">
        <v>139</v>
      </c>
      <c r="DD451" t="s">
        <v>117</v>
      </c>
    </row>
    <row r="452" spans="1:114" ht="14.45" customHeight="1" x14ac:dyDescent="0.25">
      <c r="A452" t="s">
        <v>3480</v>
      </c>
      <c r="B452" t="s">
        <v>234</v>
      </c>
      <c r="C452" s="1">
        <v>45991</v>
      </c>
      <c r="D452" s="1">
        <v>46042</v>
      </c>
      <c r="E452" t="s">
        <v>116</v>
      </c>
      <c r="G452" t="s">
        <v>117</v>
      </c>
      <c r="H452" t="s">
        <v>117</v>
      </c>
      <c r="I452" t="s">
        <v>117</v>
      </c>
      <c r="J452" t="s">
        <v>2773</v>
      </c>
      <c r="K452" t="s">
        <v>2774</v>
      </c>
      <c r="L452" t="s">
        <v>2775</v>
      </c>
      <c r="N452" t="s">
        <v>156</v>
      </c>
      <c r="O452" t="s">
        <v>122</v>
      </c>
      <c r="P452" s="8">
        <v>96950</v>
      </c>
      <c r="Q452" t="s">
        <v>123</v>
      </c>
      <c r="S452" s="10">
        <v>16702340228</v>
      </c>
      <c r="U452" t="s">
        <v>2776</v>
      </c>
      <c r="V452">
        <v>72251</v>
      </c>
      <c r="W452" t="s">
        <v>125</v>
      </c>
      <c r="Y452" t="s">
        <v>2777</v>
      </c>
      <c r="Z452" t="s">
        <v>2778</v>
      </c>
      <c r="AB452" t="s">
        <v>2779</v>
      </c>
      <c r="AC452" t="s">
        <v>2775</v>
      </c>
      <c r="AD452" t="s">
        <v>2780</v>
      </c>
      <c r="AE452" t="s">
        <v>156</v>
      </c>
      <c r="AF452" t="s">
        <v>122</v>
      </c>
      <c r="AG452" s="8">
        <v>96950</v>
      </c>
      <c r="AH452" t="s">
        <v>123</v>
      </c>
      <c r="AJ452" s="10">
        <v>16702340228</v>
      </c>
      <c r="AL452" t="s">
        <v>2781</v>
      </c>
      <c r="BE452" t="str">
        <f>"35-3031.00"</f>
        <v>35-3031.00</v>
      </c>
      <c r="BF452" t="s">
        <v>1623</v>
      </c>
      <c r="BG452" t="s">
        <v>2782</v>
      </c>
      <c r="BH452" t="s">
        <v>2783</v>
      </c>
      <c r="BI452">
        <v>2</v>
      </c>
      <c r="BK452" s="1">
        <v>46023</v>
      </c>
      <c r="BL452" s="1">
        <v>46387</v>
      </c>
      <c r="BO452">
        <v>35</v>
      </c>
      <c r="BP452">
        <v>6</v>
      </c>
      <c r="BQ452">
        <v>5</v>
      </c>
      <c r="BR452">
        <v>6</v>
      </c>
      <c r="BS452">
        <v>0</v>
      </c>
      <c r="BT452">
        <v>6</v>
      </c>
      <c r="BU452">
        <v>6</v>
      </c>
      <c r="BV452">
        <v>6</v>
      </c>
      <c r="BW452" t="str">
        <f>"4:30 PM"</f>
        <v>4:30 PM</v>
      </c>
      <c r="BX452" t="str">
        <f>"10:30 PM"</f>
        <v>10:30 PM</v>
      </c>
      <c r="BY452" t="s">
        <v>165</v>
      </c>
      <c r="BZ452">
        <v>0</v>
      </c>
      <c r="CA452">
        <v>6</v>
      </c>
      <c r="CB452" t="s">
        <v>117</v>
      </c>
      <c r="CD452" s="2" t="s">
        <v>2784</v>
      </c>
      <c r="CE452" t="s">
        <v>2780</v>
      </c>
      <c r="CG452" t="s">
        <v>156</v>
      </c>
      <c r="CH452" t="s">
        <v>122</v>
      </c>
      <c r="CI452" s="8">
        <v>96950</v>
      </c>
      <c r="CJ452" s="3">
        <v>8.4499999999999993</v>
      </c>
      <c r="CK452" s="3">
        <v>8.4499999999999993</v>
      </c>
      <c r="CN452" t="s">
        <v>137</v>
      </c>
      <c r="CO452" t="s">
        <v>140</v>
      </c>
      <c r="CP452" t="s">
        <v>138</v>
      </c>
      <c r="CR452" t="s">
        <v>117</v>
      </c>
      <c r="CS452" t="s">
        <v>139</v>
      </c>
      <c r="CT452" t="s">
        <v>140</v>
      </c>
      <c r="CU452" t="s">
        <v>140</v>
      </c>
      <c r="CV452" t="s">
        <v>140</v>
      </c>
      <c r="CW452" t="s">
        <v>139</v>
      </c>
      <c r="CX452" t="s">
        <v>140</v>
      </c>
      <c r="CY452" t="s">
        <v>140</v>
      </c>
      <c r="CZ452" s="10">
        <v>16702340228</v>
      </c>
      <c r="DA452" t="s">
        <v>2781</v>
      </c>
      <c r="DB452" t="s">
        <v>140</v>
      </c>
      <c r="DC452" t="s">
        <v>139</v>
      </c>
      <c r="DD452" t="s">
        <v>117</v>
      </c>
    </row>
    <row r="453" spans="1:114" ht="14.45" customHeight="1" x14ac:dyDescent="0.25">
      <c r="A453" t="s">
        <v>5065</v>
      </c>
      <c r="B453" t="s">
        <v>234</v>
      </c>
      <c r="C453" s="1">
        <v>45991</v>
      </c>
      <c r="D453" s="1">
        <v>46042</v>
      </c>
      <c r="E453" t="s">
        <v>116</v>
      </c>
      <c r="G453" t="s">
        <v>117</v>
      </c>
      <c r="H453" t="s">
        <v>117</v>
      </c>
      <c r="I453" t="s">
        <v>117</v>
      </c>
      <c r="J453" t="s">
        <v>2773</v>
      </c>
      <c r="K453" t="s">
        <v>2774</v>
      </c>
      <c r="L453" t="s">
        <v>2775</v>
      </c>
      <c r="N453" t="s">
        <v>156</v>
      </c>
      <c r="O453" t="s">
        <v>122</v>
      </c>
      <c r="P453" s="8">
        <v>96950</v>
      </c>
      <c r="Q453" t="s">
        <v>123</v>
      </c>
      <c r="S453" s="10">
        <v>16702340228</v>
      </c>
      <c r="U453" t="s">
        <v>2776</v>
      </c>
      <c r="V453">
        <v>72251</v>
      </c>
      <c r="W453" t="s">
        <v>125</v>
      </c>
      <c r="Y453" t="s">
        <v>2777</v>
      </c>
      <c r="Z453" t="s">
        <v>2778</v>
      </c>
      <c r="AB453" t="s">
        <v>2779</v>
      </c>
      <c r="AC453" t="s">
        <v>2775</v>
      </c>
      <c r="AE453" t="s">
        <v>156</v>
      </c>
      <c r="AF453" t="s">
        <v>122</v>
      </c>
      <c r="AG453" s="8">
        <v>96950</v>
      </c>
      <c r="AH453" t="s">
        <v>123</v>
      </c>
      <c r="AJ453" s="10">
        <v>16702340228</v>
      </c>
      <c r="AL453" t="s">
        <v>2781</v>
      </c>
      <c r="BE453" t="str">
        <f>"35-3011.00"</f>
        <v>35-3011.00</v>
      </c>
      <c r="BF453" t="s">
        <v>2249</v>
      </c>
      <c r="BG453" t="s">
        <v>3990</v>
      </c>
      <c r="BH453" t="s">
        <v>2327</v>
      </c>
      <c r="BI453">
        <v>2</v>
      </c>
      <c r="BK453" s="1">
        <v>46023</v>
      </c>
      <c r="BL453" s="1">
        <v>46387</v>
      </c>
      <c r="BO453">
        <v>35</v>
      </c>
      <c r="BP453">
        <v>5</v>
      </c>
      <c r="BQ453">
        <v>6</v>
      </c>
      <c r="BR453">
        <v>0</v>
      </c>
      <c r="BS453">
        <v>6</v>
      </c>
      <c r="BT453">
        <v>6</v>
      </c>
      <c r="BU453">
        <v>6</v>
      </c>
      <c r="BV453">
        <v>6</v>
      </c>
      <c r="BW453" t="str">
        <f>"4:30 PM"</f>
        <v>4:30 PM</v>
      </c>
      <c r="BX453" t="str">
        <f>"10:30 PM"</f>
        <v>10:30 PM</v>
      </c>
      <c r="BY453" t="s">
        <v>165</v>
      </c>
      <c r="BZ453">
        <v>0</v>
      </c>
      <c r="CA453">
        <v>12</v>
      </c>
      <c r="CB453" t="s">
        <v>117</v>
      </c>
      <c r="CD453" s="2" t="s">
        <v>3991</v>
      </c>
      <c r="CE453" t="s">
        <v>2780</v>
      </c>
      <c r="CG453" t="s">
        <v>156</v>
      </c>
      <c r="CH453" t="s">
        <v>122</v>
      </c>
      <c r="CI453" s="8">
        <v>96950</v>
      </c>
      <c r="CJ453" s="3">
        <v>8.4499999999999993</v>
      </c>
      <c r="CK453" s="3">
        <v>8.4499999999999993</v>
      </c>
      <c r="CN453" t="s">
        <v>137</v>
      </c>
      <c r="CO453" t="s">
        <v>140</v>
      </c>
      <c r="CP453" t="s">
        <v>138</v>
      </c>
      <c r="CR453" t="s">
        <v>117</v>
      </c>
      <c r="CS453" t="s">
        <v>139</v>
      </c>
      <c r="CT453" t="s">
        <v>140</v>
      </c>
      <c r="CU453" t="s">
        <v>140</v>
      </c>
      <c r="CV453" t="s">
        <v>140</v>
      </c>
      <c r="CW453" t="s">
        <v>139</v>
      </c>
      <c r="CX453" t="s">
        <v>140</v>
      </c>
      <c r="CY453" t="s">
        <v>140</v>
      </c>
      <c r="CZ453" s="10">
        <v>16702340228</v>
      </c>
      <c r="DA453" t="s">
        <v>2781</v>
      </c>
      <c r="DB453" t="s">
        <v>140</v>
      </c>
      <c r="DC453" t="s">
        <v>139</v>
      </c>
      <c r="DD453" t="s">
        <v>117</v>
      </c>
    </row>
    <row r="454" spans="1:114" ht="14.45" customHeight="1" x14ac:dyDescent="0.25">
      <c r="A454" t="s">
        <v>4706</v>
      </c>
      <c r="B454" t="s">
        <v>217</v>
      </c>
      <c r="C454" s="1">
        <v>45967</v>
      </c>
      <c r="D454" s="1">
        <v>46043</v>
      </c>
      <c r="E454" t="s">
        <v>116</v>
      </c>
      <c r="G454" t="s">
        <v>139</v>
      </c>
      <c r="H454" t="s">
        <v>117</v>
      </c>
      <c r="I454" t="s">
        <v>117</v>
      </c>
      <c r="J454" t="s">
        <v>2987</v>
      </c>
      <c r="K454" t="s">
        <v>2987</v>
      </c>
      <c r="L454" t="s">
        <v>2988</v>
      </c>
      <c r="M454" t="s">
        <v>2989</v>
      </c>
      <c r="N454" t="s">
        <v>121</v>
      </c>
      <c r="O454" t="s">
        <v>122</v>
      </c>
      <c r="P454" s="8">
        <v>96950</v>
      </c>
      <c r="Q454" t="s">
        <v>123</v>
      </c>
      <c r="S454" s="10">
        <v>16702355912</v>
      </c>
      <c r="U454" t="s">
        <v>2990</v>
      </c>
      <c r="V454">
        <v>5412</v>
      </c>
      <c r="W454" t="s">
        <v>125</v>
      </c>
      <c r="Y454" t="s">
        <v>2991</v>
      </c>
      <c r="Z454" t="s">
        <v>2992</v>
      </c>
      <c r="AA454" t="s">
        <v>2993</v>
      </c>
      <c r="AB454" t="s">
        <v>150</v>
      </c>
      <c r="AC454" t="s">
        <v>2988</v>
      </c>
      <c r="AD454" t="s">
        <v>2989</v>
      </c>
      <c r="AE454" t="s">
        <v>121</v>
      </c>
      <c r="AF454" t="s">
        <v>122</v>
      </c>
      <c r="AG454" s="8">
        <v>96950</v>
      </c>
      <c r="AH454" t="s">
        <v>123</v>
      </c>
      <c r="AJ454" s="10">
        <v>16702355912</v>
      </c>
      <c r="AL454" t="s">
        <v>2994</v>
      </c>
      <c r="BE454" t="str">
        <f>"23-2011.00"</f>
        <v>23-2011.00</v>
      </c>
      <c r="BF454" t="s">
        <v>2499</v>
      </c>
      <c r="BG454" t="s">
        <v>2995</v>
      </c>
      <c r="BH454" t="s">
        <v>2148</v>
      </c>
      <c r="BI454">
        <v>3</v>
      </c>
      <c r="BK454" s="1">
        <v>46054</v>
      </c>
      <c r="BL454" s="1">
        <v>47149</v>
      </c>
      <c r="BO454">
        <v>35</v>
      </c>
      <c r="BP454">
        <v>0</v>
      </c>
      <c r="BQ454">
        <v>7</v>
      </c>
      <c r="BR454">
        <v>7</v>
      </c>
      <c r="BS454">
        <v>7</v>
      </c>
      <c r="BT454">
        <v>7</v>
      </c>
      <c r="BU454">
        <v>7</v>
      </c>
      <c r="BV454">
        <v>0</v>
      </c>
      <c r="BW454" t="str">
        <f>"9:00 AM"</f>
        <v>9:00 AM</v>
      </c>
      <c r="BX454" t="str">
        <f>"5:00 PM"</f>
        <v>5:00 PM</v>
      </c>
      <c r="BY454" t="s">
        <v>384</v>
      </c>
      <c r="BZ454">
        <v>0</v>
      </c>
      <c r="CA454">
        <v>12</v>
      </c>
      <c r="CB454" t="s">
        <v>117</v>
      </c>
      <c r="CD454" t="s">
        <v>2996</v>
      </c>
      <c r="CE454" t="s">
        <v>2988</v>
      </c>
      <c r="CF454" t="s">
        <v>2989</v>
      </c>
      <c r="CG454" t="s">
        <v>121</v>
      </c>
      <c r="CH454" t="s">
        <v>122</v>
      </c>
      <c r="CI454" s="8">
        <v>96950</v>
      </c>
      <c r="CJ454" s="3">
        <v>19.41</v>
      </c>
      <c r="CK454" s="3">
        <v>19.41</v>
      </c>
      <c r="CL454" s="3">
        <v>29.12</v>
      </c>
      <c r="CM454" s="3">
        <v>29.12</v>
      </c>
      <c r="CN454" t="s">
        <v>137</v>
      </c>
      <c r="CO454" t="s">
        <v>325</v>
      </c>
      <c r="CP454" t="s">
        <v>138</v>
      </c>
      <c r="CR454" t="s">
        <v>117</v>
      </c>
      <c r="CS454" t="s">
        <v>139</v>
      </c>
      <c r="CT454" t="s">
        <v>140</v>
      </c>
      <c r="CU454" t="s">
        <v>139</v>
      </c>
      <c r="CV454" t="s">
        <v>140</v>
      </c>
      <c r="CW454" t="s">
        <v>140</v>
      </c>
      <c r="CX454" t="s">
        <v>140</v>
      </c>
      <c r="CY454" t="s">
        <v>2997</v>
      </c>
      <c r="CZ454" s="10">
        <v>16702355912</v>
      </c>
      <c r="DA454" t="s">
        <v>2994</v>
      </c>
      <c r="DB454" t="s">
        <v>140</v>
      </c>
      <c r="DC454" t="s">
        <v>139</v>
      </c>
      <c r="DD454" t="s">
        <v>117</v>
      </c>
    </row>
    <row r="455" spans="1:114" ht="14.45" customHeight="1" x14ac:dyDescent="0.25">
      <c r="A455" t="s">
        <v>2946</v>
      </c>
      <c r="B455" t="s">
        <v>217</v>
      </c>
      <c r="C455" s="1">
        <v>45972</v>
      </c>
      <c r="D455" s="1">
        <v>46044</v>
      </c>
      <c r="E455" t="s">
        <v>116</v>
      </c>
      <c r="G455" t="s">
        <v>117</v>
      </c>
      <c r="H455" t="s">
        <v>117</v>
      </c>
      <c r="I455" t="s">
        <v>117</v>
      </c>
      <c r="J455" t="s">
        <v>2947</v>
      </c>
      <c r="K455" t="s">
        <v>2948</v>
      </c>
      <c r="L455" t="s">
        <v>2949</v>
      </c>
      <c r="M455" t="s">
        <v>2950</v>
      </c>
      <c r="N455" t="s">
        <v>156</v>
      </c>
      <c r="O455" t="s">
        <v>122</v>
      </c>
      <c r="P455" s="8">
        <v>96950</v>
      </c>
      <c r="Q455" t="s">
        <v>123</v>
      </c>
      <c r="S455" s="10">
        <v>16702850063</v>
      </c>
      <c r="U455" t="s">
        <v>2951</v>
      </c>
      <c r="V455">
        <v>621610</v>
      </c>
      <c r="W455" t="s">
        <v>125</v>
      </c>
      <c r="Y455" t="s">
        <v>2952</v>
      </c>
      <c r="Z455" t="s">
        <v>2953</v>
      </c>
      <c r="AA455" t="s">
        <v>2954</v>
      </c>
      <c r="AB455" t="s">
        <v>277</v>
      </c>
      <c r="AC455" t="s">
        <v>2949</v>
      </c>
      <c r="AD455" t="s">
        <v>2950</v>
      </c>
      <c r="AE455" t="s">
        <v>156</v>
      </c>
      <c r="AF455" t="s">
        <v>122</v>
      </c>
      <c r="AG455" s="8">
        <v>96950</v>
      </c>
      <c r="AH455" t="s">
        <v>123</v>
      </c>
      <c r="AJ455" s="10">
        <v>16702850063</v>
      </c>
      <c r="AL455" t="s">
        <v>2955</v>
      </c>
      <c r="BE455" t="str">
        <f>"31-1122.00"</f>
        <v>31-1122.00</v>
      </c>
      <c r="BF455" t="s">
        <v>1616</v>
      </c>
      <c r="BG455" t="s">
        <v>2956</v>
      </c>
      <c r="BH455" t="s">
        <v>2957</v>
      </c>
      <c r="BI455">
        <v>10</v>
      </c>
      <c r="BK455" s="1">
        <v>46023</v>
      </c>
      <c r="BL455" s="1">
        <v>46387</v>
      </c>
      <c r="BO455">
        <v>40</v>
      </c>
      <c r="BP455">
        <v>0</v>
      </c>
      <c r="BQ455">
        <v>8</v>
      </c>
      <c r="BR455">
        <v>8</v>
      </c>
      <c r="BS455">
        <v>8</v>
      </c>
      <c r="BT455">
        <v>8</v>
      </c>
      <c r="BU455">
        <v>8</v>
      </c>
      <c r="BV455">
        <v>0</v>
      </c>
      <c r="BW455" t="str">
        <f>"8:00 AM"</f>
        <v>8:00 AM</v>
      </c>
      <c r="BX455" t="str">
        <f>"5:00 PM"</f>
        <v>5:00 PM</v>
      </c>
      <c r="BY455" t="s">
        <v>165</v>
      </c>
      <c r="BZ455">
        <v>0</v>
      </c>
      <c r="CA455">
        <v>6</v>
      </c>
      <c r="CB455" t="s">
        <v>117</v>
      </c>
      <c r="CD455" t="s">
        <v>2958</v>
      </c>
      <c r="CE455" t="s">
        <v>2949</v>
      </c>
      <c r="CF455" t="s">
        <v>2950</v>
      </c>
      <c r="CG455" t="s">
        <v>156</v>
      </c>
      <c r="CH455" t="s">
        <v>122</v>
      </c>
      <c r="CI455" s="8">
        <v>96950</v>
      </c>
      <c r="CJ455" s="3">
        <v>11.24</v>
      </c>
      <c r="CK455" s="3">
        <v>11.24</v>
      </c>
      <c r="CL455" s="3">
        <v>16.86</v>
      </c>
      <c r="CM455" s="3">
        <v>16.86</v>
      </c>
      <c r="CN455" t="s">
        <v>137</v>
      </c>
      <c r="CO455" t="s">
        <v>2959</v>
      </c>
      <c r="CP455" t="s">
        <v>138</v>
      </c>
      <c r="CR455" t="s">
        <v>117</v>
      </c>
      <c r="CS455" t="s">
        <v>139</v>
      </c>
      <c r="CT455" t="s">
        <v>139</v>
      </c>
      <c r="CU455" t="s">
        <v>139</v>
      </c>
      <c r="CV455" t="s">
        <v>140</v>
      </c>
      <c r="CW455" t="s">
        <v>139</v>
      </c>
      <c r="CX455" t="s">
        <v>139</v>
      </c>
      <c r="CY455" s="2" t="s">
        <v>2960</v>
      </c>
      <c r="CZ455" s="10">
        <v>16702850063</v>
      </c>
      <c r="DA455" t="s">
        <v>2955</v>
      </c>
      <c r="DB455" t="s">
        <v>140</v>
      </c>
      <c r="DC455" t="s">
        <v>139</v>
      </c>
      <c r="DD455" t="s">
        <v>117</v>
      </c>
    </row>
    <row r="456" spans="1:114" ht="14.45" customHeight="1" x14ac:dyDescent="0.25">
      <c r="A456" t="s">
        <v>3488</v>
      </c>
      <c r="B456" t="s">
        <v>234</v>
      </c>
      <c r="C456" s="1">
        <v>46002</v>
      </c>
      <c r="D456" s="1">
        <v>46044</v>
      </c>
      <c r="E456" t="s">
        <v>116</v>
      </c>
      <c r="G456" t="s">
        <v>117</v>
      </c>
      <c r="H456" t="s">
        <v>117</v>
      </c>
      <c r="I456" t="s">
        <v>117</v>
      </c>
      <c r="J456" t="s">
        <v>366</v>
      </c>
      <c r="K456" t="s">
        <v>366</v>
      </c>
      <c r="L456" t="s">
        <v>462</v>
      </c>
      <c r="N456" t="s">
        <v>368</v>
      </c>
      <c r="O456" t="s">
        <v>122</v>
      </c>
      <c r="P456" s="8">
        <v>96951</v>
      </c>
      <c r="Q456" t="s">
        <v>123</v>
      </c>
      <c r="S456" s="10">
        <v>16705320350</v>
      </c>
      <c r="U456" t="s">
        <v>369</v>
      </c>
      <c r="V456">
        <v>311942</v>
      </c>
      <c r="W456" t="s">
        <v>125</v>
      </c>
      <c r="Y456" t="s">
        <v>370</v>
      </c>
      <c r="Z456" t="s">
        <v>371</v>
      </c>
      <c r="AA456" t="s">
        <v>249</v>
      </c>
      <c r="AB456" t="s">
        <v>193</v>
      </c>
      <c r="AC456" t="s">
        <v>372</v>
      </c>
      <c r="AE456" t="s">
        <v>368</v>
      </c>
      <c r="AF456" t="s">
        <v>122</v>
      </c>
      <c r="AG456" s="8">
        <v>96951</v>
      </c>
      <c r="AH456" t="s">
        <v>123</v>
      </c>
      <c r="AJ456" s="10">
        <v>16705320350</v>
      </c>
      <c r="AL456" t="s">
        <v>373</v>
      </c>
      <c r="BE456" t="str">
        <f>"51-9198.00"</f>
        <v>51-9198.00</v>
      </c>
      <c r="BF456" t="s">
        <v>374</v>
      </c>
      <c r="BG456" t="s">
        <v>375</v>
      </c>
      <c r="BH456" t="s">
        <v>376</v>
      </c>
      <c r="BI456">
        <v>2</v>
      </c>
      <c r="BK456" s="1">
        <v>46082</v>
      </c>
      <c r="BL456" s="1">
        <v>46446</v>
      </c>
      <c r="BO456">
        <v>40</v>
      </c>
      <c r="BP456">
        <v>0</v>
      </c>
      <c r="BQ456">
        <v>7</v>
      </c>
      <c r="BR456">
        <v>7</v>
      </c>
      <c r="BS456">
        <v>7</v>
      </c>
      <c r="BT456">
        <v>7</v>
      </c>
      <c r="BU456">
        <v>7</v>
      </c>
      <c r="BV456">
        <v>5</v>
      </c>
      <c r="BW456" t="str">
        <f>"8:00 AM"</f>
        <v>8:00 AM</v>
      </c>
      <c r="BX456" t="str">
        <f>"4:30 PM"</f>
        <v>4:30 PM</v>
      </c>
      <c r="BY456" t="s">
        <v>165</v>
      </c>
      <c r="BZ456">
        <v>0</v>
      </c>
      <c r="CA456">
        <v>12</v>
      </c>
      <c r="CB456" t="s">
        <v>117</v>
      </c>
      <c r="CD456" t="s">
        <v>377</v>
      </c>
      <c r="CE456" t="s">
        <v>378</v>
      </c>
      <c r="CG456" t="s">
        <v>368</v>
      </c>
      <c r="CH456" t="s">
        <v>122</v>
      </c>
      <c r="CI456" s="8">
        <v>96951</v>
      </c>
      <c r="CJ456" s="3">
        <v>8.2200000000000006</v>
      </c>
      <c r="CK456" s="3">
        <v>8.2200000000000006</v>
      </c>
      <c r="CL456" s="3">
        <v>12.33</v>
      </c>
      <c r="CM456" s="3">
        <v>12.33</v>
      </c>
      <c r="CN456" t="s">
        <v>137</v>
      </c>
      <c r="CO456">
        <v>0</v>
      </c>
      <c r="CP456" t="s">
        <v>138</v>
      </c>
      <c r="CR456" t="s">
        <v>117</v>
      </c>
      <c r="CS456" t="s">
        <v>139</v>
      </c>
      <c r="CT456" t="s">
        <v>139</v>
      </c>
      <c r="CU456" t="s">
        <v>139</v>
      </c>
      <c r="CV456" t="s">
        <v>140</v>
      </c>
      <c r="CW456" t="s">
        <v>139</v>
      </c>
      <c r="CX456" t="s">
        <v>140</v>
      </c>
      <c r="CY456" t="s">
        <v>379</v>
      </c>
      <c r="CZ456" s="10">
        <v>16705320350</v>
      </c>
      <c r="DA456" t="s">
        <v>373</v>
      </c>
      <c r="DB456" t="s">
        <v>140</v>
      </c>
      <c r="DC456" t="s">
        <v>139</v>
      </c>
      <c r="DD456" t="s">
        <v>117</v>
      </c>
    </row>
    <row r="457" spans="1:114" ht="14.45" customHeight="1" x14ac:dyDescent="0.25">
      <c r="A457" t="s">
        <v>3581</v>
      </c>
      <c r="B457" t="s">
        <v>234</v>
      </c>
      <c r="C457" s="1">
        <v>46007</v>
      </c>
      <c r="D457" s="1">
        <v>46044</v>
      </c>
      <c r="E457" t="s">
        <v>116</v>
      </c>
      <c r="G457" t="s">
        <v>117</v>
      </c>
      <c r="H457" t="s">
        <v>117</v>
      </c>
      <c r="I457" t="s">
        <v>117</v>
      </c>
      <c r="J457" t="s">
        <v>366</v>
      </c>
      <c r="K457" t="s">
        <v>366</v>
      </c>
      <c r="L457" t="s">
        <v>462</v>
      </c>
      <c r="N457" t="s">
        <v>368</v>
      </c>
      <c r="O457" t="s">
        <v>122</v>
      </c>
      <c r="P457" s="8">
        <v>96951</v>
      </c>
      <c r="Q457" t="s">
        <v>123</v>
      </c>
      <c r="S457" s="10">
        <v>16705320350</v>
      </c>
      <c r="U457" t="s">
        <v>369</v>
      </c>
      <c r="V457">
        <v>311942</v>
      </c>
      <c r="W457" t="s">
        <v>125</v>
      </c>
      <c r="Y457" t="s">
        <v>370</v>
      </c>
      <c r="Z457" t="s">
        <v>371</v>
      </c>
      <c r="AA457" t="s">
        <v>249</v>
      </c>
      <c r="AB457" t="s">
        <v>193</v>
      </c>
      <c r="AC457" t="s">
        <v>372</v>
      </c>
      <c r="AE457" t="s">
        <v>368</v>
      </c>
      <c r="AF457" t="s">
        <v>122</v>
      </c>
      <c r="AG457" s="8">
        <v>96951</v>
      </c>
      <c r="AH457" t="s">
        <v>123</v>
      </c>
      <c r="AJ457" s="10">
        <v>16705320350</v>
      </c>
      <c r="AL457" t="s">
        <v>373</v>
      </c>
      <c r="BE457" t="str">
        <f>"51-9198.00"</f>
        <v>51-9198.00</v>
      </c>
      <c r="BF457" t="s">
        <v>374</v>
      </c>
      <c r="BG457" t="s">
        <v>375</v>
      </c>
      <c r="BH457" t="s">
        <v>376</v>
      </c>
      <c r="BI457">
        <v>2</v>
      </c>
      <c r="BK457" s="1">
        <v>46082</v>
      </c>
      <c r="BL457" s="1">
        <v>46446</v>
      </c>
      <c r="BO457">
        <v>40</v>
      </c>
      <c r="BP457">
        <v>0</v>
      </c>
      <c r="BQ457">
        <v>7</v>
      </c>
      <c r="BR457">
        <v>7</v>
      </c>
      <c r="BS457">
        <v>7</v>
      </c>
      <c r="BT457">
        <v>7</v>
      </c>
      <c r="BU457">
        <v>7</v>
      </c>
      <c r="BV457">
        <v>5</v>
      </c>
      <c r="BW457" t="str">
        <f>"8:00 AM"</f>
        <v>8:00 AM</v>
      </c>
      <c r="BX457" t="str">
        <f>"4:30 PM"</f>
        <v>4:30 PM</v>
      </c>
      <c r="BY457" t="s">
        <v>165</v>
      </c>
      <c r="BZ457">
        <v>0</v>
      </c>
      <c r="CA457">
        <v>12</v>
      </c>
      <c r="CB457" t="s">
        <v>117</v>
      </c>
      <c r="CD457" t="s">
        <v>377</v>
      </c>
      <c r="CE457" t="s">
        <v>378</v>
      </c>
      <c r="CG457" t="s">
        <v>368</v>
      </c>
      <c r="CH457" t="s">
        <v>122</v>
      </c>
      <c r="CI457" s="8">
        <v>96951</v>
      </c>
      <c r="CJ457" s="3">
        <v>8.2200000000000006</v>
      </c>
      <c r="CK457" s="3">
        <v>8.2200000000000006</v>
      </c>
      <c r="CL457" s="3">
        <v>12.33</v>
      </c>
      <c r="CM457" s="3">
        <v>12.33</v>
      </c>
      <c r="CN457" t="s">
        <v>137</v>
      </c>
      <c r="CO457">
        <v>0</v>
      </c>
      <c r="CP457" t="s">
        <v>138</v>
      </c>
      <c r="CR457" t="s">
        <v>117</v>
      </c>
      <c r="CS457" t="s">
        <v>139</v>
      </c>
      <c r="CT457" t="s">
        <v>139</v>
      </c>
      <c r="CU457" t="s">
        <v>139</v>
      </c>
      <c r="CV457" t="s">
        <v>140</v>
      </c>
      <c r="CW457" t="s">
        <v>139</v>
      </c>
      <c r="CX457" t="s">
        <v>140</v>
      </c>
      <c r="CY457" t="s">
        <v>3582</v>
      </c>
      <c r="CZ457" s="10">
        <v>16705320350</v>
      </c>
      <c r="DA457" t="s">
        <v>373</v>
      </c>
      <c r="DB457" t="s">
        <v>140</v>
      </c>
      <c r="DC457" t="s">
        <v>139</v>
      </c>
      <c r="DD457" t="s">
        <v>117</v>
      </c>
    </row>
    <row r="458" spans="1:114" ht="14.45" customHeight="1" x14ac:dyDescent="0.25">
      <c r="A458" t="s">
        <v>5640</v>
      </c>
      <c r="B458" t="s">
        <v>499</v>
      </c>
      <c r="C458" s="1">
        <v>46042</v>
      </c>
      <c r="D458" s="1">
        <v>46044</v>
      </c>
      <c r="E458" t="s">
        <v>168</v>
      </c>
      <c r="F458" s="1">
        <v>46226</v>
      </c>
      <c r="G458" t="s">
        <v>117</v>
      </c>
      <c r="H458" t="s">
        <v>117</v>
      </c>
      <c r="I458" t="s">
        <v>117</v>
      </c>
      <c r="J458" t="s">
        <v>3337</v>
      </c>
      <c r="L458" t="s">
        <v>3338</v>
      </c>
      <c r="M458" t="s">
        <v>3339</v>
      </c>
      <c r="N458" t="s">
        <v>121</v>
      </c>
      <c r="O458" t="s">
        <v>122</v>
      </c>
      <c r="P458" s="8">
        <v>96950</v>
      </c>
      <c r="Q458" t="s">
        <v>123</v>
      </c>
      <c r="S458" s="10">
        <v>16702885982</v>
      </c>
      <c r="U458" t="s">
        <v>3340</v>
      </c>
      <c r="V458">
        <v>236115</v>
      </c>
      <c r="W458" t="s">
        <v>125</v>
      </c>
      <c r="Y458" t="s">
        <v>3341</v>
      </c>
      <c r="Z458" t="s">
        <v>3342</v>
      </c>
      <c r="AA458" t="s">
        <v>140</v>
      </c>
      <c r="AB458" t="s">
        <v>193</v>
      </c>
      <c r="AC458" t="s">
        <v>3338</v>
      </c>
      <c r="AD458" t="s">
        <v>3339</v>
      </c>
      <c r="AE458" t="s">
        <v>121</v>
      </c>
      <c r="AF458" t="s">
        <v>122</v>
      </c>
      <c r="AG458" s="8">
        <v>96950</v>
      </c>
      <c r="AH458" t="s">
        <v>123</v>
      </c>
      <c r="AJ458" s="10">
        <v>16702873140</v>
      </c>
      <c r="AL458" t="s">
        <v>3343</v>
      </c>
      <c r="BE458" t="str">
        <f>"49-9071.00"</f>
        <v>49-9071.00</v>
      </c>
      <c r="BF458" t="s">
        <v>132</v>
      </c>
      <c r="BG458" t="s">
        <v>3344</v>
      </c>
      <c r="BH458" t="s">
        <v>2981</v>
      </c>
      <c r="BI458">
        <v>5</v>
      </c>
      <c r="BK458" s="1">
        <v>46228</v>
      </c>
      <c r="BL458" s="1">
        <v>46592</v>
      </c>
      <c r="BO458">
        <v>40</v>
      </c>
      <c r="BP458">
        <v>0</v>
      </c>
      <c r="BQ458">
        <v>8</v>
      </c>
      <c r="BR458">
        <v>8</v>
      </c>
      <c r="BS458">
        <v>8</v>
      </c>
      <c r="BT458">
        <v>8</v>
      </c>
      <c r="BU458">
        <v>8</v>
      </c>
      <c r="BV458">
        <v>0</v>
      </c>
      <c r="BW458" t="str">
        <f>"8:00 AM"</f>
        <v>8:00 AM</v>
      </c>
      <c r="BX458" t="str">
        <f>"5:00 PM"</f>
        <v>5:00 PM</v>
      </c>
      <c r="BY458" t="s">
        <v>135</v>
      </c>
      <c r="BZ458">
        <v>0</v>
      </c>
      <c r="CA458">
        <v>24</v>
      </c>
      <c r="CB458" t="s">
        <v>117</v>
      </c>
      <c r="CD458" t="s">
        <v>5641</v>
      </c>
      <c r="CE458" t="s">
        <v>3338</v>
      </c>
      <c r="CF458" t="s">
        <v>140</v>
      </c>
      <c r="CG458" t="s">
        <v>121</v>
      </c>
      <c r="CH458" t="s">
        <v>122</v>
      </c>
      <c r="CI458" s="8">
        <v>96950</v>
      </c>
      <c r="CJ458" s="3">
        <v>9.98</v>
      </c>
      <c r="CK458" s="3">
        <v>9.98</v>
      </c>
      <c r="CL458" s="3">
        <v>14.97</v>
      </c>
      <c r="CM458" s="3">
        <v>14.97</v>
      </c>
      <c r="CN458" t="s">
        <v>137</v>
      </c>
      <c r="CO458" t="s">
        <v>140</v>
      </c>
      <c r="CP458" t="s">
        <v>138</v>
      </c>
      <c r="CR458" t="s">
        <v>117</v>
      </c>
      <c r="CS458" t="s">
        <v>139</v>
      </c>
      <c r="CT458" t="s">
        <v>140</v>
      </c>
      <c r="CU458" t="s">
        <v>139</v>
      </c>
      <c r="CV458" t="s">
        <v>140</v>
      </c>
      <c r="CW458" t="s">
        <v>139</v>
      </c>
      <c r="CX458" t="s">
        <v>140</v>
      </c>
      <c r="CY458" t="s">
        <v>801</v>
      </c>
      <c r="CZ458" s="10">
        <v>16702885982</v>
      </c>
      <c r="DA458" t="s">
        <v>3343</v>
      </c>
      <c r="DB458" t="s">
        <v>802</v>
      </c>
      <c r="DC458" t="s">
        <v>139</v>
      </c>
      <c r="DD458" t="s">
        <v>117</v>
      </c>
      <c r="DE458" t="s">
        <v>803</v>
      </c>
      <c r="DF458" t="s">
        <v>804</v>
      </c>
      <c r="DG458" t="s">
        <v>805</v>
      </c>
      <c r="DH458" t="s">
        <v>806</v>
      </c>
      <c r="DI458" t="s">
        <v>807</v>
      </c>
      <c r="DJ458" t="s">
        <v>808</v>
      </c>
    </row>
    <row r="459" spans="1:114" ht="14.45" customHeight="1" x14ac:dyDescent="0.25">
      <c r="A459" t="s">
        <v>693</v>
      </c>
      <c r="B459" t="s">
        <v>251</v>
      </c>
      <c r="C459" s="1">
        <v>45978</v>
      </c>
      <c r="D459" s="1">
        <v>46045</v>
      </c>
      <c r="E459" t="s">
        <v>168</v>
      </c>
      <c r="F459" s="1">
        <v>46021</v>
      </c>
      <c r="G459" t="s">
        <v>117</v>
      </c>
      <c r="H459" t="s">
        <v>117</v>
      </c>
      <c r="I459" t="s">
        <v>117</v>
      </c>
      <c r="J459" t="s">
        <v>694</v>
      </c>
      <c r="L459" t="s">
        <v>695</v>
      </c>
      <c r="M459" t="s">
        <v>696</v>
      </c>
      <c r="N459" t="s">
        <v>121</v>
      </c>
      <c r="O459" t="s">
        <v>122</v>
      </c>
      <c r="P459" s="8">
        <v>96950</v>
      </c>
      <c r="Q459" t="s">
        <v>123</v>
      </c>
      <c r="S459" s="10">
        <v>16702858730</v>
      </c>
      <c r="U459" t="s">
        <v>697</v>
      </c>
      <c r="V459">
        <v>561320</v>
      </c>
      <c r="W459" t="s">
        <v>222</v>
      </c>
      <c r="X459" t="s">
        <v>139</v>
      </c>
      <c r="Y459" t="s">
        <v>698</v>
      </c>
      <c r="Z459" t="s">
        <v>699</v>
      </c>
      <c r="AA459" t="s">
        <v>700</v>
      </c>
      <c r="AB459" t="s">
        <v>318</v>
      </c>
      <c r="AC459" t="s">
        <v>695</v>
      </c>
      <c r="AD459" t="s">
        <v>701</v>
      </c>
      <c r="AE459" t="s">
        <v>121</v>
      </c>
      <c r="AF459" t="s">
        <v>122</v>
      </c>
      <c r="AG459" s="8">
        <v>96950</v>
      </c>
      <c r="AH459" t="s">
        <v>123</v>
      </c>
      <c r="AJ459" s="10">
        <v>16702858730</v>
      </c>
      <c r="AL459" t="s">
        <v>702</v>
      </c>
      <c r="BE459" t="str">
        <f>"37-2012.00"</f>
        <v>37-2012.00</v>
      </c>
      <c r="BF459" t="s">
        <v>427</v>
      </c>
      <c r="BG459" t="s">
        <v>703</v>
      </c>
      <c r="BH459" t="s">
        <v>704</v>
      </c>
      <c r="BI459">
        <v>10</v>
      </c>
      <c r="BJ459">
        <v>8</v>
      </c>
      <c r="BK459" s="1">
        <v>46023</v>
      </c>
      <c r="BL459" s="1">
        <v>46387</v>
      </c>
      <c r="BM459" s="1">
        <v>46045</v>
      </c>
      <c r="BN459" s="1">
        <v>46387</v>
      </c>
      <c r="BO459">
        <v>35</v>
      </c>
      <c r="BP459">
        <v>0</v>
      </c>
      <c r="BQ459">
        <v>7</v>
      </c>
      <c r="BR459">
        <v>7</v>
      </c>
      <c r="BS459">
        <v>7</v>
      </c>
      <c r="BT459">
        <v>7</v>
      </c>
      <c r="BU459">
        <v>7</v>
      </c>
      <c r="BV459">
        <v>0</v>
      </c>
      <c r="BW459" t="str">
        <f>"9:00 AM"</f>
        <v>9:00 AM</v>
      </c>
      <c r="BX459" t="str">
        <f>"5:00 PM"</f>
        <v>5:00 PM</v>
      </c>
      <c r="BY459" t="s">
        <v>165</v>
      </c>
      <c r="BZ459">
        <v>0</v>
      </c>
      <c r="CA459">
        <v>3</v>
      </c>
      <c r="CB459" t="s">
        <v>117</v>
      </c>
      <c r="CD459" s="2" t="s">
        <v>705</v>
      </c>
      <c r="CE459" t="s">
        <v>706</v>
      </c>
      <c r="CF459" t="s">
        <v>707</v>
      </c>
      <c r="CG459" t="s">
        <v>121</v>
      </c>
      <c r="CH459" t="s">
        <v>122</v>
      </c>
      <c r="CI459" s="8">
        <v>96950</v>
      </c>
      <c r="CJ459" s="3">
        <v>7.86</v>
      </c>
      <c r="CK459" s="3">
        <v>7.86</v>
      </c>
      <c r="CL459" s="3">
        <v>11.79</v>
      </c>
      <c r="CM459" s="3">
        <v>11.79</v>
      </c>
      <c r="CN459" t="s">
        <v>137</v>
      </c>
      <c r="CO459" t="s">
        <v>325</v>
      </c>
      <c r="CP459" t="s">
        <v>138</v>
      </c>
      <c r="CR459" t="s">
        <v>117</v>
      </c>
      <c r="CS459" t="s">
        <v>139</v>
      </c>
      <c r="CT459" t="s">
        <v>140</v>
      </c>
      <c r="CU459" t="s">
        <v>139</v>
      </c>
      <c r="CV459" t="s">
        <v>140</v>
      </c>
      <c r="CW459" t="s">
        <v>139</v>
      </c>
      <c r="CX459" t="s">
        <v>140</v>
      </c>
      <c r="CY459" s="2" t="s">
        <v>708</v>
      </c>
      <c r="CZ459" s="10">
        <v>16702858730</v>
      </c>
      <c r="DA459" t="s">
        <v>702</v>
      </c>
      <c r="DB459" t="s">
        <v>140</v>
      </c>
      <c r="DC459" t="s">
        <v>139</v>
      </c>
      <c r="DD459" t="s">
        <v>139</v>
      </c>
    </row>
    <row r="460" spans="1:114" ht="14.45" customHeight="1" x14ac:dyDescent="0.25">
      <c r="A460" t="s">
        <v>3609</v>
      </c>
      <c r="B460" t="s">
        <v>217</v>
      </c>
      <c r="C460" s="1">
        <v>45989</v>
      </c>
      <c r="D460" s="1">
        <v>46045</v>
      </c>
      <c r="E460" t="s">
        <v>116</v>
      </c>
      <c r="G460" t="s">
        <v>117</v>
      </c>
      <c r="H460" t="s">
        <v>117</v>
      </c>
      <c r="I460" t="s">
        <v>117</v>
      </c>
      <c r="J460" t="s">
        <v>3610</v>
      </c>
      <c r="K460" t="s">
        <v>3611</v>
      </c>
      <c r="L460" t="s">
        <v>3612</v>
      </c>
      <c r="N460" t="s">
        <v>121</v>
      </c>
      <c r="O460" t="s">
        <v>122</v>
      </c>
      <c r="P460" s="8">
        <v>96950</v>
      </c>
      <c r="Q460" t="s">
        <v>123</v>
      </c>
      <c r="S460" s="10">
        <v>16702854763</v>
      </c>
      <c r="U460" t="s">
        <v>3613</v>
      </c>
      <c r="V460">
        <v>56132</v>
      </c>
      <c r="W460" t="s">
        <v>222</v>
      </c>
      <c r="X460" t="s">
        <v>139</v>
      </c>
      <c r="Y460" t="s">
        <v>3614</v>
      </c>
      <c r="Z460" t="s">
        <v>3615</v>
      </c>
      <c r="AB460" t="s">
        <v>193</v>
      </c>
      <c r="AC460" t="s">
        <v>3612</v>
      </c>
      <c r="AE460" t="s">
        <v>121</v>
      </c>
      <c r="AF460" t="s">
        <v>122</v>
      </c>
      <c r="AG460" s="8">
        <v>96950</v>
      </c>
      <c r="AH460" t="s">
        <v>123</v>
      </c>
      <c r="AJ460" s="10">
        <v>16702854763</v>
      </c>
      <c r="AL460" t="s">
        <v>3616</v>
      </c>
      <c r="BE460" t="str">
        <f>"49-9071.00"</f>
        <v>49-9071.00</v>
      </c>
      <c r="BF460" t="s">
        <v>132</v>
      </c>
      <c r="BG460" t="s">
        <v>3617</v>
      </c>
      <c r="BH460" t="s">
        <v>3618</v>
      </c>
      <c r="BI460">
        <v>2</v>
      </c>
      <c r="BK460" s="1">
        <v>46023</v>
      </c>
      <c r="BL460" s="1">
        <v>46387</v>
      </c>
      <c r="BO460">
        <v>35</v>
      </c>
      <c r="BP460">
        <v>0</v>
      </c>
      <c r="BQ460">
        <v>7</v>
      </c>
      <c r="BR460">
        <v>7</v>
      </c>
      <c r="BS460">
        <v>7</v>
      </c>
      <c r="BT460">
        <v>7</v>
      </c>
      <c r="BU460">
        <v>7</v>
      </c>
      <c r="BV460">
        <v>0</v>
      </c>
      <c r="BW460" t="str">
        <f>"9:00 AM"</f>
        <v>9:00 AM</v>
      </c>
      <c r="BX460" t="str">
        <f>"5:00 PM"</f>
        <v>5:00 PM</v>
      </c>
      <c r="BY460" t="s">
        <v>135</v>
      </c>
      <c r="BZ460">
        <v>0</v>
      </c>
      <c r="CA460">
        <v>6</v>
      </c>
      <c r="CB460" t="s">
        <v>117</v>
      </c>
      <c r="CD460" t="s">
        <v>3619</v>
      </c>
      <c r="CE460" t="s">
        <v>3612</v>
      </c>
      <c r="CG460" t="s">
        <v>121</v>
      </c>
      <c r="CH460" t="s">
        <v>122</v>
      </c>
      <c r="CI460" s="8">
        <v>96950</v>
      </c>
      <c r="CJ460" s="3">
        <v>9.98</v>
      </c>
      <c r="CK460" s="3">
        <v>9.98</v>
      </c>
      <c r="CL460" s="3">
        <v>14.97</v>
      </c>
      <c r="CM460" s="3">
        <v>14.97</v>
      </c>
      <c r="CN460" t="s">
        <v>137</v>
      </c>
      <c r="CP460" t="s">
        <v>138</v>
      </c>
      <c r="CR460" t="s">
        <v>117</v>
      </c>
      <c r="CS460" t="s">
        <v>139</v>
      </c>
      <c r="CT460" t="s">
        <v>140</v>
      </c>
      <c r="CU460" t="s">
        <v>139</v>
      </c>
      <c r="CV460" t="s">
        <v>140</v>
      </c>
      <c r="CW460" t="s">
        <v>139</v>
      </c>
      <c r="CX460" t="s">
        <v>140</v>
      </c>
      <c r="CY460" t="s">
        <v>747</v>
      </c>
      <c r="CZ460" s="10">
        <v>16702854763</v>
      </c>
      <c r="DA460" t="s">
        <v>3616</v>
      </c>
      <c r="DB460" t="s">
        <v>140</v>
      </c>
      <c r="DC460" t="s">
        <v>139</v>
      </c>
      <c r="DD460" t="s">
        <v>139</v>
      </c>
      <c r="DE460" t="s">
        <v>3614</v>
      </c>
      <c r="DF460" t="s">
        <v>3615</v>
      </c>
      <c r="DH460" t="s">
        <v>3613</v>
      </c>
      <c r="DI460" t="s">
        <v>3610</v>
      </c>
      <c r="DJ460" t="s">
        <v>3616</v>
      </c>
    </row>
    <row r="461" spans="1:114" ht="14.45" customHeight="1" x14ac:dyDescent="0.25">
      <c r="A461" t="s">
        <v>4080</v>
      </c>
      <c r="B461" t="s">
        <v>217</v>
      </c>
      <c r="C461" s="1">
        <v>45993</v>
      </c>
      <c r="D461" s="1">
        <v>46045</v>
      </c>
      <c r="E461" t="s">
        <v>168</v>
      </c>
      <c r="F461" s="1">
        <v>46052</v>
      </c>
      <c r="G461" t="s">
        <v>117</v>
      </c>
      <c r="H461" t="s">
        <v>117</v>
      </c>
      <c r="I461" t="s">
        <v>117</v>
      </c>
      <c r="J461" t="s">
        <v>2535</v>
      </c>
      <c r="K461" t="s">
        <v>2536</v>
      </c>
      <c r="L461" t="s">
        <v>2537</v>
      </c>
      <c r="M461" t="s">
        <v>2538</v>
      </c>
      <c r="N461" t="s">
        <v>156</v>
      </c>
      <c r="O461" t="s">
        <v>122</v>
      </c>
      <c r="P461" s="8">
        <v>96950</v>
      </c>
      <c r="Q461" t="s">
        <v>123</v>
      </c>
      <c r="S461" s="10">
        <v>16702872348</v>
      </c>
      <c r="U461" t="s">
        <v>2539</v>
      </c>
      <c r="V461">
        <v>561720</v>
      </c>
      <c r="W461" t="s">
        <v>125</v>
      </c>
      <c r="Y461" t="s">
        <v>1632</v>
      </c>
      <c r="Z461" t="s">
        <v>2540</v>
      </c>
      <c r="AA461" t="s">
        <v>2541</v>
      </c>
      <c r="AB461" t="s">
        <v>2542</v>
      </c>
      <c r="AC461" t="s">
        <v>2537</v>
      </c>
      <c r="AD461" t="s">
        <v>2538</v>
      </c>
      <c r="AE461" t="s">
        <v>156</v>
      </c>
      <c r="AF461" t="s">
        <v>122</v>
      </c>
      <c r="AG461" s="8">
        <v>96950</v>
      </c>
      <c r="AH461" t="s">
        <v>123</v>
      </c>
      <c r="AJ461" s="10">
        <v>16102872348</v>
      </c>
      <c r="AL461" t="s">
        <v>2543</v>
      </c>
      <c r="BE461" t="str">
        <f>"33-9032.00"</f>
        <v>33-9032.00</v>
      </c>
      <c r="BF461" t="s">
        <v>2544</v>
      </c>
      <c r="BG461" t="s">
        <v>2545</v>
      </c>
      <c r="BH461" t="s">
        <v>2546</v>
      </c>
      <c r="BI461">
        <v>3</v>
      </c>
      <c r="BK461" s="1">
        <v>46054</v>
      </c>
      <c r="BL461" s="1">
        <v>46418</v>
      </c>
      <c r="BO461">
        <v>40</v>
      </c>
      <c r="BP461">
        <v>0</v>
      </c>
      <c r="BQ461">
        <v>8</v>
      </c>
      <c r="BR461">
        <v>8</v>
      </c>
      <c r="BS461">
        <v>8</v>
      </c>
      <c r="BT461">
        <v>8</v>
      </c>
      <c r="BU461">
        <v>8</v>
      </c>
      <c r="BV461">
        <v>0</v>
      </c>
      <c r="BW461" t="str">
        <f>"8:00 AM"</f>
        <v>8:00 AM</v>
      </c>
      <c r="BX461" t="str">
        <f>"5:00 PM"</f>
        <v>5:00 PM</v>
      </c>
      <c r="BY461" t="s">
        <v>135</v>
      </c>
      <c r="BZ461">
        <v>0</v>
      </c>
      <c r="CA461">
        <v>6</v>
      </c>
      <c r="CB461" t="s">
        <v>117</v>
      </c>
      <c r="CD461" t="s">
        <v>2547</v>
      </c>
      <c r="CE461" t="s">
        <v>2538</v>
      </c>
      <c r="CF461" t="s">
        <v>2537</v>
      </c>
      <c r="CG461" t="s">
        <v>156</v>
      </c>
      <c r="CH461" t="s">
        <v>122</v>
      </c>
      <c r="CI461" s="8">
        <v>96950</v>
      </c>
      <c r="CJ461" s="3">
        <v>8.66</v>
      </c>
      <c r="CK461" s="3">
        <v>8.66</v>
      </c>
      <c r="CL461" s="3">
        <v>12.99</v>
      </c>
      <c r="CM461" s="3">
        <v>12.99</v>
      </c>
      <c r="CN461" t="s">
        <v>137</v>
      </c>
      <c r="CO461" t="s">
        <v>854</v>
      </c>
      <c r="CP461" t="s">
        <v>138</v>
      </c>
      <c r="CR461" t="s">
        <v>117</v>
      </c>
      <c r="CS461" t="s">
        <v>139</v>
      </c>
      <c r="CT461" t="s">
        <v>140</v>
      </c>
      <c r="CU461" t="s">
        <v>139</v>
      </c>
      <c r="CV461" t="s">
        <v>139</v>
      </c>
      <c r="CW461" t="s">
        <v>139</v>
      </c>
      <c r="CX461" t="s">
        <v>140</v>
      </c>
      <c r="CY461" t="s">
        <v>2548</v>
      </c>
      <c r="CZ461" s="10">
        <v>16702872348</v>
      </c>
      <c r="DA461" t="s">
        <v>2543</v>
      </c>
      <c r="DB461" t="s">
        <v>802</v>
      </c>
      <c r="DC461" t="s">
        <v>139</v>
      </c>
      <c r="DD461" t="s">
        <v>117</v>
      </c>
    </row>
    <row r="462" spans="1:114" ht="14.45" customHeight="1" x14ac:dyDescent="0.25">
      <c r="A462" t="s">
        <v>4176</v>
      </c>
      <c r="B462" t="s">
        <v>115</v>
      </c>
      <c r="C462" s="1">
        <v>45992</v>
      </c>
      <c r="D462" s="1">
        <v>46045</v>
      </c>
      <c r="E462" t="s">
        <v>116</v>
      </c>
      <c r="G462" t="s">
        <v>117</v>
      </c>
      <c r="H462" t="s">
        <v>117</v>
      </c>
      <c r="I462" t="s">
        <v>117</v>
      </c>
      <c r="J462" t="s">
        <v>286</v>
      </c>
      <c r="L462" t="s">
        <v>287</v>
      </c>
      <c r="M462" t="s">
        <v>288</v>
      </c>
      <c r="N462" t="s">
        <v>121</v>
      </c>
      <c r="O462" t="s">
        <v>122</v>
      </c>
      <c r="P462" s="8">
        <v>96950</v>
      </c>
      <c r="Q462" t="s">
        <v>123</v>
      </c>
      <c r="S462" s="10">
        <v>16702348950</v>
      </c>
      <c r="U462" t="s">
        <v>289</v>
      </c>
      <c r="V462">
        <v>62211</v>
      </c>
      <c r="W462" t="s">
        <v>125</v>
      </c>
      <c r="Y462" t="s">
        <v>290</v>
      </c>
      <c r="Z462" t="s">
        <v>291</v>
      </c>
      <c r="AA462" t="s">
        <v>292</v>
      </c>
      <c r="AB462" t="s">
        <v>293</v>
      </c>
      <c r="AC462" t="s">
        <v>294</v>
      </c>
      <c r="AD462" t="s">
        <v>295</v>
      </c>
      <c r="AE462" t="s">
        <v>156</v>
      </c>
      <c r="AF462" t="s">
        <v>122</v>
      </c>
      <c r="AG462" s="8">
        <v>96950</v>
      </c>
      <c r="AH462" t="s">
        <v>123</v>
      </c>
      <c r="AJ462" s="10">
        <v>16702368202</v>
      </c>
      <c r="AL462" t="s">
        <v>296</v>
      </c>
      <c r="BE462" t="str">
        <f>"29-2099.00"</f>
        <v>29-2099.00</v>
      </c>
      <c r="BF462" t="s">
        <v>594</v>
      </c>
      <c r="BG462" t="s">
        <v>595</v>
      </c>
      <c r="BH462" t="s">
        <v>596</v>
      </c>
      <c r="BI462">
        <v>2</v>
      </c>
      <c r="BJ462">
        <v>2</v>
      </c>
      <c r="BK462" s="1">
        <v>46113</v>
      </c>
      <c r="BL462" s="1">
        <v>46477</v>
      </c>
      <c r="BM462" s="1">
        <v>46113</v>
      </c>
      <c r="BN462" s="1">
        <v>46477</v>
      </c>
      <c r="BO462">
        <v>40</v>
      </c>
      <c r="BP462">
        <v>0</v>
      </c>
      <c r="BQ462">
        <v>8</v>
      </c>
      <c r="BR462">
        <v>8</v>
      </c>
      <c r="BS462">
        <v>8</v>
      </c>
      <c r="BT462">
        <v>8</v>
      </c>
      <c r="BU462">
        <v>8</v>
      </c>
      <c r="BV462">
        <v>0</v>
      </c>
      <c r="BW462" t="str">
        <f>"7:30 AM"</f>
        <v>7:30 AM</v>
      </c>
      <c r="BX462" t="str">
        <f>"4:30 PM"</f>
        <v>4:30 PM</v>
      </c>
      <c r="BY462" t="s">
        <v>135</v>
      </c>
      <c r="BZ462">
        <v>0</v>
      </c>
      <c r="CA462">
        <v>24</v>
      </c>
      <c r="CB462" t="s">
        <v>117</v>
      </c>
      <c r="CD462" s="2" t="s">
        <v>4177</v>
      </c>
      <c r="CE462" t="s">
        <v>294</v>
      </c>
      <c r="CF462" t="s">
        <v>295</v>
      </c>
      <c r="CG462" t="s">
        <v>156</v>
      </c>
      <c r="CH462" t="s">
        <v>122</v>
      </c>
      <c r="CI462" s="8">
        <v>96950</v>
      </c>
      <c r="CJ462" s="3">
        <v>16.38</v>
      </c>
      <c r="CL462" s="3">
        <v>24.57</v>
      </c>
      <c r="CN462" t="s">
        <v>137</v>
      </c>
      <c r="CO462" t="s">
        <v>301</v>
      </c>
      <c r="CP462" t="s">
        <v>138</v>
      </c>
      <c r="CR462" t="s">
        <v>117</v>
      </c>
      <c r="CS462" t="s">
        <v>139</v>
      </c>
      <c r="CT462" t="s">
        <v>140</v>
      </c>
      <c r="CU462" t="s">
        <v>139</v>
      </c>
      <c r="CV462" t="s">
        <v>140</v>
      </c>
      <c r="CW462" t="s">
        <v>139</v>
      </c>
      <c r="CX462" t="s">
        <v>140</v>
      </c>
      <c r="CY462" s="2" t="s">
        <v>4178</v>
      </c>
      <c r="CZ462" s="10">
        <v>16702368202</v>
      </c>
      <c r="DA462" t="s">
        <v>303</v>
      </c>
      <c r="DB462" t="s">
        <v>304</v>
      </c>
      <c r="DC462" t="s">
        <v>139</v>
      </c>
      <c r="DD462" t="s">
        <v>117</v>
      </c>
      <c r="DE462" t="s">
        <v>305</v>
      </c>
      <c r="DF462" t="s">
        <v>306</v>
      </c>
      <c r="DG462" t="s">
        <v>307</v>
      </c>
      <c r="DH462" t="s">
        <v>289</v>
      </c>
      <c r="DI462" t="s">
        <v>286</v>
      </c>
      <c r="DJ462" t="s">
        <v>308</v>
      </c>
    </row>
    <row r="463" spans="1:114" ht="14.45" customHeight="1" x14ac:dyDescent="0.25">
      <c r="A463" t="s">
        <v>4179</v>
      </c>
      <c r="B463" t="s">
        <v>115</v>
      </c>
      <c r="C463" s="1">
        <v>45993</v>
      </c>
      <c r="D463" s="1">
        <v>46045</v>
      </c>
      <c r="E463" t="s">
        <v>116</v>
      </c>
      <c r="G463" t="s">
        <v>117</v>
      </c>
      <c r="H463" t="s">
        <v>117</v>
      </c>
      <c r="I463" t="s">
        <v>117</v>
      </c>
      <c r="J463" t="s">
        <v>3471</v>
      </c>
      <c r="L463" t="s">
        <v>3477</v>
      </c>
      <c r="M463" t="s">
        <v>3477</v>
      </c>
      <c r="N463" t="s">
        <v>156</v>
      </c>
      <c r="O463" t="s">
        <v>122</v>
      </c>
      <c r="P463" s="8">
        <v>96950</v>
      </c>
      <c r="Q463" t="s">
        <v>123</v>
      </c>
      <c r="S463" s="10">
        <v>16702346445</v>
      </c>
      <c r="T463">
        <v>2263</v>
      </c>
      <c r="U463" t="s">
        <v>3473</v>
      </c>
      <c r="V463">
        <v>444140</v>
      </c>
      <c r="W463" t="s">
        <v>125</v>
      </c>
      <c r="Y463" t="s">
        <v>1271</v>
      </c>
      <c r="Z463" t="s">
        <v>1272</v>
      </c>
      <c r="AB463" t="s">
        <v>454</v>
      </c>
      <c r="AC463" t="s">
        <v>4180</v>
      </c>
      <c r="AD463" t="s">
        <v>4180</v>
      </c>
      <c r="AE463" t="s">
        <v>156</v>
      </c>
      <c r="AF463" t="s">
        <v>122</v>
      </c>
      <c r="AG463" s="8">
        <v>96950</v>
      </c>
      <c r="AH463" t="s">
        <v>123</v>
      </c>
      <c r="AJ463" s="10">
        <v>16702346445</v>
      </c>
      <c r="AK463">
        <v>2263</v>
      </c>
      <c r="AL463" t="s">
        <v>1274</v>
      </c>
      <c r="BE463" t="str">
        <f>"43-3031.00"</f>
        <v>43-3031.00</v>
      </c>
      <c r="BF463" t="s">
        <v>1205</v>
      </c>
      <c r="BG463" t="s">
        <v>3475</v>
      </c>
      <c r="BH463" t="s">
        <v>819</v>
      </c>
      <c r="BI463">
        <v>1</v>
      </c>
      <c r="BJ463">
        <v>1</v>
      </c>
      <c r="BK463" s="1">
        <v>46054</v>
      </c>
      <c r="BL463" s="1">
        <v>46418</v>
      </c>
      <c r="BM463" s="1">
        <v>46054</v>
      </c>
      <c r="BN463" s="1">
        <v>46418</v>
      </c>
      <c r="BO463">
        <v>40</v>
      </c>
      <c r="BP463">
        <v>0</v>
      </c>
      <c r="BQ463">
        <v>8</v>
      </c>
      <c r="BR463">
        <v>8</v>
      </c>
      <c r="BS463">
        <v>8</v>
      </c>
      <c r="BT463">
        <v>8</v>
      </c>
      <c r="BU463">
        <v>8</v>
      </c>
      <c r="BV463">
        <v>0</v>
      </c>
      <c r="BW463" t="str">
        <f>"8:00 AM"</f>
        <v>8:00 AM</v>
      </c>
      <c r="BX463" t="str">
        <f>"5:00 PM"</f>
        <v>5:00 PM</v>
      </c>
      <c r="BY463" t="s">
        <v>135</v>
      </c>
      <c r="BZ463">
        <v>0</v>
      </c>
      <c r="CA463">
        <v>24</v>
      </c>
      <c r="CB463" t="s">
        <v>117</v>
      </c>
      <c r="CD463" t="s">
        <v>3476</v>
      </c>
      <c r="CE463" t="s">
        <v>3477</v>
      </c>
      <c r="CF463" t="s">
        <v>3477</v>
      </c>
      <c r="CG463" t="s">
        <v>156</v>
      </c>
      <c r="CH463" t="s">
        <v>122</v>
      </c>
      <c r="CI463" s="8">
        <v>96950</v>
      </c>
      <c r="CJ463" s="3">
        <v>12.33</v>
      </c>
      <c r="CK463" s="3">
        <v>13</v>
      </c>
      <c r="CL463" s="3">
        <v>18.5</v>
      </c>
      <c r="CM463" s="3">
        <v>19.5</v>
      </c>
      <c r="CN463" t="s">
        <v>137</v>
      </c>
      <c r="CO463" t="s">
        <v>1278</v>
      </c>
      <c r="CP463" t="s">
        <v>138</v>
      </c>
      <c r="CR463" t="s">
        <v>117</v>
      </c>
      <c r="CS463" t="s">
        <v>139</v>
      </c>
      <c r="CT463" t="s">
        <v>140</v>
      </c>
      <c r="CU463" t="s">
        <v>139</v>
      </c>
      <c r="CV463" t="s">
        <v>140</v>
      </c>
      <c r="CW463" t="s">
        <v>139</v>
      </c>
      <c r="CX463" t="s">
        <v>140</v>
      </c>
      <c r="CY463" t="s">
        <v>1279</v>
      </c>
      <c r="CZ463" s="10">
        <v>16702346445</v>
      </c>
      <c r="DA463" t="s">
        <v>1274</v>
      </c>
      <c r="DB463" t="s">
        <v>140</v>
      </c>
      <c r="DC463" t="s">
        <v>139</v>
      </c>
      <c r="DD463" t="s">
        <v>117</v>
      </c>
      <c r="DE463" t="s">
        <v>1271</v>
      </c>
      <c r="DF463" t="s">
        <v>1272</v>
      </c>
      <c r="DH463" t="s">
        <v>3473</v>
      </c>
      <c r="DI463" t="s">
        <v>3479</v>
      </c>
      <c r="DJ463" t="s">
        <v>1274</v>
      </c>
    </row>
    <row r="464" spans="1:114" ht="14.45" customHeight="1" x14ac:dyDescent="0.25">
      <c r="A464" t="s">
        <v>5626</v>
      </c>
      <c r="B464" t="s">
        <v>115</v>
      </c>
      <c r="C464" s="1">
        <v>45986</v>
      </c>
      <c r="D464" s="1">
        <v>46045</v>
      </c>
      <c r="E464" t="s">
        <v>168</v>
      </c>
      <c r="F464" s="1">
        <v>46141</v>
      </c>
      <c r="G464" t="s">
        <v>117</v>
      </c>
      <c r="H464" t="s">
        <v>117</v>
      </c>
      <c r="I464" t="s">
        <v>117</v>
      </c>
      <c r="J464" t="s">
        <v>286</v>
      </c>
      <c r="L464" t="s">
        <v>294</v>
      </c>
      <c r="M464" t="s">
        <v>295</v>
      </c>
      <c r="N464" t="s">
        <v>156</v>
      </c>
      <c r="O464" t="s">
        <v>122</v>
      </c>
      <c r="P464" s="8">
        <v>96950</v>
      </c>
      <c r="Q464" t="s">
        <v>123</v>
      </c>
      <c r="S464" s="10">
        <v>16702348950</v>
      </c>
      <c r="U464" t="s">
        <v>289</v>
      </c>
      <c r="V464">
        <v>62211</v>
      </c>
      <c r="W464" t="s">
        <v>125</v>
      </c>
      <c r="Y464" t="s">
        <v>290</v>
      </c>
      <c r="Z464" t="s">
        <v>291</v>
      </c>
      <c r="AA464" t="s">
        <v>292</v>
      </c>
      <c r="AB464" t="s">
        <v>293</v>
      </c>
      <c r="AC464" t="s">
        <v>294</v>
      </c>
      <c r="AD464" t="s">
        <v>288</v>
      </c>
      <c r="AE464" t="s">
        <v>156</v>
      </c>
      <c r="AF464" t="s">
        <v>122</v>
      </c>
      <c r="AG464" s="8">
        <v>96950</v>
      </c>
      <c r="AH464" t="s">
        <v>123</v>
      </c>
      <c r="AJ464" s="10">
        <v>16702368202</v>
      </c>
      <c r="AL464" t="s">
        <v>296</v>
      </c>
      <c r="BE464" t="str">
        <f>"29-1141.00"</f>
        <v>29-1141.00</v>
      </c>
      <c r="BF464" t="s">
        <v>1816</v>
      </c>
      <c r="BG464" t="s">
        <v>1817</v>
      </c>
      <c r="BH464" t="s">
        <v>1818</v>
      </c>
      <c r="BI464">
        <v>4</v>
      </c>
      <c r="BJ464">
        <v>4</v>
      </c>
      <c r="BK464" s="1">
        <v>46143</v>
      </c>
      <c r="BL464" s="1">
        <v>46507</v>
      </c>
      <c r="BM464" s="1">
        <v>46143</v>
      </c>
      <c r="BN464" s="1">
        <v>46507</v>
      </c>
      <c r="BO464">
        <v>40</v>
      </c>
      <c r="BP464">
        <v>12</v>
      </c>
      <c r="BQ464">
        <v>12</v>
      </c>
      <c r="BR464">
        <v>12</v>
      </c>
      <c r="BS464">
        <v>4</v>
      </c>
      <c r="BT464">
        <v>0</v>
      </c>
      <c r="BU464">
        <v>0</v>
      </c>
      <c r="BV464">
        <v>0</v>
      </c>
      <c r="BW464" t="str">
        <f>"7:30 AM"</f>
        <v>7:30 AM</v>
      </c>
      <c r="BX464" t="str">
        <f>"7:30 PM"</f>
        <v>7:30 PM</v>
      </c>
      <c r="BY464" t="s">
        <v>384</v>
      </c>
      <c r="BZ464">
        <v>0</v>
      </c>
      <c r="CA464">
        <v>0</v>
      </c>
      <c r="CB464" t="s">
        <v>117</v>
      </c>
      <c r="CD464" s="2" t="s">
        <v>1819</v>
      </c>
      <c r="CE464" t="s">
        <v>294</v>
      </c>
      <c r="CF464" t="s">
        <v>295</v>
      </c>
      <c r="CG464" t="s">
        <v>156</v>
      </c>
      <c r="CH464" t="s">
        <v>122</v>
      </c>
      <c r="CI464" s="8">
        <v>96950</v>
      </c>
      <c r="CJ464" s="3">
        <v>22.77</v>
      </c>
      <c r="CK464" s="3">
        <v>25.77</v>
      </c>
      <c r="CN464" t="s">
        <v>137</v>
      </c>
      <c r="CO464" t="s">
        <v>301</v>
      </c>
      <c r="CP464" t="s">
        <v>138</v>
      </c>
      <c r="CR464" t="s">
        <v>117</v>
      </c>
      <c r="CS464" t="s">
        <v>139</v>
      </c>
      <c r="CT464" t="s">
        <v>140</v>
      </c>
      <c r="CU464" t="s">
        <v>140</v>
      </c>
      <c r="CV464" t="s">
        <v>140</v>
      </c>
      <c r="CW464" t="s">
        <v>139</v>
      </c>
      <c r="CX464" t="s">
        <v>140</v>
      </c>
      <c r="CY464" s="2" t="s">
        <v>4178</v>
      </c>
      <c r="CZ464" s="10">
        <v>16702368202</v>
      </c>
      <c r="DA464" t="s">
        <v>303</v>
      </c>
      <c r="DB464" t="s">
        <v>304</v>
      </c>
      <c r="DC464" t="s">
        <v>139</v>
      </c>
      <c r="DD464" t="s">
        <v>117</v>
      </c>
      <c r="DE464" t="s">
        <v>305</v>
      </c>
      <c r="DF464" t="s">
        <v>306</v>
      </c>
      <c r="DG464" t="s">
        <v>307</v>
      </c>
      <c r="DH464" t="s">
        <v>289</v>
      </c>
      <c r="DI464" t="s">
        <v>286</v>
      </c>
      <c r="DJ464" t="s">
        <v>308</v>
      </c>
    </row>
    <row r="465" spans="1:114" ht="14.45" customHeight="1" x14ac:dyDescent="0.25">
      <c r="A465" t="s">
        <v>2038</v>
      </c>
      <c r="B465" t="s">
        <v>234</v>
      </c>
      <c r="C465" s="1">
        <v>45989</v>
      </c>
      <c r="D465" s="1">
        <v>46047</v>
      </c>
      <c r="E465" t="s">
        <v>116</v>
      </c>
      <c r="G465" t="s">
        <v>139</v>
      </c>
      <c r="H465" t="s">
        <v>117</v>
      </c>
      <c r="I465" t="s">
        <v>117</v>
      </c>
      <c r="J465" t="s">
        <v>2039</v>
      </c>
      <c r="K465" t="s">
        <v>2040</v>
      </c>
      <c r="L465" t="s">
        <v>2041</v>
      </c>
      <c r="N465" t="s">
        <v>121</v>
      </c>
      <c r="O465" t="s">
        <v>122</v>
      </c>
      <c r="P465" s="8">
        <v>96950</v>
      </c>
      <c r="Q465" t="s">
        <v>123</v>
      </c>
      <c r="S465" s="10">
        <v>16702358898</v>
      </c>
      <c r="U465" t="s">
        <v>2042</v>
      </c>
      <c r="V465">
        <v>449210</v>
      </c>
      <c r="W465" t="s">
        <v>125</v>
      </c>
      <c r="Y465" t="s">
        <v>2043</v>
      </c>
      <c r="Z465" t="s">
        <v>2044</v>
      </c>
      <c r="AB465" t="s">
        <v>777</v>
      </c>
      <c r="AC465" t="s">
        <v>2041</v>
      </c>
      <c r="AE465" t="s">
        <v>121</v>
      </c>
      <c r="AF465" t="s">
        <v>122</v>
      </c>
      <c r="AG465" s="8">
        <v>96950</v>
      </c>
      <c r="AH465" t="s">
        <v>123</v>
      </c>
      <c r="AJ465" s="10">
        <v>16702358898</v>
      </c>
      <c r="AL465" t="s">
        <v>2045</v>
      </c>
      <c r="BE465" t="str">
        <f>"41-2031.00"</f>
        <v>41-2031.00</v>
      </c>
      <c r="BF465" t="s">
        <v>2046</v>
      </c>
      <c r="BG465" t="s">
        <v>2047</v>
      </c>
      <c r="BH465" t="s">
        <v>2048</v>
      </c>
      <c r="BI465">
        <v>1</v>
      </c>
      <c r="BK465" s="1">
        <v>46023</v>
      </c>
      <c r="BL465" s="1">
        <v>47118</v>
      </c>
      <c r="BO465">
        <v>35</v>
      </c>
      <c r="BP465">
        <v>0</v>
      </c>
      <c r="BQ465">
        <v>7</v>
      </c>
      <c r="BR465">
        <v>7</v>
      </c>
      <c r="BS465">
        <v>7</v>
      </c>
      <c r="BT465">
        <v>7</v>
      </c>
      <c r="BU465">
        <v>7</v>
      </c>
      <c r="BV465">
        <v>0</v>
      </c>
      <c r="BW465" t="str">
        <f>"9:00 AM"</f>
        <v>9:00 AM</v>
      </c>
      <c r="BX465" t="str">
        <f>"5:00 PM"</f>
        <v>5:00 PM</v>
      </c>
      <c r="BY465" t="s">
        <v>165</v>
      </c>
      <c r="BZ465">
        <v>0</v>
      </c>
      <c r="CA465">
        <v>3</v>
      </c>
      <c r="CB465" t="s">
        <v>117</v>
      </c>
      <c r="CD465" t="s">
        <v>745</v>
      </c>
      <c r="CE465" t="s">
        <v>2041</v>
      </c>
      <c r="CG465" t="s">
        <v>121</v>
      </c>
      <c r="CH465" t="s">
        <v>122</v>
      </c>
      <c r="CI465" s="8">
        <v>96950</v>
      </c>
      <c r="CJ465" s="3">
        <v>8.67</v>
      </c>
      <c r="CK465" s="3">
        <v>8.67</v>
      </c>
      <c r="CL465" s="3">
        <v>13.01</v>
      </c>
      <c r="CM465" s="3">
        <v>13.01</v>
      </c>
      <c r="CN465" t="s">
        <v>137</v>
      </c>
      <c r="CP465" t="s">
        <v>138</v>
      </c>
      <c r="CR465" t="s">
        <v>117</v>
      </c>
      <c r="CS465" t="s">
        <v>139</v>
      </c>
      <c r="CT465" t="s">
        <v>140</v>
      </c>
      <c r="CU465" t="s">
        <v>139</v>
      </c>
      <c r="CV465" t="s">
        <v>140</v>
      </c>
      <c r="CW465" t="s">
        <v>139</v>
      </c>
      <c r="CX465" t="s">
        <v>140</v>
      </c>
      <c r="CY465" t="s">
        <v>747</v>
      </c>
      <c r="CZ465" s="10">
        <v>16702358898</v>
      </c>
      <c r="DA465" t="s">
        <v>2045</v>
      </c>
      <c r="DB465" t="s">
        <v>140</v>
      </c>
      <c r="DC465" t="s">
        <v>139</v>
      </c>
      <c r="DD465" t="s">
        <v>117</v>
      </c>
      <c r="DE465" t="s">
        <v>2043</v>
      </c>
      <c r="DF465" t="s">
        <v>2044</v>
      </c>
      <c r="DH465" t="s">
        <v>2042</v>
      </c>
      <c r="DI465" t="s">
        <v>2039</v>
      </c>
      <c r="DJ465" t="s">
        <v>2045</v>
      </c>
    </row>
    <row r="466" spans="1:114" ht="14.45" customHeight="1" x14ac:dyDescent="0.25">
      <c r="A466" t="s">
        <v>947</v>
      </c>
      <c r="B466" t="s">
        <v>217</v>
      </c>
      <c r="C466" s="1">
        <v>45999</v>
      </c>
      <c r="D466" s="1">
        <v>46048</v>
      </c>
      <c r="E466" t="s">
        <v>168</v>
      </c>
      <c r="F466" s="1">
        <v>46172</v>
      </c>
      <c r="G466" t="s">
        <v>117</v>
      </c>
      <c r="H466" t="s">
        <v>117</v>
      </c>
      <c r="I466" t="s">
        <v>117</v>
      </c>
      <c r="J466" t="s">
        <v>469</v>
      </c>
      <c r="K466" t="s">
        <v>470</v>
      </c>
      <c r="L466" t="s">
        <v>471</v>
      </c>
      <c r="N466" t="s">
        <v>121</v>
      </c>
      <c r="O466" t="s">
        <v>122</v>
      </c>
      <c r="P466" s="8">
        <v>96950</v>
      </c>
      <c r="Q466" t="s">
        <v>123</v>
      </c>
      <c r="S466" s="10">
        <v>16702338883</v>
      </c>
      <c r="U466" t="s">
        <v>256</v>
      </c>
      <c r="V466">
        <v>23622</v>
      </c>
      <c r="W466" t="s">
        <v>125</v>
      </c>
      <c r="Y466" t="s">
        <v>473</v>
      </c>
      <c r="Z466" t="s">
        <v>474</v>
      </c>
      <c r="AA466" t="s">
        <v>475</v>
      </c>
      <c r="AB466" t="s">
        <v>193</v>
      </c>
      <c r="AC466" t="s">
        <v>471</v>
      </c>
      <c r="AE466" t="s">
        <v>121</v>
      </c>
      <c r="AF466" t="s">
        <v>122</v>
      </c>
      <c r="AG466" s="8">
        <v>96950</v>
      </c>
      <c r="AH466" t="s">
        <v>123</v>
      </c>
      <c r="AJ466" s="10">
        <v>16702338883</v>
      </c>
      <c r="AL466" t="s">
        <v>476</v>
      </c>
      <c r="BE466" t="str">
        <f>"49-9071.00"</f>
        <v>49-9071.00</v>
      </c>
      <c r="BF466" t="s">
        <v>132</v>
      </c>
      <c r="BG466" t="s">
        <v>477</v>
      </c>
      <c r="BH466" t="s">
        <v>478</v>
      </c>
      <c r="BI466">
        <v>10</v>
      </c>
      <c r="BK466" s="1">
        <v>46174</v>
      </c>
      <c r="BL466" s="1">
        <v>46538</v>
      </c>
      <c r="BO466">
        <v>41</v>
      </c>
      <c r="BP466">
        <v>0</v>
      </c>
      <c r="BQ466">
        <v>8</v>
      </c>
      <c r="BR466">
        <v>8</v>
      </c>
      <c r="BS466">
        <v>8</v>
      </c>
      <c r="BT466">
        <v>8</v>
      </c>
      <c r="BU466">
        <v>8</v>
      </c>
      <c r="BV466">
        <v>1</v>
      </c>
      <c r="BW466" t="str">
        <f>"7:30 AM"</f>
        <v>7:30 AM</v>
      </c>
      <c r="BX466" t="str">
        <f>"4:30 PM"</f>
        <v>4:30 PM</v>
      </c>
      <c r="BY466" t="s">
        <v>135</v>
      </c>
      <c r="BZ466">
        <v>0</v>
      </c>
      <c r="CA466">
        <v>12</v>
      </c>
      <c r="CB466" t="s">
        <v>117</v>
      </c>
      <c r="CD466" t="s">
        <v>479</v>
      </c>
      <c r="CE466" t="s">
        <v>480</v>
      </c>
      <c r="CG466" t="s">
        <v>121</v>
      </c>
      <c r="CH466" t="s">
        <v>122</v>
      </c>
      <c r="CI466" s="8">
        <v>96950</v>
      </c>
      <c r="CJ466" s="3">
        <v>9.98</v>
      </c>
      <c r="CK466" s="3">
        <v>9.98</v>
      </c>
      <c r="CL466" s="3">
        <v>14.97</v>
      </c>
      <c r="CM466" s="3">
        <v>14.97</v>
      </c>
      <c r="CN466" t="s">
        <v>137</v>
      </c>
      <c r="CO466" t="s">
        <v>140</v>
      </c>
      <c r="CP466" t="s">
        <v>266</v>
      </c>
      <c r="CR466" t="s">
        <v>117</v>
      </c>
      <c r="CS466" t="s">
        <v>139</v>
      </c>
      <c r="CT466" t="s">
        <v>139</v>
      </c>
      <c r="CU466" t="s">
        <v>139</v>
      </c>
      <c r="CV466" t="s">
        <v>140</v>
      </c>
      <c r="CW466" t="s">
        <v>139</v>
      </c>
      <c r="CX466" t="s">
        <v>139</v>
      </c>
      <c r="CY466" t="s">
        <v>948</v>
      </c>
      <c r="CZ466" s="10">
        <v>16702338883</v>
      </c>
      <c r="DA466" t="s">
        <v>476</v>
      </c>
      <c r="DB466" t="s">
        <v>140</v>
      </c>
      <c r="DC466" t="s">
        <v>139</v>
      </c>
      <c r="DD466" t="s">
        <v>117</v>
      </c>
    </row>
    <row r="467" spans="1:114" ht="14.45" customHeight="1" x14ac:dyDescent="0.25">
      <c r="A467" t="s">
        <v>1143</v>
      </c>
      <c r="B467" t="s">
        <v>115</v>
      </c>
      <c r="C467" s="1">
        <v>45999</v>
      </c>
      <c r="D467" s="1">
        <v>46048</v>
      </c>
      <c r="E467" t="s">
        <v>168</v>
      </c>
      <c r="F467" s="1">
        <v>46052</v>
      </c>
      <c r="G467" t="s">
        <v>117</v>
      </c>
      <c r="H467" t="s">
        <v>117</v>
      </c>
      <c r="I467" t="s">
        <v>117</v>
      </c>
      <c r="J467" t="s">
        <v>1144</v>
      </c>
      <c r="K467" t="s">
        <v>165</v>
      </c>
      <c r="L467" t="s">
        <v>1145</v>
      </c>
      <c r="M467" t="s">
        <v>1146</v>
      </c>
      <c r="N467" t="s">
        <v>156</v>
      </c>
      <c r="O467" t="s">
        <v>122</v>
      </c>
      <c r="P467" s="8">
        <v>96950</v>
      </c>
      <c r="Q467" t="s">
        <v>123</v>
      </c>
      <c r="S467" s="10">
        <v>16702341629</v>
      </c>
      <c r="U467" t="s">
        <v>1147</v>
      </c>
      <c r="V467">
        <v>44414</v>
      </c>
      <c r="W467" t="s">
        <v>125</v>
      </c>
      <c r="Y467" t="s">
        <v>1148</v>
      </c>
      <c r="Z467" t="s">
        <v>1149</v>
      </c>
      <c r="AA467" t="s">
        <v>1150</v>
      </c>
      <c r="AB467" t="s">
        <v>277</v>
      </c>
      <c r="AC467" t="s">
        <v>1145</v>
      </c>
      <c r="AD467" t="s">
        <v>1146</v>
      </c>
      <c r="AE467" t="s">
        <v>156</v>
      </c>
      <c r="AF467" t="s">
        <v>122</v>
      </c>
      <c r="AG467" s="8">
        <v>96950</v>
      </c>
      <c r="AH467" t="s">
        <v>123</v>
      </c>
      <c r="AJ467" s="10">
        <v>16702341629</v>
      </c>
      <c r="AL467" t="s">
        <v>1151</v>
      </c>
      <c r="BE467" t="str">
        <f>"49-9071.00"</f>
        <v>49-9071.00</v>
      </c>
      <c r="BF467" t="s">
        <v>132</v>
      </c>
      <c r="BG467" t="s">
        <v>1152</v>
      </c>
      <c r="BH467" t="s">
        <v>1153</v>
      </c>
      <c r="BI467">
        <v>2</v>
      </c>
      <c r="BJ467">
        <v>2</v>
      </c>
      <c r="BK467" s="1">
        <v>46054</v>
      </c>
      <c r="BL467" s="1">
        <v>46418</v>
      </c>
      <c r="BM467" s="1">
        <v>46054</v>
      </c>
      <c r="BN467" s="1">
        <v>46418</v>
      </c>
      <c r="BO467">
        <v>35</v>
      </c>
      <c r="BP467">
        <v>0</v>
      </c>
      <c r="BQ467">
        <v>7</v>
      </c>
      <c r="BR467">
        <v>7</v>
      </c>
      <c r="BS467">
        <v>7</v>
      </c>
      <c r="BT467">
        <v>7</v>
      </c>
      <c r="BU467">
        <v>7</v>
      </c>
      <c r="BV467">
        <v>0</v>
      </c>
      <c r="BW467" t="str">
        <f>"8:00 AM"</f>
        <v>8:00 AM</v>
      </c>
      <c r="BX467" t="str">
        <f>"5:00 PM"</f>
        <v>5:00 PM</v>
      </c>
      <c r="BY467" t="s">
        <v>165</v>
      </c>
      <c r="BZ467">
        <v>0</v>
      </c>
      <c r="CA467">
        <v>24</v>
      </c>
      <c r="CB467" t="s">
        <v>117</v>
      </c>
      <c r="CD467" s="2" t="s">
        <v>1154</v>
      </c>
      <c r="CE467" t="s">
        <v>1145</v>
      </c>
      <c r="CF467" t="s">
        <v>1155</v>
      </c>
      <c r="CG467" t="s">
        <v>156</v>
      </c>
      <c r="CH467" t="s">
        <v>122</v>
      </c>
      <c r="CI467" s="8">
        <v>96950</v>
      </c>
      <c r="CJ467" s="3">
        <v>9.98</v>
      </c>
      <c r="CK467" s="3">
        <v>9.98</v>
      </c>
      <c r="CL467" s="3">
        <v>14.97</v>
      </c>
      <c r="CM467" s="3">
        <v>14.97</v>
      </c>
      <c r="CN467" t="s">
        <v>137</v>
      </c>
      <c r="CO467" t="s">
        <v>165</v>
      </c>
      <c r="CP467" t="s">
        <v>138</v>
      </c>
      <c r="CR467" t="s">
        <v>117</v>
      </c>
      <c r="CS467" t="s">
        <v>139</v>
      </c>
      <c r="CT467" t="s">
        <v>140</v>
      </c>
      <c r="CU467" t="s">
        <v>139</v>
      </c>
      <c r="CV467" t="s">
        <v>140</v>
      </c>
      <c r="CW467" t="s">
        <v>139</v>
      </c>
      <c r="CX467" t="s">
        <v>140</v>
      </c>
      <c r="CY467" t="s">
        <v>1156</v>
      </c>
      <c r="CZ467" s="10">
        <v>16702341629</v>
      </c>
      <c r="DA467" t="s">
        <v>1151</v>
      </c>
      <c r="DB467" t="s">
        <v>140</v>
      </c>
      <c r="DC467" t="s">
        <v>139</v>
      </c>
      <c r="DD467" t="s">
        <v>117</v>
      </c>
    </row>
    <row r="468" spans="1:114" ht="14.45" customHeight="1" x14ac:dyDescent="0.25">
      <c r="A468" t="s">
        <v>3038</v>
      </c>
      <c r="B468" t="s">
        <v>115</v>
      </c>
      <c r="C468" s="1">
        <v>45999</v>
      </c>
      <c r="D468" s="1">
        <v>46048</v>
      </c>
      <c r="E468" t="s">
        <v>116</v>
      </c>
      <c r="G468" t="s">
        <v>117</v>
      </c>
      <c r="H468" t="s">
        <v>117</v>
      </c>
      <c r="I468" t="s">
        <v>117</v>
      </c>
      <c r="J468" t="s">
        <v>562</v>
      </c>
      <c r="L468" t="s">
        <v>563</v>
      </c>
      <c r="N468" t="s">
        <v>564</v>
      </c>
      <c r="O468" t="s">
        <v>122</v>
      </c>
      <c r="P468" s="8">
        <v>96952</v>
      </c>
      <c r="Q468" t="s">
        <v>123</v>
      </c>
      <c r="S468" s="10">
        <v>16704330422</v>
      </c>
      <c r="U468" t="s">
        <v>565</v>
      </c>
      <c r="V468">
        <v>312112</v>
      </c>
      <c r="W468" t="s">
        <v>125</v>
      </c>
      <c r="Y468" t="s">
        <v>566</v>
      </c>
      <c r="Z468" t="s">
        <v>567</v>
      </c>
      <c r="AA468" t="s">
        <v>568</v>
      </c>
      <c r="AB468" t="s">
        <v>277</v>
      </c>
      <c r="AC468" t="s">
        <v>563</v>
      </c>
      <c r="AE468" t="s">
        <v>564</v>
      </c>
      <c r="AF468" t="s">
        <v>122</v>
      </c>
      <c r="AG468" s="8">
        <v>96952</v>
      </c>
      <c r="AH468" t="s">
        <v>123</v>
      </c>
      <c r="AJ468" s="10">
        <v>16704330422</v>
      </c>
      <c r="AL468" t="s">
        <v>569</v>
      </c>
      <c r="BE468" t="str">
        <f>"53-3031.00"</f>
        <v>53-3031.00</v>
      </c>
      <c r="BF468" t="s">
        <v>405</v>
      </c>
      <c r="BG468" t="s">
        <v>3039</v>
      </c>
      <c r="BH468" t="s">
        <v>3040</v>
      </c>
      <c r="BI468">
        <v>3</v>
      </c>
      <c r="BJ468">
        <v>3</v>
      </c>
      <c r="BK468" s="1">
        <v>46082</v>
      </c>
      <c r="BL468" s="1">
        <v>46446</v>
      </c>
      <c r="BM468" s="1">
        <v>46082</v>
      </c>
      <c r="BN468" s="1">
        <v>46446</v>
      </c>
      <c r="BO468">
        <v>40</v>
      </c>
      <c r="BP468">
        <v>0</v>
      </c>
      <c r="BQ468">
        <v>8</v>
      </c>
      <c r="BR468">
        <v>8</v>
      </c>
      <c r="BS468">
        <v>8</v>
      </c>
      <c r="BT468">
        <v>8</v>
      </c>
      <c r="BU468">
        <v>8</v>
      </c>
      <c r="BV468">
        <v>0</v>
      </c>
      <c r="BW468" t="str">
        <f>"8:00 AM"</f>
        <v>8:00 AM</v>
      </c>
      <c r="BX468" t="str">
        <f>"5:00 PM"</f>
        <v>5:00 PM</v>
      </c>
      <c r="BY468" t="s">
        <v>165</v>
      </c>
      <c r="BZ468">
        <v>0</v>
      </c>
      <c r="CA468">
        <v>12</v>
      </c>
      <c r="CB468" t="s">
        <v>117</v>
      </c>
      <c r="CD468" t="s">
        <v>3041</v>
      </c>
      <c r="CE468" t="s">
        <v>573</v>
      </c>
      <c r="CF468" t="s">
        <v>574</v>
      </c>
      <c r="CG468" t="s">
        <v>564</v>
      </c>
      <c r="CH468" t="s">
        <v>122</v>
      </c>
      <c r="CI468" s="8">
        <v>96952</v>
      </c>
      <c r="CJ468" s="3">
        <v>8.35</v>
      </c>
      <c r="CK468" s="3">
        <v>10</v>
      </c>
      <c r="CL468" s="3">
        <v>12.53</v>
      </c>
      <c r="CM468" s="3">
        <v>15</v>
      </c>
      <c r="CN468" t="s">
        <v>137</v>
      </c>
      <c r="CO468" t="s">
        <v>3042</v>
      </c>
      <c r="CP468" t="s">
        <v>138</v>
      </c>
      <c r="CR468" t="s">
        <v>117</v>
      </c>
      <c r="CS468" t="s">
        <v>139</v>
      </c>
      <c r="CT468" t="s">
        <v>139</v>
      </c>
      <c r="CU468" t="s">
        <v>139</v>
      </c>
      <c r="CV468" t="s">
        <v>140</v>
      </c>
      <c r="CW468" t="s">
        <v>139</v>
      </c>
      <c r="CX468" t="s">
        <v>139</v>
      </c>
      <c r="CY468" t="s">
        <v>655</v>
      </c>
      <c r="CZ468" s="10">
        <v>16704330422</v>
      </c>
      <c r="DA468" t="s">
        <v>569</v>
      </c>
      <c r="DB468" t="s">
        <v>140</v>
      </c>
      <c r="DC468" t="s">
        <v>139</v>
      </c>
      <c r="DD468" t="s">
        <v>117</v>
      </c>
    </row>
    <row r="469" spans="1:114" ht="14.45" customHeight="1" x14ac:dyDescent="0.25">
      <c r="A469" t="s">
        <v>3666</v>
      </c>
      <c r="B469" t="s">
        <v>251</v>
      </c>
      <c r="C469" s="1">
        <v>45987</v>
      </c>
      <c r="D469" s="1">
        <v>46048</v>
      </c>
      <c r="E469" t="s">
        <v>116</v>
      </c>
      <c r="G469" t="s">
        <v>117</v>
      </c>
      <c r="H469" t="s">
        <v>117</v>
      </c>
      <c r="I469" t="s">
        <v>117</v>
      </c>
      <c r="J469" t="s">
        <v>631</v>
      </c>
      <c r="K469" t="s">
        <v>632</v>
      </c>
      <c r="L469" t="s">
        <v>633</v>
      </c>
      <c r="N469" t="s">
        <v>121</v>
      </c>
      <c r="O469" t="s">
        <v>122</v>
      </c>
      <c r="P469" s="8">
        <v>96950</v>
      </c>
      <c r="Q469" t="s">
        <v>123</v>
      </c>
      <c r="R469" t="s">
        <v>140</v>
      </c>
      <c r="S469" s="10">
        <v>16702347873</v>
      </c>
      <c r="U469" t="s">
        <v>634</v>
      </c>
      <c r="V469">
        <v>561720</v>
      </c>
      <c r="W469" t="s">
        <v>125</v>
      </c>
      <c r="Y469" t="s">
        <v>635</v>
      </c>
      <c r="Z469" t="s">
        <v>636</v>
      </c>
      <c r="AA469" t="s">
        <v>637</v>
      </c>
      <c r="AB469" t="s">
        <v>193</v>
      </c>
      <c r="AC469" t="s">
        <v>638</v>
      </c>
      <c r="AE469" t="s">
        <v>121</v>
      </c>
      <c r="AF469" t="s">
        <v>122</v>
      </c>
      <c r="AG469" s="8">
        <v>96950</v>
      </c>
      <c r="AH469" t="s">
        <v>123</v>
      </c>
      <c r="AJ469" s="10">
        <v>16702347873</v>
      </c>
      <c r="AL469" t="s">
        <v>639</v>
      </c>
      <c r="BE469" t="str">
        <f>"37-2011.00"</f>
        <v>37-2011.00</v>
      </c>
      <c r="BF469" t="s">
        <v>640</v>
      </c>
      <c r="BG469" t="s">
        <v>641</v>
      </c>
      <c r="BH469" t="s">
        <v>642</v>
      </c>
      <c r="BI469">
        <v>7</v>
      </c>
      <c r="BJ469">
        <v>6</v>
      </c>
      <c r="BK469" s="1">
        <v>46082</v>
      </c>
      <c r="BL469" s="1">
        <v>46446</v>
      </c>
      <c r="BM469" s="1">
        <v>46082</v>
      </c>
      <c r="BN469" s="1">
        <v>46446</v>
      </c>
      <c r="BO469">
        <v>35</v>
      </c>
      <c r="BP469">
        <v>0</v>
      </c>
      <c r="BQ469">
        <v>7</v>
      </c>
      <c r="BR469">
        <v>7</v>
      </c>
      <c r="BS469">
        <v>7</v>
      </c>
      <c r="BT469">
        <v>7</v>
      </c>
      <c r="BU469">
        <v>7</v>
      </c>
      <c r="BV469">
        <v>0</v>
      </c>
      <c r="BW469" t="str">
        <f>"8:00 AM"</f>
        <v>8:00 AM</v>
      </c>
      <c r="BX469" t="str">
        <f>"3:00 PM"</f>
        <v>3:00 PM</v>
      </c>
      <c r="BY469" t="s">
        <v>165</v>
      </c>
      <c r="BZ469">
        <v>0</v>
      </c>
      <c r="CA469">
        <v>3</v>
      </c>
      <c r="CB469" t="s">
        <v>117</v>
      </c>
      <c r="CD469" t="s">
        <v>643</v>
      </c>
      <c r="CE469" t="s">
        <v>644</v>
      </c>
      <c r="CF469" t="s">
        <v>3667</v>
      </c>
      <c r="CG469" t="s">
        <v>121</v>
      </c>
      <c r="CH469" t="s">
        <v>122</v>
      </c>
      <c r="CI469" s="8">
        <v>96950</v>
      </c>
      <c r="CJ469" s="3">
        <v>8.4499999999999993</v>
      </c>
      <c r="CK469" s="3">
        <v>8.4499999999999993</v>
      </c>
      <c r="CL469" s="3">
        <v>12.67</v>
      </c>
      <c r="CM469" s="3">
        <v>12.67</v>
      </c>
      <c r="CN469" t="s">
        <v>137</v>
      </c>
      <c r="CO469" t="s">
        <v>140</v>
      </c>
      <c r="CP469" t="s">
        <v>138</v>
      </c>
      <c r="CR469" t="s">
        <v>117</v>
      </c>
      <c r="CS469" t="s">
        <v>139</v>
      </c>
      <c r="CT469" t="s">
        <v>140</v>
      </c>
      <c r="CU469" t="s">
        <v>139</v>
      </c>
      <c r="CV469" t="s">
        <v>140</v>
      </c>
      <c r="CW469" t="s">
        <v>139</v>
      </c>
      <c r="CX469" t="s">
        <v>140</v>
      </c>
      <c r="CY469" t="s">
        <v>3668</v>
      </c>
      <c r="CZ469" s="10">
        <v>16702347873</v>
      </c>
      <c r="DA469" t="s">
        <v>639</v>
      </c>
      <c r="DB469" t="s">
        <v>142</v>
      </c>
      <c r="DC469" t="s">
        <v>139</v>
      </c>
      <c r="DD469" t="s">
        <v>117</v>
      </c>
    </row>
    <row r="470" spans="1:114" ht="14.45" customHeight="1" x14ac:dyDescent="0.25">
      <c r="A470" t="s">
        <v>3695</v>
      </c>
      <c r="B470" t="s">
        <v>115</v>
      </c>
      <c r="C470" s="1">
        <v>45991</v>
      </c>
      <c r="D470" s="1">
        <v>46048</v>
      </c>
      <c r="E470" t="s">
        <v>168</v>
      </c>
      <c r="F470" s="1">
        <v>46037</v>
      </c>
      <c r="G470" t="s">
        <v>117</v>
      </c>
      <c r="H470" t="s">
        <v>117</v>
      </c>
      <c r="I470" t="s">
        <v>117</v>
      </c>
      <c r="J470" t="s">
        <v>2773</v>
      </c>
      <c r="K470" t="s">
        <v>2774</v>
      </c>
      <c r="L470" t="s">
        <v>2775</v>
      </c>
      <c r="N470" t="s">
        <v>156</v>
      </c>
      <c r="O470" t="s">
        <v>122</v>
      </c>
      <c r="P470" s="8">
        <v>96950</v>
      </c>
      <c r="Q470" t="s">
        <v>123</v>
      </c>
      <c r="S470" s="10">
        <v>16702340228</v>
      </c>
      <c r="U470" t="s">
        <v>2776</v>
      </c>
      <c r="V470">
        <v>72251</v>
      </c>
      <c r="W470" t="s">
        <v>125</v>
      </c>
      <c r="Y470" t="s">
        <v>2777</v>
      </c>
      <c r="Z470" t="s">
        <v>2778</v>
      </c>
      <c r="AB470" t="s">
        <v>2779</v>
      </c>
      <c r="AC470" t="s">
        <v>2775</v>
      </c>
      <c r="AE470" t="s">
        <v>156</v>
      </c>
      <c r="AF470" t="s">
        <v>122</v>
      </c>
      <c r="AG470" s="8">
        <v>96950</v>
      </c>
      <c r="AH470" t="s">
        <v>123</v>
      </c>
      <c r="AJ470" s="10">
        <v>16702340228</v>
      </c>
      <c r="AL470" t="s">
        <v>2781</v>
      </c>
      <c r="BE470" t="str">
        <f>"35-2014.00"</f>
        <v>35-2014.00</v>
      </c>
      <c r="BF470" t="s">
        <v>195</v>
      </c>
      <c r="BG470" t="s">
        <v>3696</v>
      </c>
      <c r="BH470" t="s">
        <v>495</v>
      </c>
      <c r="BI470">
        <v>2</v>
      </c>
      <c r="BJ470">
        <v>2</v>
      </c>
      <c r="BK470" s="1">
        <v>46039</v>
      </c>
      <c r="BL470" s="1">
        <v>46403</v>
      </c>
      <c r="BM470" s="1">
        <v>46048</v>
      </c>
      <c r="BN470" s="1">
        <v>46403</v>
      </c>
      <c r="BO470">
        <v>35</v>
      </c>
      <c r="BP470">
        <v>6</v>
      </c>
      <c r="BQ470">
        <v>0</v>
      </c>
      <c r="BR470">
        <v>5</v>
      </c>
      <c r="BS470">
        <v>6</v>
      </c>
      <c r="BT470">
        <v>6</v>
      </c>
      <c r="BU470">
        <v>6</v>
      </c>
      <c r="BV470">
        <v>6</v>
      </c>
      <c r="BW470" t="str">
        <f>"4:30 PM"</f>
        <v>4:30 PM</v>
      </c>
      <c r="BX470" t="str">
        <f>"10:30 PM"</f>
        <v>10:30 PM</v>
      </c>
      <c r="BY470" t="s">
        <v>165</v>
      </c>
      <c r="BZ470">
        <v>0</v>
      </c>
      <c r="CA470">
        <v>12</v>
      </c>
      <c r="CB470" t="s">
        <v>117</v>
      </c>
      <c r="CD470" s="2" t="s">
        <v>3697</v>
      </c>
      <c r="CE470" t="s">
        <v>2780</v>
      </c>
      <c r="CG470" t="s">
        <v>156</v>
      </c>
      <c r="CH470" t="s">
        <v>122</v>
      </c>
      <c r="CI470" s="8">
        <v>96950</v>
      </c>
      <c r="CJ470" s="3">
        <v>8.93</v>
      </c>
      <c r="CK470" s="3">
        <v>8.93</v>
      </c>
      <c r="CN470" t="s">
        <v>137</v>
      </c>
      <c r="CO470" t="s">
        <v>140</v>
      </c>
      <c r="CP470" t="s">
        <v>138</v>
      </c>
      <c r="CR470" t="s">
        <v>117</v>
      </c>
      <c r="CS470" t="s">
        <v>139</v>
      </c>
      <c r="CT470" t="s">
        <v>140</v>
      </c>
      <c r="CU470" t="s">
        <v>140</v>
      </c>
      <c r="CV470" t="s">
        <v>140</v>
      </c>
      <c r="CW470" t="s">
        <v>139</v>
      </c>
      <c r="CX470" t="s">
        <v>140</v>
      </c>
      <c r="CY470" t="s">
        <v>140</v>
      </c>
      <c r="CZ470" s="10">
        <v>16702340228</v>
      </c>
      <c r="DA470" t="s">
        <v>2781</v>
      </c>
      <c r="DB470" t="s">
        <v>140</v>
      </c>
      <c r="DC470" t="s">
        <v>139</v>
      </c>
      <c r="DD470" t="s">
        <v>117</v>
      </c>
    </row>
    <row r="471" spans="1:114" ht="14.45" customHeight="1" x14ac:dyDescent="0.25">
      <c r="A471" t="s">
        <v>4784</v>
      </c>
      <c r="B471" t="s">
        <v>115</v>
      </c>
      <c r="C471" s="1">
        <v>45991</v>
      </c>
      <c r="D471" s="1">
        <v>46048</v>
      </c>
      <c r="E471" t="s">
        <v>116</v>
      </c>
      <c r="G471" t="s">
        <v>139</v>
      </c>
      <c r="H471" t="s">
        <v>117</v>
      </c>
      <c r="I471" t="s">
        <v>117</v>
      </c>
      <c r="J471" t="s">
        <v>3702</v>
      </c>
      <c r="K471" t="s">
        <v>4785</v>
      </c>
      <c r="L471" t="s">
        <v>3771</v>
      </c>
      <c r="N471" t="s">
        <v>121</v>
      </c>
      <c r="O471" t="s">
        <v>122</v>
      </c>
      <c r="P471" s="8">
        <v>96950</v>
      </c>
      <c r="Q471" t="s">
        <v>123</v>
      </c>
      <c r="S471" s="10">
        <v>16707891106</v>
      </c>
      <c r="U471" t="s">
        <v>3704</v>
      </c>
      <c r="V471">
        <v>54121</v>
      </c>
      <c r="W471" t="s">
        <v>125</v>
      </c>
      <c r="Y471" t="s">
        <v>2182</v>
      </c>
      <c r="Z471" t="s">
        <v>2183</v>
      </c>
      <c r="AA471" t="s">
        <v>2184</v>
      </c>
      <c r="AB471" t="s">
        <v>193</v>
      </c>
      <c r="AC471" t="s">
        <v>3771</v>
      </c>
      <c r="AE471" t="s">
        <v>121</v>
      </c>
      <c r="AF471" t="s">
        <v>122</v>
      </c>
      <c r="AG471" s="8">
        <v>96950</v>
      </c>
      <c r="AH471" t="s">
        <v>123</v>
      </c>
      <c r="AJ471" s="10">
        <v>16707891106</v>
      </c>
      <c r="AL471" t="s">
        <v>3705</v>
      </c>
      <c r="BE471" t="str">
        <f>"43-3031.00"</f>
        <v>43-3031.00</v>
      </c>
      <c r="BF471" t="s">
        <v>1205</v>
      </c>
      <c r="BG471" t="s">
        <v>4786</v>
      </c>
      <c r="BH471" t="s">
        <v>4482</v>
      </c>
      <c r="BI471">
        <v>3</v>
      </c>
      <c r="BJ471">
        <v>3</v>
      </c>
      <c r="BK471" s="1">
        <v>46054</v>
      </c>
      <c r="BL471" s="1">
        <v>47149</v>
      </c>
      <c r="BM471" s="1">
        <v>46054</v>
      </c>
      <c r="BN471" s="1">
        <v>47149</v>
      </c>
      <c r="BO471">
        <v>35</v>
      </c>
      <c r="BP471">
        <v>0</v>
      </c>
      <c r="BQ471">
        <v>7</v>
      </c>
      <c r="BR471">
        <v>7</v>
      </c>
      <c r="BS471">
        <v>7</v>
      </c>
      <c r="BT471">
        <v>7</v>
      </c>
      <c r="BU471">
        <v>7</v>
      </c>
      <c r="BV471">
        <v>0</v>
      </c>
      <c r="BW471" t="str">
        <f>"8:00 AM"</f>
        <v>8:00 AM</v>
      </c>
      <c r="BX471" t="str">
        <f>"4:00 PM"</f>
        <v>4:00 PM</v>
      </c>
      <c r="BY471" t="s">
        <v>135</v>
      </c>
      <c r="BZ471">
        <v>0</v>
      </c>
      <c r="CA471">
        <v>12</v>
      </c>
      <c r="CB471" t="s">
        <v>117</v>
      </c>
      <c r="CD471" s="2" t="s">
        <v>4787</v>
      </c>
      <c r="CE471" t="s">
        <v>4788</v>
      </c>
      <c r="CG471" t="s">
        <v>156</v>
      </c>
      <c r="CH471" t="s">
        <v>122</v>
      </c>
      <c r="CI471" s="8">
        <v>96950</v>
      </c>
      <c r="CJ471" s="3">
        <v>12.33</v>
      </c>
      <c r="CK471" s="3">
        <v>12.33</v>
      </c>
      <c r="CL471" s="3">
        <v>18.5</v>
      </c>
      <c r="CM471" s="3">
        <v>18.5</v>
      </c>
      <c r="CN471" t="s">
        <v>137</v>
      </c>
      <c r="CO471" t="s">
        <v>140</v>
      </c>
      <c r="CP471" t="s">
        <v>138</v>
      </c>
      <c r="CR471" t="s">
        <v>117</v>
      </c>
      <c r="CS471" t="s">
        <v>139</v>
      </c>
      <c r="CT471" t="s">
        <v>140</v>
      </c>
      <c r="CU471" t="s">
        <v>139</v>
      </c>
      <c r="CV471" t="s">
        <v>140</v>
      </c>
      <c r="CW471" t="s">
        <v>139</v>
      </c>
      <c r="CX471" t="s">
        <v>140</v>
      </c>
      <c r="CY471" s="2" t="s">
        <v>3709</v>
      </c>
      <c r="CZ471" s="10">
        <v>16707891106</v>
      </c>
      <c r="DA471" t="s">
        <v>3705</v>
      </c>
      <c r="DB471" t="s">
        <v>4789</v>
      </c>
      <c r="DC471" t="s">
        <v>139</v>
      </c>
      <c r="DD471" t="s">
        <v>117</v>
      </c>
    </row>
    <row r="472" spans="1:114" ht="14.45" customHeight="1" x14ac:dyDescent="0.25">
      <c r="A472" t="s">
        <v>709</v>
      </c>
      <c r="B472" t="s">
        <v>115</v>
      </c>
      <c r="C472" s="1">
        <v>46000</v>
      </c>
      <c r="D472" s="1">
        <v>46049</v>
      </c>
      <c r="E472" t="s">
        <v>116</v>
      </c>
      <c r="G472" t="s">
        <v>117</v>
      </c>
      <c r="H472" t="s">
        <v>117</v>
      </c>
      <c r="I472" t="s">
        <v>117</v>
      </c>
      <c r="J472" t="s">
        <v>710</v>
      </c>
      <c r="K472" t="s">
        <v>711</v>
      </c>
      <c r="L472" t="s">
        <v>712</v>
      </c>
      <c r="N472" t="s">
        <v>121</v>
      </c>
      <c r="O472" t="s">
        <v>122</v>
      </c>
      <c r="P472" s="8">
        <v>96950</v>
      </c>
      <c r="Q472" t="s">
        <v>123</v>
      </c>
      <c r="R472" t="s">
        <v>140</v>
      </c>
      <c r="S472" s="10">
        <v>16702348894</v>
      </c>
      <c r="U472" t="s">
        <v>713</v>
      </c>
      <c r="V472">
        <v>72251</v>
      </c>
      <c r="W472" t="s">
        <v>125</v>
      </c>
      <c r="Y472" t="s">
        <v>714</v>
      </c>
      <c r="Z472" t="s">
        <v>715</v>
      </c>
      <c r="AA472" t="s">
        <v>716</v>
      </c>
      <c r="AB472" t="s">
        <v>318</v>
      </c>
      <c r="AC472" t="s">
        <v>712</v>
      </c>
      <c r="AE472" t="s">
        <v>121</v>
      </c>
      <c r="AF472" t="s">
        <v>122</v>
      </c>
      <c r="AG472" s="8">
        <v>96950</v>
      </c>
      <c r="AH472" t="s">
        <v>123</v>
      </c>
      <c r="AJ472" s="10">
        <v>16702348894</v>
      </c>
      <c r="AL472" t="s">
        <v>717</v>
      </c>
      <c r="BE472" t="str">
        <f>"35-2014.00"</f>
        <v>35-2014.00</v>
      </c>
      <c r="BF472" t="s">
        <v>195</v>
      </c>
      <c r="BG472" t="s">
        <v>718</v>
      </c>
      <c r="BH472" t="s">
        <v>197</v>
      </c>
      <c r="BI472">
        <v>5</v>
      </c>
      <c r="BJ472">
        <v>5</v>
      </c>
      <c r="BK472" s="1">
        <v>46068</v>
      </c>
      <c r="BL472" s="1">
        <v>46432</v>
      </c>
      <c r="BM472" s="1">
        <v>46068</v>
      </c>
      <c r="BN472" s="1">
        <v>46432</v>
      </c>
      <c r="BO472">
        <v>35</v>
      </c>
      <c r="BP472">
        <v>0</v>
      </c>
      <c r="BQ472">
        <v>7</v>
      </c>
      <c r="BR472">
        <v>7</v>
      </c>
      <c r="BS472">
        <v>7</v>
      </c>
      <c r="BT472">
        <v>7</v>
      </c>
      <c r="BU472">
        <v>7</v>
      </c>
      <c r="BV472">
        <v>0</v>
      </c>
      <c r="BW472" t="str">
        <f>"9:00 AM"</f>
        <v>9:00 AM</v>
      </c>
      <c r="BX472" t="str">
        <f>"5:00 PM"</f>
        <v>5:00 PM</v>
      </c>
      <c r="BY472" t="s">
        <v>165</v>
      </c>
      <c r="BZ472">
        <v>0</v>
      </c>
      <c r="CA472">
        <v>12</v>
      </c>
      <c r="CB472" t="s">
        <v>117</v>
      </c>
      <c r="CD472" t="s">
        <v>325</v>
      </c>
      <c r="CE472" t="s">
        <v>719</v>
      </c>
      <c r="CF472" t="s">
        <v>331</v>
      </c>
      <c r="CG472" t="s">
        <v>121</v>
      </c>
      <c r="CH472" t="s">
        <v>122</v>
      </c>
      <c r="CI472" s="8">
        <v>96950</v>
      </c>
      <c r="CJ472" s="3">
        <v>8.93</v>
      </c>
      <c r="CK472" s="3">
        <v>8.93</v>
      </c>
      <c r="CL472" s="3">
        <v>13.4</v>
      </c>
      <c r="CM472" s="3">
        <v>13.4</v>
      </c>
      <c r="CN472" t="s">
        <v>137</v>
      </c>
      <c r="CO472" t="s">
        <v>140</v>
      </c>
      <c r="CP472" t="s">
        <v>138</v>
      </c>
      <c r="CR472" t="s">
        <v>117</v>
      </c>
      <c r="CS472" t="s">
        <v>139</v>
      </c>
      <c r="CT472" t="s">
        <v>140</v>
      </c>
      <c r="CU472" t="s">
        <v>139</v>
      </c>
      <c r="CV472" t="s">
        <v>140</v>
      </c>
      <c r="CW472" t="s">
        <v>139</v>
      </c>
      <c r="CX472" t="s">
        <v>140</v>
      </c>
      <c r="CY472" t="s">
        <v>140</v>
      </c>
      <c r="CZ472" s="10">
        <v>16702348894</v>
      </c>
      <c r="DA472" t="s">
        <v>720</v>
      </c>
      <c r="DB472" t="s">
        <v>140</v>
      </c>
      <c r="DC472" t="s">
        <v>139</v>
      </c>
      <c r="DD472" t="s">
        <v>117</v>
      </c>
    </row>
    <row r="473" spans="1:114" ht="14.45" customHeight="1" x14ac:dyDescent="0.25">
      <c r="A473" t="s">
        <v>856</v>
      </c>
      <c r="B473" t="s">
        <v>251</v>
      </c>
      <c r="C473" s="1">
        <v>46001</v>
      </c>
      <c r="D473" s="1">
        <v>46049</v>
      </c>
      <c r="E473" t="s">
        <v>168</v>
      </c>
      <c r="F473" s="1">
        <v>46080</v>
      </c>
      <c r="G473" t="s">
        <v>117</v>
      </c>
      <c r="H473" t="s">
        <v>117</v>
      </c>
      <c r="I473" t="s">
        <v>117</v>
      </c>
      <c r="J473" t="s">
        <v>857</v>
      </c>
      <c r="K473" t="s">
        <v>858</v>
      </c>
      <c r="L473" t="s">
        <v>859</v>
      </c>
      <c r="N473" t="s">
        <v>121</v>
      </c>
      <c r="O473" t="s">
        <v>122</v>
      </c>
      <c r="P473" s="8">
        <v>96950</v>
      </c>
      <c r="Q473" t="s">
        <v>123</v>
      </c>
      <c r="S473" s="10">
        <v>16702347898</v>
      </c>
      <c r="U473" t="s">
        <v>860</v>
      </c>
      <c r="V473">
        <v>445110</v>
      </c>
      <c r="W473" t="s">
        <v>125</v>
      </c>
      <c r="Y473" t="s">
        <v>861</v>
      </c>
      <c r="Z473" t="s">
        <v>862</v>
      </c>
      <c r="AA473" t="s">
        <v>863</v>
      </c>
      <c r="AB473" t="s">
        <v>260</v>
      </c>
      <c r="AC473" t="s">
        <v>859</v>
      </c>
      <c r="AE473" t="s">
        <v>121</v>
      </c>
      <c r="AF473" t="s">
        <v>122</v>
      </c>
      <c r="AG473" s="8">
        <v>96950</v>
      </c>
      <c r="AH473" t="s">
        <v>123</v>
      </c>
      <c r="AJ473" s="10">
        <v>16702347898</v>
      </c>
      <c r="AL473" t="s">
        <v>864</v>
      </c>
      <c r="BE473" t="str">
        <f>"37-2012.00"</f>
        <v>37-2012.00</v>
      </c>
      <c r="BF473" t="s">
        <v>427</v>
      </c>
      <c r="BG473" t="s">
        <v>865</v>
      </c>
      <c r="BH473" t="s">
        <v>427</v>
      </c>
      <c r="BI473">
        <v>3</v>
      </c>
      <c r="BJ473">
        <v>2</v>
      </c>
      <c r="BK473" s="1">
        <v>46082</v>
      </c>
      <c r="BL473" s="1">
        <v>46446</v>
      </c>
      <c r="BM473" s="1">
        <v>46082</v>
      </c>
      <c r="BN473" s="1">
        <v>46446</v>
      </c>
      <c r="BO473">
        <v>35</v>
      </c>
      <c r="BP473">
        <v>0</v>
      </c>
      <c r="BQ473">
        <v>7</v>
      </c>
      <c r="BR473">
        <v>7</v>
      </c>
      <c r="BS473">
        <v>7</v>
      </c>
      <c r="BT473">
        <v>7</v>
      </c>
      <c r="BU473">
        <v>7</v>
      </c>
      <c r="BV473">
        <v>0</v>
      </c>
      <c r="BW473" t="str">
        <f>"8:00 AM"</f>
        <v>8:00 AM</v>
      </c>
      <c r="BX473" t="str">
        <f>"3:00 PM"</f>
        <v>3:00 PM</v>
      </c>
      <c r="BY473" t="s">
        <v>165</v>
      </c>
      <c r="BZ473">
        <v>0</v>
      </c>
      <c r="CA473">
        <v>3</v>
      </c>
      <c r="CB473" t="s">
        <v>117</v>
      </c>
      <c r="CD473" s="2" t="s">
        <v>866</v>
      </c>
      <c r="CE473" t="s">
        <v>867</v>
      </c>
      <c r="CG473" t="s">
        <v>368</v>
      </c>
      <c r="CH473" t="s">
        <v>122</v>
      </c>
      <c r="CI473" s="8">
        <v>96951</v>
      </c>
      <c r="CJ473" s="3">
        <v>7.86</v>
      </c>
      <c r="CK473" s="3">
        <v>7.86</v>
      </c>
      <c r="CL473" s="3">
        <v>11.79</v>
      </c>
      <c r="CM473" s="3">
        <v>11.79</v>
      </c>
      <c r="CN473" t="s">
        <v>137</v>
      </c>
      <c r="CO473" t="s">
        <v>142</v>
      </c>
      <c r="CP473" t="s">
        <v>138</v>
      </c>
      <c r="CR473" t="s">
        <v>139</v>
      </c>
      <c r="CS473" t="s">
        <v>139</v>
      </c>
      <c r="CT473" t="s">
        <v>140</v>
      </c>
      <c r="CU473" t="s">
        <v>139</v>
      </c>
      <c r="CV473" t="s">
        <v>140</v>
      </c>
      <c r="CW473" t="s">
        <v>139</v>
      </c>
      <c r="CX473" t="s">
        <v>140</v>
      </c>
      <c r="CY473" t="s">
        <v>868</v>
      </c>
      <c r="CZ473" s="10">
        <v>16702347898</v>
      </c>
      <c r="DA473" t="s">
        <v>864</v>
      </c>
      <c r="DB473" t="s">
        <v>140</v>
      </c>
      <c r="DC473" t="s">
        <v>139</v>
      </c>
      <c r="DD473" t="s">
        <v>117</v>
      </c>
    </row>
    <row r="474" spans="1:114" ht="14.45" customHeight="1" x14ac:dyDescent="0.25">
      <c r="A474" t="s">
        <v>2103</v>
      </c>
      <c r="B474" t="s">
        <v>217</v>
      </c>
      <c r="C474" s="1">
        <v>46016</v>
      </c>
      <c r="D474" s="1">
        <v>46049</v>
      </c>
      <c r="E474" t="s">
        <v>116</v>
      </c>
      <c r="G474" t="s">
        <v>117</v>
      </c>
      <c r="H474" t="s">
        <v>117</v>
      </c>
      <c r="I474" t="s">
        <v>117</v>
      </c>
      <c r="J474" t="s">
        <v>2104</v>
      </c>
      <c r="K474" t="s">
        <v>750</v>
      </c>
      <c r="L474" t="s">
        <v>1176</v>
      </c>
      <c r="M474" t="s">
        <v>2105</v>
      </c>
      <c r="N474" t="s">
        <v>121</v>
      </c>
      <c r="O474" t="s">
        <v>122</v>
      </c>
      <c r="P474" s="8">
        <v>96950</v>
      </c>
      <c r="Q474" t="s">
        <v>123</v>
      </c>
      <c r="R474" t="s">
        <v>753</v>
      </c>
      <c r="S474" s="10">
        <v>16702343207</v>
      </c>
      <c r="U474" t="s">
        <v>754</v>
      </c>
      <c r="V474">
        <v>621610</v>
      </c>
      <c r="W474" t="s">
        <v>125</v>
      </c>
      <c r="Y474" t="s">
        <v>755</v>
      </c>
      <c r="Z474" t="s">
        <v>756</v>
      </c>
      <c r="AA474" t="s">
        <v>757</v>
      </c>
      <c r="AB474" t="s">
        <v>758</v>
      </c>
      <c r="AC474" t="s">
        <v>1176</v>
      </c>
      <c r="AD474" t="s">
        <v>958</v>
      </c>
      <c r="AE474" t="s">
        <v>121</v>
      </c>
      <c r="AF474" t="s">
        <v>122</v>
      </c>
      <c r="AG474" s="8">
        <v>96950</v>
      </c>
      <c r="AH474" t="s">
        <v>123</v>
      </c>
      <c r="AI474" t="s">
        <v>753</v>
      </c>
      <c r="AJ474" s="10">
        <v>16702343207</v>
      </c>
      <c r="AL474" t="s">
        <v>760</v>
      </c>
      <c r="BE474" t="str">
        <f>"53-3053.00"</f>
        <v>53-3053.00</v>
      </c>
      <c r="BF474" t="s">
        <v>2106</v>
      </c>
      <c r="BG474" t="s">
        <v>2107</v>
      </c>
      <c r="BH474" t="s">
        <v>2108</v>
      </c>
      <c r="BI474">
        <v>2</v>
      </c>
      <c r="BK474" s="1">
        <v>46127</v>
      </c>
      <c r="BL474" s="1">
        <v>46491</v>
      </c>
      <c r="BO474">
        <v>40</v>
      </c>
      <c r="BP474">
        <v>0</v>
      </c>
      <c r="BQ474">
        <v>8</v>
      </c>
      <c r="BR474">
        <v>8</v>
      </c>
      <c r="BS474">
        <v>8</v>
      </c>
      <c r="BT474">
        <v>8</v>
      </c>
      <c r="BU474">
        <v>8</v>
      </c>
      <c r="BV474">
        <v>0</v>
      </c>
      <c r="BW474" t="str">
        <f>"8:00 AM"</f>
        <v>8:00 AM</v>
      </c>
      <c r="BX474" t="str">
        <f>"5:00 PM"</f>
        <v>5:00 PM</v>
      </c>
      <c r="BY474" t="s">
        <v>135</v>
      </c>
      <c r="BZ474">
        <v>0</v>
      </c>
      <c r="CA474">
        <v>24</v>
      </c>
      <c r="CB474" t="s">
        <v>117</v>
      </c>
      <c r="CD474" t="s">
        <v>2109</v>
      </c>
      <c r="CE474" t="s">
        <v>2110</v>
      </c>
      <c r="CF474" t="s">
        <v>752</v>
      </c>
      <c r="CG474" t="s">
        <v>121</v>
      </c>
      <c r="CH474" t="s">
        <v>122</v>
      </c>
      <c r="CI474" s="8">
        <v>96950</v>
      </c>
      <c r="CJ474" s="3">
        <v>9.98</v>
      </c>
      <c r="CK474" s="3">
        <v>9.98</v>
      </c>
      <c r="CL474" s="3">
        <v>14.97</v>
      </c>
      <c r="CM474" s="3">
        <v>14.97</v>
      </c>
      <c r="CN474" t="s">
        <v>137</v>
      </c>
      <c r="CO474" t="s">
        <v>140</v>
      </c>
      <c r="CP474" t="s">
        <v>138</v>
      </c>
      <c r="CR474" t="s">
        <v>117</v>
      </c>
      <c r="CS474" t="s">
        <v>139</v>
      </c>
      <c r="CT474" t="s">
        <v>139</v>
      </c>
      <c r="CU474" t="s">
        <v>139</v>
      </c>
      <c r="CV474" t="s">
        <v>140</v>
      </c>
      <c r="CW474" t="s">
        <v>139</v>
      </c>
      <c r="CX474" t="s">
        <v>139</v>
      </c>
      <c r="CY474" t="s">
        <v>965</v>
      </c>
      <c r="CZ474" s="10">
        <v>16702343207</v>
      </c>
      <c r="DA474" t="s">
        <v>760</v>
      </c>
      <c r="DB474" t="s">
        <v>140</v>
      </c>
      <c r="DC474" t="s">
        <v>139</v>
      </c>
      <c r="DD474" t="s">
        <v>117</v>
      </c>
      <c r="DE474" t="s">
        <v>755</v>
      </c>
      <c r="DF474" t="s">
        <v>756</v>
      </c>
      <c r="DG474" t="s">
        <v>768</v>
      </c>
      <c r="DH474" t="s">
        <v>754</v>
      </c>
      <c r="DI474" t="s">
        <v>749</v>
      </c>
      <c r="DJ474" t="s">
        <v>760</v>
      </c>
    </row>
    <row r="475" spans="1:114" ht="14.45" customHeight="1" x14ac:dyDescent="0.25">
      <c r="A475" t="s">
        <v>2293</v>
      </c>
      <c r="B475" t="s">
        <v>115</v>
      </c>
      <c r="C475" s="1">
        <v>46001</v>
      </c>
      <c r="D475" s="1">
        <v>46049</v>
      </c>
      <c r="E475" t="s">
        <v>116</v>
      </c>
      <c r="G475" t="s">
        <v>117</v>
      </c>
      <c r="H475" t="s">
        <v>117</v>
      </c>
      <c r="I475" t="s">
        <v>117</v>
      </c>
      <c r="J475" t="s">
        <v>286</v>
      </c>
      <c r="L475" t="s">
        <v>287</v>
      </c>
      <c r="M475" t="s">
        <v>288</v>
      </c>
      <c r="N475" t="s">
        <v>121</v>
      </c>
      <c r="O475" t="s">
        <v>122</v>
      </c>
      <c r="P475" s="8">
        <v>96950</v>
      </c>
      <c r="Q475" t="s">
        <v>123</v>
      </c>
      <c r="S475" s="10">
        <v>16702348950</v>
      </c>
      <c r="U475" t="s">
        <v>289</v>
      </c>
      <c r="V475">
        <v>62211</v>
      </c>
      <c r="W475" t="s">
        <v>125</v>
      </c>
      <c r="Y475" t="s">
        <v>290</v>
      </c>
      <c r="Z475" t="s">
        <v>291</v>
      </c>
      <c r="AA475" t="s">
        <v>292</v>
      </c>
      <c r="AB475" t="s">
        <v>293</v>
      </c>
      <c r="AC475" t="s">
        <v>294</v>
      </c>
      <c r="AD475" t="s">
        <v>295</v>
      </c>
      <c r="AE475" t="s">
        <v>156</v>
      </c>
      <c r="AF475" t="s">
        <v>122</v>
      </c>
      <c r="AG475" s="8">
        <v>96950</v>
      </c>
      <c r="AH475" t="s">
        <v>123</v>
      </c>
      <c r="AJ475" s="10">
        <v>16702368202</v>
      </c>
      <c r="AL475" t="s">
        <v>296</v>
      </c>
      <c r="BE475" t="str">
        <f>"29-2034.00"</f>
        <v>29-2034.00</v>
      </c>
      <c r="BF475" t="s">
        <v>381</v>
      </c>
      <c r="BG475" t="s">
        <v>382</v>
      </c>
      <c r="BH475" t="s">
        <v>383</v>
      </c>
      <c r="BI475">
        <v>1</v>
      </c>
      <c r="BJ475">
        <v>1</v>
      </c>
      <c r="BK475" s="1">
        <v>46113</v>
      </c>
      <c r="BL475" s="1">
        <v>46477</v>
      </c>
      <c r="BM475" s="1">
        <v>46113</v>
      </c>
      <c r="BN475" s="1">
        <v>46477</v>
      </c>
      <c r="BO475">
        <v>40</v>
      </c>
      <c r="BP475">
        <v>0</v>
      </c>
      <c r="BQ475">
        <v>8</v>
      </c>
      <c r="BR475">
        <v>8</v>
      </c>
      <c r="BS475">
        <v>8</v>
      </c>
      <c r="BT475">
        <v>8</v>
      </c>
      <c r="BU475">
        <v>8</v>
      </c>
      <c r="BV475">
        <v>0</v>
      </c>
      <c r="BW475" t="str">
        <f>"7:30 AM"</f>
        <v>7:30 AM</v>
      </c>
      <c r="BX475" t="str">
        <f>"4:30 PM"</f>
        <v>4:30 PM</v>
      </c>
      <c r="BY475" t="s">
        <v>384</v>
      </c>
      <c r="BZ475">
        <v>0</v>
      </c>
      <c r="CA475">
        <v>24</v>
      </c>
      <c r="CB475" t="s">
        <v>117</v>
      </c>
      <c r="CD475" s="2" t="s">
        <v>385</v>
      </c>
      <c r="CE475" t="s">
        <v>294</v>
      </c>
      <c r="CF475" t="s">
        <v>295</v>
      </c>
      <c r="CG475" t="s">
        <v>156</v>
      </c>
      <c r="CH475" t="s">
        <v>122</v>
      </c>
      <c r="CI475" s="8">
        <v>96950</v>
      </c>
      <c r="CJ475" s="3">
        <v>22.43</v>
      </c>
      <c r="CK475" s="3">
        <v>23.55</v>
      </c>
      <c r="CL475" s="3">
        <v>33.65</v>
      </c>
      <c r="CM475" s="3">
        <v>35.33</v>
      </c>
      <c r="CN475" t="s">
        <v>137</v>
      </c>
      <c r="CO475" t="s">
        <v>301</v>
      </c>
      <c r="CP475" t="s">
        <v>138</v>
      </c>
      <c r="CR475" t="s">
        <v>117</v>
      </c>
      <c r="CS475" t="s">
        <v>139</v>
      </c>
      <c r="CT475" t="s">
        <v>140</v>
      </c>
      <c r="CU475" t="s">
        <v>139</v>
      </c>
      <c r="CV475" t="s">
        <v>140</v>
      </c>
      <c r="CW475" t="s">
        <v>139</v>
      </c>
      <c r="CX475" t="s">
        <v>140</v>
      </c>
      <c r="CY475" t="s">
        <v>302</v>
      </c>
      <c r="CZ475" s="10">
        <v>16702368202</v>
      </c>
      <c r="DA475" t="s">
        <v>303</v>
      </c>
      <c r="DB475" t="s">
        <v>304</v>
      </c>
      <c r="DC475" t="s">
        <v>139</v>
      </c>
      <c r="DD475" t="s">
        <v>117</v>
      </c>
      <c r="DE475" t="s">
        <v>305</v>
      </c>
      <c r="DF475" t="s">
        <v>306</v>
      </c>
      <c r="DG475" t="s">
        <v>307</v>
      </c>
      <c r="DH475" t="s">
        <v>289</v>
      </c>
      <c r="DI475" t="s">
        <v>286</v>
      </c>
      <c r="DJ475" t="s">
        <v>308</v>
      </c>
    </row>
    <row r="476" spans="1:114" ht="14.45" customHeight="1" x14ac:dyDescent="0.25">
      <c r="A476" t="s">
        <v>2961</v>
      </c>
      <c r="B476" t="s">
        <v>115</v>
      </c>
      <c r="C476" s="1">
        <v>46001</v>
      </c>
      <c r="D476" s="1">
        <v>46049</v>
      </c>
      <c r="E476" t="s">
        <v>116</v>
      </c>
      <c r="G476" t="s">
        <v>117</v>
      </c>
      <c r="H476" t="s">
        <v>117</v>
      </c>
      <c r="I476" t="s">
        <v>117</v>
      </c>
      <c r="J476" t="s">
        <v>2098</v>
      </c>
      <c r="L476" t="s">
        <v>2099</v>
      </c>
      <c r="N476" t="s">
        <v>564</v>
      </c>
      <c r="O476" t="s">
        <v>122</v>
      </c>
      <c r="P476" s="8">
        <v>96952</v>
      </c>
      <c r="Q476" t="s">
        <v>123</v>
      </c>
      <c r="S476" s="10">
        <v>16704330422</v>
      </c>
      <c r="U476" t="s">
        <v>2100</v>
      </c>
      <c r="V476">
        <v>236220</v>
      </c>
      <c r="W476" t="s">
        <v>125</v>
      </c>
      <c r="Y476" t="s">
        <v>566</v>
      </c>
      <c r="Z476" t="s">
        <v>567</v>
      </c>
      <c r="AA476" t="s">
        <v>568</v>
      </c>
      <c r="AB476" t="s">
        <v>277</v>
      </c>
      <c r="AC476" t="s">
        <v>563</v>
      </c>
      <c r="AE476" t="s">
        <v>564</v>
      </c>
      <c r="AF476" t="s">
        <v>122</v>
      </c>
      <c r="AG476" s="8">
        <v>96952</v>
      </c>
      <c r="AH476" t="s">
        <v>123</v>
      </c>
      <c r="AJ476" s="10">
        <v>16704330422</v>
      </c>
      <c r="AL476" t="s">
        <v>569</v>
      </c>
      <c r="BE476" t="str">
        <f>"49-9071.00"</f>
        <v>49-9071.00</v>
      </c>
      <c r="BF476" t="s">
        <v>132</v>
      </c>
      <c r="BG476" t="s">
        <v>2101</v>
      </c>
      <c r="BH476" t="s">
        <v>132</v>
      </c>
      <c r="BI476">
        <v>8</v>
      </c>
      <c r="BJ476">
        <v>8</v>
      </c>
      <c r="BK476" s="1">
        <v>46054</v>
      </c>
      <c r="BL476" s="1">
        <v>46418</v>
      </c>
      <c r="BM476" s="1">
        <v>46054</v>
      </c>
      <c r="BN476" s="1">
        <v>46418</v>
      </c>
      <c r="BO476">
        <v>40</v>
      </c>
      <c r="BP476">
        <v>0</v>
      </c>
      <c r="BQ476">
        <v>8</v>
      </c>
      <c r="BR476">
        <v>8</v>
      </c>
      <c r="BS476">
        <v>8</v>
      </c>
      <c r="BT476">
        <v>8</v>
      </c>
      <c r="BU476">
        <v>8</v>
      </c>
      <c r="BV476">
        <v>0</v>
      </c>
      <c r="BW476" t="str">
        <f>"7:30 AM"</f>
        <v>7:30 AM</v>
      </c>
      <c r="BX476" t="str">
        <f>"4:30 PM"</f>
        <v>4:30 PM</v>
      </c>
      <c r="BY476" t="s">
        <v>165</v>
      </c>
      <c r="BZ476">
        <v>0</v>
      </c>
      <c r="CA476">
        <v>12</v>
      </c>
      <c r="CB476" t="s">
        <v>117</v>
      </c>
      <c r="CD476" t="s">
        <v>2962</v>
      </c>
      <c r="CE476" t="s">
        <v>2017</v>
      </c>
      <c r="CG476" t="s">
        <v>564</v>
      </c>
      <c r="CH476" t="s">
        <v>122</v>
      </c>
      <c r="CI476" s="8">
        <v>96952</v>
      </c>
      <c r="CJ476" s="3">
        <v>10</v>
      </c>
      <c r="CK476" s="3">
        <v>13</v>
      </c>
      <c r="CL476" s="3">
        <v>15</v>
      </c>
      <c r="CM476" s="3">
        <v>19.5</v>
      </c>
      <c r="CN476" t="s">
        <v>137</v>
      </c>
      <c r="CO476" t="s">
        <v>575</v>
      </c>
      <c r="CP476" t="s">
        <v>266</v>
      </c>
      <c r="CR476" t="s">
        <v>117</v>
      </c>
      <c r="CS476" t="s">
        <v>139</v>
      </c>
      <c r="CT476" t="s">
        <v>139</v>
      </c>
      <c r="CU476" t="s">
        <v>139</v>
      </c>
      <c r="CV476" t="s">
        <v>140</v>
      </c>
      <c r="CW476" t="s">
        <v>139</v>
      </c>
      <c r="CX476" t="s">
        <v>139</v>
      </c>
      <c r="CY476" t="s">
        <v>2963</v>
      </c>
      <c r="CZ476" s="10">
        <v>16704330422</v>
      </c>
      <c r="DA476" t="s">
        <v>569</v>
      </c>
      <c r="DB476" t="s">
        <v>140</v>
      </c>
      <c r="DC476" t="s">
        <v>139</v>
      </c>
      <c r="DD476" t="s">
        <v>117</v>
      </c>
    </row>
    <row r="477" spans="1:114" ht="14.45" customHeight="1" x14ac:dyDescent="0.25">
      <c r="A477" t="s">
        <v>2998</v>
      </c>
      <c r="B477" t="s">
        <v>115</v>
      </c>
      <c r="C477" s="1">
        <v>45971</v>
      </c>
      <c r="D477" s="1">
        <v>46049</v>
      </c>
      <c r="E477" t="s">
        <v>168</v>
      </c>
      <c r="F477" s="1">
        <v>46094</v>
      </c>
      <c r="G477" t="s">
        <v>117</v>
      </c>
      <c r="H477" t="s">
        <v>117</v>
      </c>
      <c r="I477" t="s">
        <v>117</v>
      </c>
      <c r="J477" t="s">
        <v>2999</v>
      </c>
      <c r="L477" t="s">
        <v>3000</v>
      </c>
      <c r="M477" t="s">
        <v>3001</v>
      </c>
      <c r="N477" t="s">
        <v>156</v>
      </c>
      <c r="O477" t="s">
        <v>122</v>
      </c>
      <c r="P477" s="8">
        <v>96950</v>
      </c>
      <c r="Q477" t="s">
        <v>123</v>
      </c>
      <c r="S477" s="10">
        <v>16702349013</v>
      </c>
      <c r="U477" t="s">
        <v>3002</v>
      </c>
      <c r="V477">
        <v>522320</v>
      </c>
      <c r="W477" t="s">
        <v>125</v>
      </c>
      <c r="Y477" t="s">
        <v>3003</v>
      </c>
      <c r="Z477" t="s">
        <v>3004</v>
      </c>
      <c r="AA477" t="s">
        <v>3005</v>
      </c>
      <c r="AB477" t="s">
        <v>3006</v>
      </c>
      <c r="AC477" t="s">
        <v>3000</v>
      </c>
      <c r="AD477" t="s">
        <v>3001</v>
      </c>
      <c r="AE477" t="s">
        <v>156</v>
      </c>
      <c r="AF477" t="s">
        <v>122</v>
      </c>
      <c r="AG477" s="8">
        <v>96950</v>
      </c>
      <c r="AH477" t="s">
        <v>123</v>
      </c>
      <c r="AJ477" s="10">
        <v>16702349013</v>
      </c>
      <c r="AL477" t="s">
        <v>3007</v>
      </c>
      <c r="BE477" t="str">
        <f>"11-2022.00"</f>
        <v>11-2022.00</v>
      </c>
      <c r="BF477" t="s">
        <v>3008</v>
      </c>
      <c r="BG477" t="s">
        <v>3009</v>
      </c>
      <c r="BH477" t="s">
        <v>3010</v>
      </c>
      <c r="BI477">
        <v>1</v>
      </c>
      <c r="BJ477">
        <v>1</v>
      </c>
      <c r="BK477" s="1">
        <v>46096</v>
      </c>
      <c r="BL477" s="1">
        <v>46460</v>
      </c>
      <c r="BM477" s="1">
        <v>46096</v>
      </c>
      <c r="BN477" s="1">
        <v>46460</v>
      </c>
      <c r="BO477">
        <v>40</v>
      </c>
      <c r="BP477">
        <v>0</v>
      </c>
      <c r="BQ477">
        <v>7</v>
      </c>
      <c r="BR477">
        <v>7</v>
      </c>
      <c r="BS477">
        <v>7</v>
      </c>
      <c r="BT477">
        <v>7</v>
      </c>
      <c r="BU477">
        <v>7</v>
      </c>
      <c r="BV477">
        <v>5</v>
      </c>
      <c r="BW477" t="str">
        <f>"9:00 AM"</f>
        <v>9:00 AM</v>
      </c>
      <c r="BX477" t="str">
        <f t="shared" ref="BX477:BX484" si="7">"5:00 PM"</f>
        <v>5:00 PM</v>
      </c>
      <c r="BY477" t="s">
        <v>212</v>
      </c>
      <c r="BZ477">
        <v>0</v>
      </c>
      <c r="CA477">
        <v>48</v>
      </c>
      <c r="CB477" t="s">
        <v>139</v>
      </c>
      <c r="CC477">
        <v>3</v>
      </c>
      <c r="CD477" t="s">
        <v>3011</v>
      </c>
      <c r="CE477" t="s">
        <v>3000</v>
      </c>
      <c r="CF477" t="s">
        <v>140</v>
      </c>
      <c r="CG477" t="s">
        <v>156</v>
      </c>
      <c r="CH477" t="s">
        <v>122</v>
      </c>
      <c r="CI477" s="8">
        <v>96950</v>
      </c>
      <c r="CJ477" s="3">
        <v>18.350000000000001</v>
      </c>
      <c r="CK477" s="3">
        <v>18.350000000000001</v>
      </c>
      <c r="CL477" s="3">
        <v>27.53</v>
      </c>
      <c r="CM477" s="3">
        <v>27.53</v>
      </c>
      <c r="CN477" t="s">
        <v>137</v>
      </c>
      <c r="CO477" t="s">
        <v>140</v>
      </c>
      <c r="CP477" t="s">
        <v>138</v>
      </c>
      <c r="CR477" t="s">
        <v>117</v>
      </c>
      <c r="CS477" t="s">
        <v>139</v>
      </c>
      <c r="CT477" t="s">
        <v>140</v>
      </c>
      <c r="CU477" t="s">
        <v>139</v>
      </c>
      <c r="CV477" t="s">
        <v>140</v>
      </c>
      <c r="CW477" t="s">
        <v>139</v>
      </c>
      <c r="CX477" t="s">
        <v>140</v>
      </c>
      <c r="CY477" t="s">
        <v>2035</v>
      </c>
      <c r="CZ477" s="10">
        <v>16702349013</v>
      </c>
      <c r="DA477" t="s">
        <v>3007</v>
      </c>
      <c r="DB477" t="s">
        <v>802</v>
      </c>
      <c r="DC477" t="s">
        <v>139</v>
      </c>
      <c r="DD477" t="s">
        <v>117</v>
      </c>
      <c r="DE477" t="s">
        <v>3012</v>
      </c>
      <c r="DF477" t="s">
        <v>3013</v>
      </c>
      <c r="DG477" t="s">
        <v>805</v>
      </c>
      <c r="DH477" t="s">
        <v>806</v>
      </c>
      <c r="DI477" t="s">
        <v>807</v>
      </c>
      <c r="DJ477" t="s">
        <v>808</v>
      </c>
    </row>
    <row r="478" spans="1:114" ht="14.45" customHeight="1" x14ac:dyDescent="0.25">
      <c r="A478" t="s">
        <v>3157</v>
      </c>
      <c r="B478" t="s">
        <v>217</v>
      </c>
      <c r="C478" s="1">
        <v>46020</v>
      </c>
      <c r="D478" s="1">
        <v>46049</v>
      </c>
      <c r="E478" t="s">
        <v>116</v>
      </c>
      <c r="G478" t="s">
        <v>117</v>
      </c>
      <c r="H478" t="s">
        <v>117</v>
      </c>
      <c r="I478" t="s">
        <v>117</v>
      </c>
      <c r="J478" t="s">
        <v>3158</v>
      </c>
      <c r="K478" t="s">
        <v>951</v>
      </c>
      <c r="L478" t="s">
        <v>3159</v>
      </c>
      <c r="N478" t="s">
        <v>156</v>
      </c>
      <c r="O478" t="s">
        <v>122</v>
      </c>
      <c r="P478" s="8">
        <v>96950</v>
      </c>
      <c r="Q478" t="s">
        <v>123</v>
      </c>
      <c r="S478" s="10">
        <v>16702343203</v>
      </c>
      <c r="U478" t="s">
        <v>954</v>
      </c>
      <c r="V478">
        <v>61111</v>
      </c>
      <c r="W478" t="s">
        <v>125</v>
      </c>
      <c r="Y478" t="s">
        <v>755</v>
      </c>
      <c r="Z478" t="s">
        <v>955</v>
      </c>
      <c r="AA478" t="s">
        <v>956</v>
      </c>
      <c r="AB478" t="s">
        <v>193</v>
      </c>
      <c r="AC478" t="s">
        <v>951</v>
      </c>
      <c r="AD478" t="s">
        <v>3160</v>
      </c>
      <c r="AE478" t="s">
        <v>156</v>
      </c>
      <c r="AF478" t="s">
        <v>122</v>
      </c>
      <c r="AG478" s="8">
        <v>96950</v>
      </c>
      <c r="AH478" t="s">
        <v>123</v>
      </c>
      <c r="AJ478" s="10">
        <v>16702343203</v>
      </c>
      <c r="AL478" t="s">
        <v>3161</v>
      </c>
      <c r="BE478" t="str">
        <f>"25-2021.00"</f>
        <v>25-2021.00</v>
      </c>
      <c r="BF478" t="s">
        <v>3162</v>
      </c>
      <c r="BG478" t="s">
        <v>3163</v>
      </c>
      <c r="BH478" t="s">
        <v>3164</v>
      </c>
      <c r="BI478">
        <v>2</v>
      </c>
      <c r="BK478" s="1">
        <v>46097</v>
      </c>
      <c r="BL478" s="1">
        <v>46461</v>
      </c>
      <c r="BO478">
        <v>40</v>
      </c>
      <c r="BP478">
        <v>0</v>
      </c>
      <c r="BQ478">
        <v>8</v>
      </c>
      <c r="BR478">
        <v>8</v>
      </c>
      <c r="BS478">
        <v>8</v>
      </c>
      <c r="BT478">
        <v>8</v>
      </c>
      <c r="BU478">
        <v>8</v>
      </c>
      <c r="BV478">
        <v>0</v>
      </c>
      <c r="BW478" t="str">
        <f t="shared" ref="BW478:BW484" si="8">"8:00 AM"</f>
        <v>8:00 AM</v>
      </c>
      <c r="BX478" t="str">
        <f t="shared" si="7"/>
        <v>5:00 PM</v>
      </c>
      <c r="BY478" t="s">
        <v>212</v>
      </c>
      <c r="BZ478">
        <v>0</v>
      </c>
      <c r="CA478">
        <v>24</v>
      </c>
      <c r="CB478" t="s">
        <v>117</v>
      </c>
      <c r="CD478" s="2" t="s">
        <v>3165</v>
      </c>
      <c r="CE478" t="s">
        <v>3166</v>
      </c>
      <c r="CF478" t="s">
        <v>814</v>
      </c>
      <c r="CG478" t="s">
        <v>156</v>
      </c>
      <c r="CH478" t="s">
        <v>122</v>
      </c>
      <c r="CI478" s="8">
        <v>96950</v>
      </c>
      <c r="CJ478" s="3">
        <v>19.600000000000001</v>
      </c>
      <c r="CK478" s="3">
        <v>19.600000000000001</v>
      </c>
      <c r="CL478" s="3">
        <v>29.4</v>
      </c>
      <c r="CM478" s="3">
        <v>29.4</v>
      </c>
      <c r="CN478" t="s">
        <v>137</v>
      </c>
      <c r="CP478" t="s">
        <v>138</v>
      </c>
      <c r="CR478" t="s">
        <v>117</v>
      </c>
      <c r="CS478" t="s">
        <v>139</v>
      </c>
      <c r="CT478" t="s">
        <v>140</v>
      </c>
      <c r="CU478" t="s">
        <v>140</v>
      </c>
      <c r="CV478" t="s">
        <v>140</v>
      </c>
      <c r="CW478" t="s">
        <v>139</v>
      </c>
      <c r="CX478" t="s">
        <v>140</v>
      </c>
      <c r="CY478" t="s">
        <v>3167</v>
      </c>
      <c r="CZ478" s="10">
        <v>16702343207</v>
      </c>
      <c r="DA478" t="s">
        <v>760</v>
      </c>
      <c r="DB478" t="s">
        <v>140</v>
      </c>
      <c r="DC478" t="s">
        <v>139</v>
      </c>
      <c r="DD478" t="s">
        <v>117</v>
      </c>
    </row>
    <row r="479" spans="1:114" ht="14.45" customHeight="1" x14ac:dyDescent="0.25">
      <c r="A479" t="s">
        <v>4081</v>
      </c>
      <c r="B479" t="s">
        <v>217</v>
      </c>
      <c r="C479" s="1">
        <v>46016</v>
      </c>
      <c r="D479" s="1">
        <v>46049</v>
      </c>
      <c r="E479" t="s">
        <v>116</v>
      </c>
      <c r="G479" t="s">
        <v>117</v>
      </c>
      <c r="H479" t="s">
        <v>117</v>
      </c>
      <c r="I479" t="s">
        <v>117</v>
      </c>
      <c r="J479" t="s">
        <v>2104</v>
      </c>
      <c r="K479" t="s">
        <v>750</v>
      </c>
      <c r="L479" t="s">
        <v>1176</v>
      </c>
      <c r="M479" t="s">
        <v>2105</v>
      </c>
      <c r="N479" t="s">
        <v>121</v>
      </c>
      <c r="O479" t="s">
        <v>122</v>
      </c>
      <c r="P479" s="8">
        <v>96950</v>
      </c>
      <c r="Q479" t="s">
        <v>123</v>
      </c>
      <c r="R479" t="s">
        <v>753</v>
      </c>
      <c r="S479" s="10">
        <v>16702343207</v>
      </c>
      <c r="U479" t="s">
        <v>754</v>
      </c>
      <c r="V479">
        <v>621610</v>
      </c>
      <c r="W479" t="s">
        <v>125</v>
      </c>
      <c r="Y479" t="s">
        <v>755</v>
      </c>
      <c r="Z479" t="s">
        <v>756</v>
      </c>
      <c r="AA479" t="s">
        <v>757</v>
      </c>
      <c r="AB479" t="s">
        <v>758</v>
      </c>
      <c r="AC479" t="s">
        <v>1176</v>
      </c>
      <c r="AD479" t="s">
        <v>958</v>
      </c>
      <c r="AE479" t="s">
        <v>121</v>
      </c>
      <c r="AF479" t="s">
        <v>122</v>
      </c>
      <c r="AG479" s="8">
        <v>96950</v>
      </c>
      <c r="AH479" t="s">
        <v>123</v>
      </c>
      <c r="AI479" t="s">
        <v>753</v>
      </c>
      <c r="AJ479" s="10">
        <v>16702343207</v>
      </c>
      <c r="AL479" t="s">
        <v>760</v>
      </c>
      <c r="BE479" t="str">
        <f>"53-3053.00"</f>
        <v>53-3053.00</v>
      </c>
      <c r="BF479" t="s">
        <v>2106</v>
      </c>
      <c r="BG479" t="s">
        <v>2107</v>
      </c>
      <c r="BH479" t="s">
        <v>2108</v>
      </c>
      <c r="BI479">
        <v>2</v>
      </c>
      <c r="BK479" s="1">
        <v>46096</v>
      </c>
      <c r="BL479" s="1">
        <v>46460</v>
      </c>
      <c r="BO479">
        <v>40</v>
      </c>
      <c r="BP479">
        <v>0</v>
      </c>
      <c r="BQ479">
        <v>8</v>
      </c>
      <c r="BR479">
        <v>8</v>
      </c>
      <c r="BS479">
        <v>8</v>
      </c>
      <c r="BT479">
        <v>8</v>
      </c>
      <c r="BU479">
        <v>8</v>
      </c>
      <c r="BV479">
        <v>0</v>
      </c>
      <c r="BW479" t="str">
        <f t="shared" si="8"/>
        <v>8:00 AM</v>
      </c>
      <c r="BX479" t="str">
        <f t="shared" si="7"/>
        <v>5:00 PM</v>
      </c>
      <c r="BY479" t="s">
        <v>135</v>
      </c>
      <c r="BZ479">
        <v>0</v>
      </c>
      <c r="CA479">
        <v>24</v>
      </c>
      <c r="CB479" t="s">
        <v>117</v>
      </c>
      <c r="CD479" t="s">
        <v>2109</v>
      </c>
      <c r="CE479" t="s">
        <v>2110</v>
      </c>
      <c r="CF479" t="s">
        <v>752</v>
      </c>
      <c r="CG479" t="s">
        <v>121</v>
      </c>
      <c r="CH479" t="s">
        <v>122</v>
      </c>
      <c r="CI479" s="8">
        <v>96950</v>
      </c>
      <c r="CJ479" s="3">
        <v>9.3800000000000008</v>
      </c>
      <c r="CK479" s="3">
        <v>9.3800000000000008</v>
      </c>
      <c r="CL479" s="3">
        <v>14.07</v>
      </c>
      <c r="CM479" s="3">
        <v>14.07</v>
      </c>
      <c r="CN479" t="s">
        <v>137</v>
      </c>
      <c r="CP479" t="s">
        <v>138</v>
      </c>
      <c r="CR479" t="s">
        <v>117</v>
      </c>
      <c r="CS479" t="s">
        <v>139</v>
      </c>
      <c r="CT479" t="s">
        <v>139</v>
      </c>
      <c r="CU479" t="s">
        <v>139</v>
      </c>
      <c r="CV479" t="s">
        <v>140</v>
      </c>
      <c r="CW479" t="s">
        <v>139</v>
      </c>
      <c r="CX479" t="s">
        <v>139</v>
      </c>
      <c r="CY479" t="s">
        <v>965</v>
      </c>
      <c r="CZ479" s="10">
        <v>16702343207</v>
      </c>
      <c r="DA479" t="s">
        <v>760</v>
      </c>
      <c r="DB479" t="s">
        <v>140</v>
      </c>
      <c r="DC479" t="s">
        <v>139</v>
      </c>
      <c r="DD479" t="s">
        <v>117</v>
      </c>
      <c r="DE479" t="s">
        <v>755</v>
      </c>
      <c r="DF479" t="s">
        <v>756</v>
      </c>
      <c r="DG479" t="s">
        <v>768</v>
      </c>
      <c r="DH479" t="s">
        <v>754</v>
      </c>
      <c r="DI479" t="s">
        <v>749</v>
      </c>
      <c r="DJ479" t="s">
        <v>760</v>
      </c>
    </row>
    <row r="480" spans="1:114" ht="14.45" customHeight="1" x14ac:dyDescent="0.25">
      <c r="A480" t="s">
        <v>4152</v>
      </c>
      <c r="B480" t="s">
        <v>115</v>
      </c>
      <c r="C480" s="1">
        <v>45986</v>
      </c>
      <c r="D480" s="1">
        <v>46049</v>
      </c>
      <c r="E480" t="s">
        <v>116</v>
      </c>
      <c r="G480" t="s">
        <v>117</v>
      </c>
      <c r="H480" t="s">
        <v>117</v>
      </c>
      <c r="I480" t="s">
        <v>117</v>
      </c>
      <c r="J480" t="s">
        <v>4153</v>
      </c>
      <c r="K480" t="s">
        <v>4154</v>
      </c>
      <c r="L480" t="s">
        <v>4155</v>
      </c>
      <c r="N480" t="s">
        <v>121</v>
      </c>
      <c r="O480" t="s">
        <v>122</v>
      </c>
      <c r="P480" s="8">
        <v>96950</v>
      </c>
      <c r="Q480" t="s">
        <v>123</v>
      </c>
      <c r="S480" s="10">
        <v>16703227251</v>
      </c>
      <c r="U480" t="s">
        <v>4156</v>
      </c>
      <c r="V480">
        <v>336612</v>
      </c>
      <c r="W480" t="s">
        <v>125</v>
      </c>
      <c r="Y480" t="s">
        <v>4134</v>
      </c>
      <c r="Z480" t="s">
        <v>4157</v>
      </c>
      <c r="AA480" t="s">
        <v>847</v>
      </c>
      <c r="AB480" t="s">
        <v>277</v>
      </c>
      <c r="AC480" t="s">
        <v>4155</v>
      </c>
      <c r="AE480" t="s">
        <v>156</v>
      </c>
      <c r="AF480" t="s">
        <v>122</v>
      </c>
      <c r="AG480" s="8">
        <v>96950</v>
      </c>
      <c r="AH480" t="s">
        <v>123</v>
      </c>
      <c r="AJ480" s="10">
        <v>16703227251</v>
      </c>
      <c r="AL480" t="s">
        <v>4158</v>
      </c>
      <c r="BE480" t="str">
        <f>"49-9071.00"</f>
        <v>49-9071.00</v>
      </c>
      <c r="BF480" t="s">
        <v>132</v>
      </c>
      <c r="BG480" t="s">
        <v>4159</v>
      </c>
      <c r="BH480" t="s">
        <v>673</v>
      </c>
      <c r="BI480">
        <v>3</v>
      </c>
      <c r="BJ480">
        <v>3</v>
      </c>
      <c r="BK480" s="1">
        <v>46082</v>
      </c>
      <c r="BL480" s="1">
        <v>46446</v>
      </c>
      <c r="BM480" s="1">
        <v>46082</v>
      </c>
      <c r="BN480" s="1">
        <v>46446</v>
      </c>
      <c r="BO480">
        <v>40</v>
      </c>
      <c r="BP480">
        <v>0</v>
      </c>
      <c r="BQ480">
        <v>8</v>
      </c>
      <c r="BR480">
        <v>8</v>
      </c>
      <c r="BS480">
        <v>8</v>
      </c>
      <c r="BT480">
        <v>8</v>
      </c>
      <c r="BU480">
        <v>8</v>
      </c>
      <c r="BV480">
        <v>0</v>
      </c>
      <c r="BW480" t="str">
        <f t="shared" si="8"/>
        <v>8:00 AM</v>
      </c>
      <c r="BX480" t="str">
        <f t="shared" si="7"/>
        <v>5:00 PM</v>
      </c>
      <c r="BY480" t="s">
        <v>135</v>
      </c>
      <c r="BZ480">
        <v>0</v>
      </c>
      <c r="CA480">
        <v>24</v>
      </c>
      <c r="CB480" t="s">
        <v>117</v>
      </c>
      <c r="CD480" t="s">
        <v>4160</v>
      </c>
      <c r="CE480" t="s">
        <v>4161</v>
      </c>
      <c r="CG480" t="s">
        <v>156</v>
      </c>
      <c r="CH480" t="s">
        <v>122</v>
      </c>
      <c r="CI480" s="8">
        <v>96950</v>
      </c>
      <c r="CJ480" s="3">
        <v>9.98</v>
      </c>
      <c r="CK480" s="3">
        <v>9.98</v>
      </c>
      <c r="CL480" s="3">
        <v>0</v>
      </c>
      <c r="CM480" s="3">
        <v>0</v>
      </c>
      <c r="CN480" t="s">
        <v>137</v>
      </c>
      <c r="CO480" t="s">
        <v>140</v>
      </c>
      <c r="CP480" t="s">
        <v>138</v>
      </c>
      <c r="CR480" t="s">
        <v>117</v>
      </c>
      <c r="CS480" t="s">
        <v>139</v>
      </c>
      <c r="CT480" t="s">
        <v>140</v>
      </c>
      <c r="CU480" t="s">
        <v>140</v>
      </c>
      <c r="CV480" t="s">
        <v>140</v>
      </c>
      <c r="CW480" t="s">
        <v>139</v>
      </c>
      <c r="CX480" t="s">
        <v>140</v>
      </c>
      <c r="CY480" t="s">
        <v>4162</v>
      </c>
      <c r="CZ480" s="10">
        <v>16703227251</v>
      </c>
      <c r="DA480" t="s">
        <v>4158</v>
      </c>
      <c r="DB480" t="s">
        <v>140</v>
      </c>
      <c r="DC480" t="s">
        <v>139</v>
      </c>
      <c r="DD480" t="s">
        <v>117</v>
      </c>
    </row>
    <row r="481" spans="1:114" ht="14.45" customHeight="1" x14ac:dyDescent="0.25">
      <c r="A481" t="s">
        <v>4691</v>
      </c>
      <c r="B481" t="s">
        <v>115</v>
      </c>
      <c r="C481" s="1">
        <v>45999</v>
      </c>
      <c r="D481" s="1">
        <v>46049</v>
      </c>
      <c r="E481" t="s">
        <v>168</v>
      </c>
      <c r="F481" s="1">
        <v>46081</v>
      </c>
      <c r="G481" t="s">
        <v>117</v>
      </c>
      <c r="H481" t="s">
        <v>117</v>
      </c>
      <c r="I481" t="s">
        <v>117</v>
      </c>
      <c r="J481" t="s">
        <v>4692</v>
      </c>
      <c r="L481" t="s">
        <v>4693</v>
      </c>
      <c r="M481" t="s">
        <v>4694</v>
      </c>
      <c r="N481" t="s">
        <v>156</v>
      </c>
      <c r="O481" t="s">
        <v>122</v>
      </c>
      <c r="P481" s="8">
        <v>96950</v>
      </c>
      <c r="Q481" t="s">
        <v>123</v>
      </c>
      <c r="S481" s="10">
        <v>16702881411</v>
      </c>
      <c r="T481">
        <v>0</v>
      </c>
      <c r="U481" t="s">
        <v>4695</v>
      </c>
      <c r="V481">
        <v>42441</v>
      </c>
      <c r="W481" t="s">
        <v>125</v>
      </c>
      <c r="Y481" t="s">
        <v>875</v>
      </c>
      <c r="Z481" t="s">
        <v>4696</v>
      </c>
      <c r="AB481" t="s">
        <v>128</v>
      </c>
      <c r="AC481" t="s">
        <v>4693</v>
      </c>
      <c r="AD481" t="s">
        <v>4694</v>
      </c>
      <c r="AE481" t="s">
        <v>156</v>
      </c>
      <c r="AF481" t="s">
        <v>122</v>
      </c>
      <c r="AG481" s="8">
        <v>96950</v>
      </c>
      <c r="AH481" t="s">
        <v>123</v>
      </c>
      <c r="AJ481" s="10">
        <v>16702881411</v>
      </c>
      <c r="AK481">
        <v>0</v>
      </c>
      <c r="AL481" t="s">
        <v>4697</v>
      </c>
      <c r="BE481" t="str">
        <f>"43-3031.00"</f>
        <v>43-3031.00</v>
      </c>
      <c r="BF481" t="s">
        <v>1205</v>
      </c>
      <c r="BG481" t="s">
        <v>4698</v>
      </c>
      <c r="BH481" t="s">
        <v>819</v>
      </c>
      <c r="BI481">
        <v>1</v>
      </c>
      <c r="BJ481">
        <v>1</v>
      </c>
      <c r="BK481" s="1">
        <v>46083</v>
      </c>
      <c r="BL481" s="1">
        <v>46447</v>
      </c>
      <c r="BM481" s="1">
        <v>46083</v>
      </c>
      <c r="BN481" s="1">
        <v>46447</v>
      </c>
      <c r="BO481">
        <v>40</v>
      </c>
      <c r="BP481">
        <v>0</v>
      </c>
      <c r="BQ481">
        <v>8</v>
      </c>
      <c r="BR481">
        <v>8</v>
      </c>
      <c r="BS481">
        <v>8</v>
      </c>
      <c r="BT481">
        <v>8</v>
      </c>
      <c r="BU481">
        <v>8</v>
      </c>
      <c r="BV481">
        <v>0</v>
      </c>
      <c r="BW481" t="str">
        <f t="shared" si="8"/>
        <v>8:00 AM</v>
      </c>
      <c r="BX481" t="str">
        <f t="shared" si="7"/>
        <v>5:00 PM</v>
      </c>
      <c r="BY481" t="s">
        <v>135</v>
      </c>
      <c r="BZ481">
        <v>0</v>
      </c>
      <c r="CA481">
        <v>24</v>
      </c>
      <c r="CB481" t="s">
        <v>117</v>
      </c>
      <c r="CD481" t="s">
        <v>4699</v>
      </c>
      <c r="CE481" t="s">
        <v>4693</v>
      </c>
      <c r="CF481" t="s">
        <v>4694</v>
      </c>
      <c r="CG481" t="s">
        <v>156</v>
      </c>
      <c r="CH481" t="s">
        <v>122</v>
      </c>
      <c r="CI481" s="8">
        <v>96950</v>
      </c>
      <c r="CJ481" s="3">
        <v>12.33</v>
      </c>
      <c r="CK481" s="3">
        <v>12.33</v>
      </c>
      <c r="CL481" s="3">
        <v>18.5</v>
      </c>
      <c r="CM481" s="3">
        <v>18.5</v>
      </c>
      <c r="CN481" t="s">
        <v>137</v>
      </c>
      <c r="CO481" t="s">
        <v>140</v>
      </c>
      <c r="CP481" t="s">
        <v>138</v>
      </c>
      <c r="CR481" t="s">
        <v>117</v>
      </c>
      <c r="CS481" t="s">
        <v>139</v>
      </c>
      <c r="CT481" t="s">
        <v>140</v>
      </c>
      <c r="CU481" t="s">
        <v>139</v>
      </c>
      <c r="CV481" t="s">
        <v>140</v>
      </c>
      <c r="CW481" t="s">
        <v>139</v>
      </c>
      <c r="CX481" t="s">
        <v>140</v>
      </c>
      <c r="CY481" t="s">
        <v>1488</v>
      </c>
      <c r="CZ481" s="10">
        <v>16702858885</v>
      </c>
      <c r="DA481" t="s">
        <v>4697</v>
      </c>
      <c r="DB481" t="s">
        <v>140</v>
      </c>
      <c r="DC481" t="s">
        <v>139</v>
      </c>
      <c r="DD481" t="s">
        <v>117</v>
      </c>
      <c r="DE481" t="s">
        <v>875</v>
      </c>
      <c r="DF481" t="s">
        <v>4696</v>
      </c>
      <c r="DH481" t="s">
        <v>4695</v>
      </c>
      <c r="DI481" t="s">
        <v>4692</v>
      </c>
      <c r="DJ481" t="s">
        <v>4697</v>
      </c>
    </row>
    <row r="482" spans="1:114" ht="14.45" customHeight="1" x14ac:dyDescent="0.25">
      <c r="A482" t="s">
        <v>5172</v>
      </c>
      <c r="B482" t="s">
        <v>115</v>
      </c>
      <c r="C482" s="1">
        <v>45977</v>
      </c>
      <c r="D482" s="1">
        <v>46049</v>
      </c>
      <c r="E482" t="s">
        <v>168</v>
      </c>
      <c r="F482" s="1">
        <v>46052</v>
      </c>
      <c r="G482" t="s">
        <v>117</v>
      </c>
      <c r="H482" t="s">
        <v>117</v>
      </c>
      <c r="I482" t="s">
        <v>117</v>
      </c>
      <c r="J482" t="s">
        <v>169</v>
      </c>
      <c r="L482" t="s">
        <v>1241</v>
      </c>
      <c r="M482" t="s">
        <v>171</v>
      </c>
      <c r="N482" t="s">
        <v>156</v>
      </c>
      <c r="O482" t="s">
        <v>122</v>
      </c>
      <c r="P482" s="8">
        <v>96950</v>
      </c>
      <c r="Q482" t="s">
        <v>123</v>
      </c>
      <c r="S482" s="10">
        <v>16702341795</v>
      </c>
      <c r="U482" t="s">
        <v>172</v>
      </c>
      <c r="V482">
        <v>56179</v>
      </c>
      <c r="W482" t="s">
        <v>125</v>
      </c>
      <c r="Y482" t="s">
        <v>173</v>
      </c>
      <c r="Z482" t="s">
        <v>174</v>
      </c>
      <c r="AA482" t="s">
        <v>175</v>
      </c>
      <c r="AB482" t="s">
        <v>176</v>
      </c>
      <c r="AC482" t="s">
        <v>171</v>
      </c>
      <c r="AD482" t="s">
        <v>1241</v>
      </c>
      <c r="AE482" t="s">
        <v>156</v>
      </c>
      <c r="AF482" t="s">
        <v>122</v>
      </c>
      <c r="AG482" s="8">
        <v>96950</v>
      </c>
      <c r="AH482" t="s">
        <v>123</v>
      </c>
      <c r="AJ482" s="10">
        <v>16702341795</v>
      </c>
      <c r="AL482" t="s">
        <v>178</v>
      </c>
      <c r="BE482" t="str">
        <f>"37-3011.00"</f>
        <v>37-3011.00</v>
      </c>
      <c r="BF482" t="s">
        <v>1051</v>
      </c>
      <c r="BG482" t="s">
        <v>3651</v>
      </c>
      <c r="BH482" t="s">
        <v>3652</v>
      </c>
      <c r="BI482">
        <v>2</v>
      </c>
      <c r="BJ482">
        <v>2</v>
      </c>
      <c r="BK482" s="1">
        <v>46054</v>
      </c>
      <c r="BL482" s="1">
        <v>46418</v>
      </c>
      <c r="BM482" s="1">
        <v>46054</v>
      </c>
      <c r="BN482" s="1">
        <v>46418</v>
      </c>
      <c r="BO482">
        <v>40</v>
      </c>
      <c r="BP482">
        <v>0</v>
      </c>
      <c r="BQ482">
        <v>8</v>
      </c>
      <c r="BR482">
        <v>8</v>
      </c>
      <c r="BS482">
        <v>8</v>
      </c>
      <c r="BT482">
        <v>8</v>
      </c>
      <c r="BU482">
        <v>8</v>
      </c>
      <c r="BV482">
        <v>0</v>
      </c>
      <c r="BW482" t="str">
        <f t="shared" si="8"/>
        <v>8:00 AM</v>
      </c>
      <c r="BX482" t="str">
        <f t="shared" si="7"/>
        <v>5:00 PM</v>
      </c>
      <c r="BY482" t="s">
        <v>165</v>
      </c>
      <c r="BZ482">
        <v>0</v>
      </c>
      <c r="CA482">
        <v>3</v>
      </c>
      <c r="CB482" t="s">
        <v>117</v>
      </c>
      <c r="CD482" t="s">
        <v>3653</v>
      </c>
      <c r="CE482" t="s">
        <v>1245</v>
      </c>
      <c r="CF482" t="s">
        <v>1241</v>
      </c>
      <c r="CG482" t="s">
        <v>564</v>
      </c>
      <c r="CH482" t="s">
        <v>122</v>
      </c>
      <c r="CI482" s="8">
        <v>96952</v>
      </c>
      <c r="CJ482" s="3">
        <v>8.69</v>
      </c>
      <c r="CK482" s="3">
        <v>10</v>
      </c>
      <c r="CL482" s="3">
        <v>13.04</v>
      </c>
      <c r="CM482" s="3">
        <v>15</v>
      </c>
      <c r="CN482" t="s">
        <v>137</v>
      </c>
      <c r="CO482" t="s">
        <v>165</v>
      </c>
      <c r="CP482" t="s">
        <v>138</v>
      </c>
      <c r="CR482" t="s">
        <v>117</v>
      </c>
      <c r="CS482" t="s">
        <v>139</v>
      </c>
      <c r="CT482" t="s">
        <v>139</v>
      </c>
      <c r="CU482" t="s">
        <v>139</v>
      </c>
      <c r="CV482" t="s">
        <v>140</v>
      </c>
      <c r="CW482" t="s">
        <v>139</v>
      </c>
      <c r="CX482" t="s">
        <v>139</v>
      </c>
      <c r="CY482" t="s">
        <v>3655</v>
      </c>
      <c r="CZ482" s="10">
        <v>16702341795</v>
      </c>
      <c r="DA482" t="s">
        <v>178</v>
      </c>
      <c r="DB482" t="s">
        <v>183</v>
      </c>
      <c r="DC482" t="s">
        <v>139</v>
      </c>
      <c r="DD482" t="s">
        <v>117</v>
      </c>
    </row>
    <row r="483" spans="1:114" ht="14.45" customHeight="1" x14ac:dyDescent="0.25">
      <c r="A483" t="s">
        <v>5174</v>
      </c>
      <c r="B483" t="s">
        <v>217</v>
      </c>
      <c r="C483" s="1">
        <v>46016</v>
      </c>
      <c r="D483" s="1">
        <v>46049</v>
      </c>
      <c r="E483" t="s">
        <v>116</v>
      </c>
      <c r="G483" t="s">
        <v>117</v>
      </c>
      <c r="H483" t="s">
        <v>117</v>
      </c>
      <c r="I483" t="s">
        <v>117</v>
      </c>
      <c r="J483" t="s">
        <v>749</v>
      </c>
      <c r="K483" t="s">
        <v>750</v>
      </c>
      <c r="L483" t="s">
        <v>1176</v>
      </c>
      <c r="M483" t="s">
        <v>752</v>
      </c>
      <c r="N483" t="s">
        <v>121</v>
      </c>
      <c r="O483" t="s">
        <v>122</v>
      </c>
      <c r="P483" s="8">
        <v>96950</v>
      </c>
      <c r="Q483" t="s">
        <v>123</v>
      </c>
      <c r="R483" t="s">
        <v>753</v>
      </c>
      <c r="S483" s="10">
        <v>16702343207</v>
      </c>
      <c r="U483" t="s">
        <v>754</v>
      </c>
      <c r="V483">
        <v>621610</v>
      </c>
      <c r="W483" t="s">
        <v>125</v>
      </c>
      <c r="Y483" t="s">
        <v>755</v>
      </c>
      <c r="Z483" t="s">
        <v>756</v>
      </c>
      <c r="AA483" t="s">
        <v>757</v>
      </c>
      <c r="AB483" t="s">
        <v>758</v>
      </c>
      <c r="AC483" t="s">
        <v>1176</v>
      </c>
      <c r="AD483" t="s">
        <v>958</v>
      </c>
      <c r="AE483" t="s">
        <v>121</v>
      </c>
      <c r="AF483" t="s">
        <v>122</v>
      </c>
      <c r="AG483" s="8">
        <v>96950</v>
      </c>
      <c r="AH483" t="s">
        <v>123</v>
      </c>
      <c r="AI483" t="s">
        <v>753</v>
      </c>
      <c r="AJ483" s="10">
        <v>16707881155</v>
      </c>
      <c r="AL483" t="s">
        <v>760</v>
      </c>
      <c r="BE483" t="str">
        <f>"43-3031.00"</f>
        <v>43-3031.00</v>
      </c>
      <c r="BF483" t="s">
        <v>1205</v>
      </c>
      <c r="BG483" t="s">
        <v>5175</v>
      </c>
      <c r="BH483" t="s">
        <v>2148</v>
      </c>
      <c r="BI483">
        <v>2</v>
      </c>
      <c r="BK483" s="1">
        <v>46096</v>
      </c>
      <c r="BL483" s="1">
        <v>46460</v>
      </c>
      <c r="BO483">
        <v>40</v>
      </c>
      <c r="BP483">
        <v>0</v>
      </c>
      <c r="BQ483">
        <v>8</v>
      </c>
      <c r="BR483">
        <v>8</v>
      </c>
      <c r="BS483">
        <v>8</v>
      </c>
      <c r="BT483">
        <v>8</v>
      </c>
      <c r="BU483">
        <v>8</v>
      </c>
      <c r="BV483">
        <v>0</v>
      </c>
      <c r="BW483" t="str">
        <f t="shared" si="8"/>
        <v>8:00 AM</v>
      </c>
      <c r="BX483" t="str">
        <f t="shared" si="7"/>
        <v>5:00 PM</v>
      </c>
      <c r="BY483" t="s">
        <v>212</v>
      </c>
      <c r="BZ483">
        <v>0</v>
      </c>
      <c r="CA483">
        <v>12</v>
      </c>
      <c r="CB483" t="s">
        <v>117</v>
      </c>
      <c r="CD483" t="s">
        <v>5176</v>
      </c>
      <c r="CE483" t="s">
        <v>2150</v>
      </c>
      <c r="CF483" t="s">
        <v>752</v>
      </c>
      <c r="CG483" t="s">
        <v>121</v>
      </c>
      <c r="CH483" t="s">
        <v>122</v>
      </c>
      <c r="CI483" s="8">
        <v>96950</v>
      </c>
      <c r="CJ483" s="3">
        <v>12.33</v>
      </c>
      <c r="CK483" s="3">
        <v>12.33</v>
      </c>
      <c r="CL483" s="3">
        <v>18.5</v>
      </c>
      <c r="CM483" s="3">
        <v>18.5</v>
      </c>
      <c r="CN483" t="s">
        <v>137</v>
      </c>
      <c r="CO483" t="s">
        <v>140</v>
      </c>
      <c r="CP483" t="s">
        <v>138</v>
      </c>
      <c r="CR483" t="s">
        <v>117</v>
      </c>
      <c r="CS483" t="s">
        <v>139</v>
      </c>
      <c r="CT483" t="s">
        <v>139</v>
      </c>
      <c r="CU483" t="s">
        <v>139</v>
      </c>
      <c r="CV483" t="s">
        <v>140</v>
      </c>
      <c r="CW483" t="s">
        <v>139</v>
      </c>
      <c r="CX483" t="s">
        <v>139</v>
      </c>
      <c r="CY483" t="s">
        <v>5177</v>
      </c>
      <c r="CZ483" s="10">
        <v>16702343207</v>
      </c>
      <c r="DA483" t="s">
        <v>760</v>
      </c>
      <c r="DB483" t="s">
        <v>140</v>
      </c>
      <c r="DC483" t="s">
        <v>139</v>
      </c>
      <c r="DD483" t="s">
        <v>117</v>
      </c>
      <c r="DE483" t="s">
        <v>755</v>
      </c>
      <c r="DF483" t="s">
        <v>756</v>
      </c>
      <c r="DG483" t="s">
        <v>768</v>
      </c>
      <c r="DH483" t="s">
        <v>754</v>
      </c>
      <c r="DI483" t="s">
        <v>749</v>
      </c>
      <c r="DJ483" t="s">
        <v>5178</v>
      </c>
    </row>
    <row r="484" spans="1:114" ht="14.45" customHeight="1" x14ac:dyDescent="0.25">
      <c r="A484" t="s">
        <v>5181</v>
      </c>
      <c r="B484" t="s">
        <v>115</v>
      </c>
      <c r="C484" s="1">
        <v>46000</v>
      </c>
      <c r="D484" s="1">
        <v>46049</v>
      </c>
      <c r="E484" t="s">
        <v>116</v>
      </c>
      <c r="G484" t="s">
        <v>117</v>
      </c>
      <c r="H484" t="s">
        <v>117</v>
      </c>
      <c r="I484" t="s">
        <v>117</v>
      </c>
      <c r="J484" t="s">
        <v>5182</v>
      </c>
      <c r="K484" t="s">
        <v>5183</v>
      </c>
      <c r="L484" t="s">
        <v>5184</v>
      </c>
      <c r="M484" t="s">
        <v>5185</v>
      </c>
      <c r="N484" t="s">
        <v>156</v>
      </c>
      <c r="O484" t="s">
        <v>122</v>
      </c>
      <c r="P484" s="8">
        <v>96950</v>
      </c>
      <c r="Q484" t="s">
        <v>123</v>
      </c>
      <c r="S484" s="10">
        <v>16702852752</v>
      </c>
      <c r="U484" t="s">
        <v>2976</v>
      </c>
      <c r="V484">
        <v>221330</v>
      </c>
      <c r="W484" t="s">
        <v>125</v>
      </c>
      <c r="Y484" t="s">
        <v>5186</v>
      </c>
      <c r="Z484" t="s">
        <v>5187</v>
      </c>
      <c r="AB484" t="s">
        <v>3010</v>
      </c>
      <c r="AC484" t="s">
        <v>5184</v>
      </c>
      <c r="AD484" t="s">
        <v>5188</v>
      </c>
      <c r="AE484" t="s">
        <v>156</v>
      </c>
      <c r="AF484" t="s">
        <v>122</v>
      </c>
      <c r="AG484" s="8">
        <v>96950</v>
      </c>
      <c r="AH484" t="s">
        <v>123</v>
      </c>
      <c r="AJ484" s="10">
        <v>16702852752</v>
      </c>
      <c r="AL484" t="s">
        <v>2979</v>
      </c>
      <c r="BE484" t="str">
        <f>"49-9021.00"</f>
        <v>49-9021.00</v>
      </c>
      <c r="BF484" t="s">
        <v>1867</v>
      </c>
      <c r="BG484" t="s">
        <v>5189</v>
      </c>
      <c r="BH484" t="s">
        <v>5190</v>
      </c>
      <c r="BI484">
        <v>1</v>
      </c>
      <c r="BJ484">
        <v>1</v>
      </c>
      <c r="BK484" s="1">
        <v>46113</v>
      </c>
      <c r="BL484" s="1">
        <v>46477</v>
      </c>
      <c r="BM484" s="1">
        <v>46113</v>
      </c>
      <c r="BN484" s="1">
        <v>46477</v>
      </c>
      <c r="BO484">
        <v>40</v>
      </c>
      <c r="BP484">
        <v>0</v>
      </c>
      <c r="BQ484">
        <v>8</v>
      </c>
      <c r="BR484">
        <v>8</v>
      </c>
      <c r="BS484">
        <v>8</v>
      </c>
      <c r="BT484">
        <v>8</v>
      </c>
      <c r="BU484">
        <v>8</v>
      </c>
      <c r="BV484">
        <v>0</v>
      </c>
      <c r="BW484" t="str">
        <f t="shared" si="8"/>
        <v>8:00 AM</v>
      </c>
      <c r="BX484" t="str">
        <f t="shared" si="7"/>
        <v>5:00 PM</v>
      </c>
      <c r="BY484" t="s">
        <v>135</v>
      </c>
      <c r="BZ484">
        <v>0</v>
      </c>
      <c r="CA484">
        <v>24</v>
      </c>
      <c r="CB484" t="s">
        <v>117</v>
      </c>
      <c r="CD484" t="s">
        <v>5191</v>
      </c>
      <c r="CE484" t="s">
        <v>5184</v>
      </c>
      <c r="CG484" t="s">
        <v>156</v>
      </c>
      <c r="CH484" t="s">
        <v>122</v>
      </c>
      <c r="CI484" s="8">
        <v>96950</v>
      </c>
      <c r="CJ484" s="3">
        <v>10.85</v>
      </c>
      <c r="CK484" s="3">
        <v>10.85</v>
      </c>
      <c r="CL484" s="3">
        <v>16.28</v>
      </c>
      <c r="CM484" s="3">
        <v>16.28</v>
      </c>
      <c r="CN484" t="s">
        <v>137</v>
      </c>
      <c r="CO484" t="s">
        <v>140</v>
      </c>
      <c r="CP484" t="s">
        <v>138</v>
      </c>
      <c r="CR484" t="s">
        <v>117</v>
      </c>
      <c r="CS484" t="s">
        <v>139</v>
      </c>
      <c r="CT484" t="s">
        <v>139</v>
      </c>
      <c r="CU484" t="s">
        <v>139</v>
      </c>
      <c r="CV484" t="s">
        <v>140</v>
      </c>
      <c r="CW484" t="s">
        <v>139</v>
      </c>
      <c r="CX484" t="s">
        <v>140</v>
      </c>
      <c r="CY484" t="s">
        <v>2035</v>
      </c>
      <c r="CZ484" s="10">
        <v>16702852752</v>
      </c>
      <c r="DA484" t="s">
        <v>2979</v>
      </c>
      <c r="DB484" t="s">
        <v>802</v>
      </c>
      <c r="DC484" t="s">
        <v>139</v>
      </c>
      <c r="DD484" t="s">
        <v>117</v>
      </c>
      <c r="DE484" t="s">
        <v>3012</v>
      </c>
      <c r="DF484" t="s">
        <v>3013</v>
      </c>
      <c r="DG484" t="s">
        <v>805</v>
      </c>
      <c r="DH484" t="s">
        <v>806</v>
      </c>
      <c r="DI484" t="s">
        <v>807</v>
      </c>
      <c r="DJ484" t="s">
        <v>808</v>
      </c>
    </row>
    <row r="485" spans="1:114" ht="14.45" customHeight="1" x14ac:dyDescent="0.25">
      <c r="A485" t="s">
        <v>5239</v>
      </c>
      <c r="B485" t="s">
        <v>115</v>
      </c>
      <c r="C485" s="1">
        <v>46001</v>
      </c>
      <c r="D485" s="1">
        <v>46049</v>
      </c>
      <c r="E485" t="s">
        <v>116</v>
      </c>
      <c r="G485" t="s">
        <v>117</v>
      </c>
      <c r="H485" t="s">
        <v>117</v>
      </c>
      <c r="I485" t="s">
        <v>117</v>
      </c>
      <c r="J485" t="s">
        <v>2012</v>
      </c>
      <c r="L485" t="s">
        <v>563</v>
      </c>
      <c r="N485" t="s">
        <v>564</v>
      </c>
      <c r="O485" t="s">
        <v>122</v>
      </c>
      <c r="P485" s="8">
        <v>96952</v>
      </c>
      <c r="Q485" t="s">
        <v>123</v>
      </c>
      <c r="S485" s="10">
        <v>16704330422</v>
      </c>
      <c r="U485" t="s">
        <v>2013</v>
      </c>
      <c r="V485">
        <v>212312</v>
      </c>
      <c r="W485" t="s">
        <v>125</v>
      </c>
      <c r="Y485" t="s">
        <v>566</v>
      </c>
      <c r="Z485" t="s">
        <v>567</v>
      </c>
      <c r="AA485" t="s">
        <v>568</v>
      </c>
      <c r="AB485" t="s">
        <v>2014</v>
      </c>
      <c r="AC485" t="s">
        <v>563</v>
      </c>
      <c r="AE485" t="s">
        <v>564</v>
      </c>
      <c r="AF485" t="s">
        <v>122</v>
      </c>
      <c r="AG485" s="8">
        <v>96952</v>
      </c>
      <c r="AH485" t="s">
        <v>123</v>
      </c>
      <c r="AJ485" s="10">
        <v>16704330422</v>
      </c>
      <c r="AL485" t="s">
        <v>569</v>
      </c>
      <c r="BE485" t="str">
        <f>"17-3022.00"</f>
        <v>17-3022.00</v>
      </c>
      <c r="BF485" t="s">
        <v>1399</v>
      </c>
      <c r="BG485" t="s">
        <v>3438</v>
      </c>
      <c r="BH485" t="s">
        <v>1401</v>
      </c>
      <c r="BI485">
        <v>2</v>
      </c>
      <c r="BJ485">
        <v>2</v>
      </c>
      <c r="BK485" s="1">
        <v>46054</v>
      </c>
      <c r="BL485" s="1">
        <v>46418</v>
      </c>
      <c r="BM485" s="1">
        <v>46054</v>
      </c>
      <c r="BN485" s="1">
        <v>46418</v>
      </c>
      <c r="BO485">
        <v>40</v>
      </c>
      <c r="BP485">
        <v>0</v>
      </c>
      <c r="BQ485">
        <v>8</v>
      </c>
      <c r="BR485">
        <v>8</v>
      </c>
      <c r="BS485">
        <v>8</v>
      </c>
      <c r="BT485">
        <v>8</v>
      </c>
      <c r="BU485">
        <v>8</v>
      </c>
      <c r="BV485">
        <v>0</v>
      </c>
      <c r="BW485" t="str">
        <f>"7:30 AM"</f>
        <v>7:30 AM</v>
      </c>
      <c r="BX485" t="str">
        <f>"4:30 PM"</f>
        <v>4:30 PM</v>
      </c>
      <c r="BY485" t="s">
        <v>384</v>
      </c>
      <c r="BZ485">
        <v>0</v>
      </c>
      <c r="CA485">
        <v>12</v>
      </c>
      <c r="CB485" t="s">
        <v>117</v>
      </c>
      <c r="CD485" t="s">
        <v>5240</v>
      </c>
      <c r="CE485" t="s">
        <v>2017</v>
      </c>
      <c r="CG485" t="s">
        <v>564</v>
      </c>
      <c r="CH485" t="s">
        <v>122</v>
      </c>
      <c r="CI485" s="8">
        <v>96952</v>
      </c>
      <c r="CJ485" s="3">
        <v>17.57</v>
      </c>
      <c r="CK485" s="3">
        <v>17.57</v>
      </c>
      <c r="CL485" s="3">
        <v>26.36</v>
      </c>
      <c r="CM485" s="3">
        <v>26.36</v>
      </c>
      <c r="CN485" t="s">
        <v>137</v>
      </c>
      <c r="CO485" t="s">
        <v>575</v>
      </c>
      <c r="CP485" t="s">
        <v>266</v>
      </c>
      <c r="CR485" t="s">
        <v>117</v>
      </c>
      <c r="CS485" t="s">
        <v>139</v>
      </c>
      <c r="CT485" t="s">
        <v>139</v>
      </c>
      <c r="CU485" t="s">
        <v>139</v>
      </c>
      <c r="CV485" t="s">
        <v>140</v>
      </c>
      <c r="CW485" t="s">
        <v>139</v>
      </c>
      <c r="CX485" t="s">
        <v>139</v>
      </c>
      <c r="CY485" t="s">
        <v>2963</v>
      </c>
      <c r="CZ485" s="10">
        <v>16704330422</v>
      </c>
      <c r="DA485" t="s">
        <v>569</v>
      </c>
      <c r="DB485" t="s">
        <v>140</v>
      </c>
      <c r="DC485" t="s">
        <v>139</v>
      </c>
      <c r="DD485" t="s">
        <v>117</v>
      </c>
    </row>
    <row r="486" spans="1:114" ht="14.45" customHeight="1" x14ac:dyDescent="0.25">
      <c r="A486" t="s">
        <v>5706</v>
      </c>
      <c r="B486" t="s">
        <v>115</v>
      </c>
      <c r="C486" s="1">
        <v>45999</v>
      </c>
      <c r="D486" s="1">
        <v>46049</v>
      </c>
      <c r="E486" t="s">
        <v>116</v>
      </c>
      <c r="G486" t="s">
        <v>117</v>
      </c>
      <c r="H486" t="s">
        <v>117</v>
      </c>
      <c r="I486" t="s">
        <v>117</v>
      </c>
      <c r="J486" t="s">
        <v>648</v>
      </c>
      <c r="L486" t="s">
        <v>563</v>
      </c>
      <c r="N486" t="s">
        <v>564</v>
      </c>
      <c r="O486" t="s">
        <v>122</v>
      </c>
      <c r="P486" s="8">
        <v>96952</v>
      </c>
      <c r="Q486" t="s">
        <v>123</v>
      </c>
      <c r="S486" s="10">
        <v>16704330422</v>
      </c>
      <c r="U486" t="s">
        <v>565</v>
      </c>
      <c r="V486">
        <v>312112</v>
      </c>
      <c r="W486" t="s">
        <v>125</v>
      </c>
      <c r="Y486" t="s">
        <v>566</v>
      </c>
      <c r="Z486" t="s">
        <v>567</v>
      </c>
      <c r="AA486" t="s">
        <v>568</v>
      </c>
      <c r="AB486" t="s">
        <v>277</v>
      </c>
      <c r="AC486" t="s">
        <v>563</v>
      </c>
      <c r="AE486" t="s">
        <v>564</v>
      </c>
      <c r="AF486" t="s">
        <v>122</v>
      </c>
      <c r="AG486" s="8">
        <v>96952</v>
      </c>
      <c r="AH486" t="s">
        <v>123</v>
      </c>
      <c r="AJ486" s="10">
        <v>16704330422</v>
      </c>
      <c r="AL486" t="s">
        <v>569</v>
      </c>
      <c r="BE486" t="str">
        <f>"41-2011.00"</f>
        <v>41-2011.00</v>
      </c>
      <c r="BF486" t="s">
        <v>649</v>
      </c>
      <c r="BG486" t="s">
        <v>650</v>
      </c>
      <c r="BH486" t="s">
        <v>651</v>
      </c>
      <c r="BI486">
        <v>4</v>
      </c>
      <c r="BJ486">
        <v>4</v>
      </c>
      <c r="BK486" s="1">
        <v>46082</v>
      </c>
      <c r="BL486" s="1">
        <v>46446</v>
      </c>
      <c r="BM486" s="1">
        <v>46082</v>
      </c>
      <c r="BN486" s="1">
        <v>46446</v>
      </c>
      <c r="BO486">
        <v>40</v>
      </c>
      <c r="BP486">
        <v>0</v>
      </c>
      <c r="BQ486">
        <v>8</v>
      </c>
      <c r="BR486">
        <v>8</v>
      </c>
      <c r="BS486">
        <v>8</v>
      </c>
      <c r="BT486">
        <v>8</v>
      </c>
      <c r="BU486">
        <v>8</v>
      </c>
      <c r="BV486">
        <v>0</v>
      </c>
      <c r="BW486" t="str">
        <f>"8:00 AM"</f>
        <v>8:00 AM</v>
      </c>
      <c r="BX486" t="str">
        <f>"5:00 PM"</f>
        <v>5:00 PM</v>
      </c>
      <c r="BY486" t="s">
        <v>165</v>
      </c>
      <c r="BZ486">
        <v>0</v>
      </c>
      <c r="CA486">
        <v>12</v>
      </c>
      <c r="CB486" t="s">
        <v>117</v>
      </c>
      <c r="CD486" t="s">
        <v>5707</v>
      </c>
      <c r="CE486" t="s">
        <v>653</v>
      </c>
      <c r="CF486" t="s">
        <v>574</v>
      </c>
      <c r="CG486" t="s">
        <v>564</v>
      </c>
      <c r="CH486" t="s">
        <v>122</v>
      </c>
      <c r="CI486" s="8">
        <v>96952</v>
      </c>
      <c r="CJ486" s="3">
        <v>8.0500000000000007</v>
      </c>
      <c r="CK486" s="3">
        <v>9</v>
      </c>
      <c r="CL486" s="3">
        <v>12.08</v>
      </c>
      <c r="CM486" s="3">
        <v>13.5</v>
      </c>
      <c r="CN486" t="s">
        <v>137</v>
      </c>
      <c r="CO486" t="s">
        <v>654</v>
      </c>
      <c r="CP486" t="s">
        <v>138</v>
      </c>
      <c r="CR486" t="s">
        <v>117</v>
      </c>
      <c r="CS486" t="s">
        <v>139</v>
      </c>
      <c r="CT486" t="s">
        <v>139</v>
      </c>
      <c r="CU486" t="s">
        <v>139</v>
      </c>
      <c r="CV486" t="s">
        <v>140</v>
      </c>
      <c r="CW486" t="s">
        <v>139</v>
      </c>
      <c r="CX486" t="s">
        <v>139</v>
      </c>
      <c r="CY486" t="s">
        <v>2963</v>
      </c>
      <c r="CZ486" s="10">
        <v>16704330422</v>
      </c>
      <c r="DA486" t="s">
        <v>569</v>
      </c>
      <c r="DB486" t="s">
        <v>140</v>
      </c>
      <c r="DC486" t="s">
        <v>139</v>
      </c>
      <c r="DD486" t="s">
        <v>117</v>
      </c>
    </row>
    <row r="487" spans="1:114" ht="14.45" customHeight="1" x14ac:dyDescent="0.25">
      <c r="A487" t="s">
        <v>2534</v>
      </c>
      <c r="B487" t="s">
        <v>217</v>
      </c>
      <c r="C487" s="1">
        <v>45994</v>
      </c>
      <c r="D487" s="1">
        <v>46050</v>
      </c>
      <c r="E487" t="s">
        <v>168</v>
      </c>
      <c r="F487" s="1">
        <v>46052</v>
      </c>
      <c r="G487" t="s">
        <v>117</v>
      </c>
      <c r="H487" t="s">
        <v>117</v>
      </c>
      <c r="I487" t="s">
        <v>117</v>
      </c>
      <c r="J487" t="s">
        <v>2535</v>
      </c>
      <c r="K487" t="s">
        <v>2536</v>
      </c>
      <c r="L487" t="s">
        <v>2537</v>
      </c>
      <c r="M487" t="s">
        <v>2538</v>
      </c>
      <c r="N487" t="s">
        <v>156</v>
      </c>
      <c r="O487" t="s">
        <v>122</v>
      </c>
      <c r="P487" s="8">
        <v>96950</v>
      </c>
      <c r="Q487" t="s">
        <v>123</v>
      </c>
      <c r="S487" s="10">
        <v>16702872348</v>
      </c>
      <c r="U487" t="s">
        <v>2539</v>
      </c>
      <c r="V487">
        <v>561720</v>
      </c>
      <c r="W487" t="s">
        <v>125</v>
      </c>
      <c r="Y487" t="s">
        <v>1632</v>
      </c>
      <c r="Z487" t="s">
        <v>2540</v>
      </c>
      <c r="AA487" t="s">
        <v>2541</v>
      </c>
      <c r="AB487" t="s">
        <v>2542</v>
      </c>
      <c r="AC487" t="s">
        <v>2537</v>
      </c>
      <c r="AD487" t="s">
        <v>2538</v>
      </c>
      <c r="AE487" t="s">
        <v>156</v>
      </c>
      <c r="AF487" t="s">
        <v>122</v>
      </c>
      <c r="AG487" s="8">
        <v>96950</v>
      </c>
      <c r="AH487" t="s">
        <v>123</v>
      </c>
      <c r="AJ487" s="10">
        <v>16102872348</v>
      </c>
      <c r="AL487" t="s">
        <v>2543</v>
      </c>
      <c r="BE487" t="str">
        <f>"33-9032.00"</f>
        <v>33-9032.00</v>
      </c>
      <c r="BF487" t="s">
        <v>2544</v>
      </c>
      <c r="BG487" t="s">
        <v>2545</v>
      </c>
      <c r="BH487" t="s">
        <v>2546</v>
      </c>
      <c r="BI487">
        <v>3</v>
      </c>
      <c r="BK487" s="1">
        <v>46054</v>
      </c>
      <c r="BL487" s="1">
        <v>46418</v>
      </c>
      <c r="BO487">
        <v>40</v>
      </c>
      <c r="BP487">
        <v>0</v>
      </c>
      <c r="BQ487">
        <v>8</v>
      </c>
      <c r="BR487">
        <v>8</v>
      </c>
      <c r="BS487">
        <v>8</v>
      </c>
      <c r="BT487">
        <v>8</v>
      </c>
      <c r="BU487">
        <v>8</v>
      </c>
      <c r="BV487">
        <v>0</v>
      </c>
      <c r="BW487" t="str">
        <f>"8:00 AM"</f>
        <v>8:00 AM</v>
      </c>
      <c r="BX487" t="str">
        <f>"5:00 PM"</f>
        <v>5:00 PM</v>
      </c>
      <c r="BY487" t="s">
        <v>135</v>
      </c>
      <c r="BZ487">
        <v>0</v>
      </c>
      <c r="CA487">
        <v>6</v>
      </c>
      <c r="CB487" t="s">
        <v>117</v>
      </c>
      <c r="CD487" t="s">
        <v>2547</v>
      </c>
      <c r="CE487" t="s">
        <v>2538</v>
      </c>
      <c r="CF487" t="s">
        <v>2537</v>
      </c>
      <c r="CG487" t="s">
        <v>156</v>
      </c>
      <c r="CH487" t="s">
        <v>122</v>
      </c>
      <c r="CI487" s="8">
        <v>96950</v>
      </c>
      <c r="CJ487" s="3">
        <v>8.66</v>
      </c>
      <c r="CK487" s="3">
        <v>8.66</v>
      </c>
      <c r="CL487" s="3">
        <v>12.99</v>
      </c>
      <c r="CM487" s="3">
        <v>12.99</v>
      </c>
      <c r="CN487" t="s">
        <v>137</v>
      </c>
      <c r="CO487" t="s">
        <v>854</v>
      </c>
      <c r="CP487" t="s">
        <v>138</v>
      </c>
      <c r="CR487" t="s">
        <v>117</v>
      </c>
      <c r="CS487" t="s">
        <v>139</v>
      </c>
      <c r="CT487" t="s">
        <v>140</v>
      </c>
      <c r="CU487" t="s">
        <v>139</v>
      </c>
      <c r="CV487" t="s">
        <v>139</v>
      </c>
      <c r="CW487" t="s">
        <v>139</v>
      </c>
      <c r="CX487" t="s">
        <v>140</v>
      </c>
      <c r="CY487" t="s">
        <v>2548</v>
      </c>
      <c r="CZ487" s="10">
        <v>16702872348</v>
      </c>
      <c r="DA487" t="s">
        <v>2543</v>
      </c>
      <c r="DB487" t="s">
        <v>802</v>
      </c>
      <c r="DC487" t="s">
        <v>139</v>
      </c>
      <c r="DD487" t="s">
        <v>117</v>
      </c>
    </row>
    <row r="488" spans="1:114" ht="14.45" customHeight="1" x14ac:dyDescent="0.25">
      <c r="A488" t="s">
        <v>3151</v>
      </c>
      <c r="B488" t="s">
        <v>251</v>
      </c>
      <c r="C488" s="1">
        <v>45974</v>
      </c>
      <c r="D488" s="1">
        <v>46050</v>
      </c>
      <c r="E488" t="s">
        <v>168</v>
      </c>
      <c r="F488" s="1">
        <v>46052</v>
      </c>
      <c r="G488" t="s">
        <v>117</v>
      </c>
      <c r="H488" t="s">
        <v>117</v>
      </c>
      <c r="I488" t="s">
        <v>117</v>
      </c>
      <c r="J488" t="s">
        <v>1926</v>
      </c>
      <c r="K488" t="s">
        <v>1927</v>
      </c>
      <c r="L488" t="s">
        <v>1928</v>
      </c>
      <c r="M488" t="s">
        <v>645</v>
      </c>
      <c r="N488" t="s">
        <v>121</v>
      </c>
      <c r="O488" t="s">
        <v>122</v>
      </c>
      <c r="P488" s="8">
        <v>96950</v>
      </c>
      <c r="Q488" t="s">
        <v>123</v>
      </c>
      <c r="R488" t="s">
        <v>140</v>
      </c>
      <c r="S488" s="10">
        <v>16702330800</v>
      </c>
      <c r="U488" t="s">
        <v>1929</v>
      </c>
      <c r="V488">
        <v>624410</v>
      </c>
      <c r="W488" t="s">
        <v>125</v>
      </c>
      <c r="Y488" t="s">
        <v>1930</v>
      </c>
      <c r="Z488" t="s">
        <v>1931</v>
      </c>
      <c r="AA488" t="s">
        <v>1932</v>
      </c>
      <c r="AB488" t="s">
        <v>1933</v>
      </c>
      <c r="AC488" t="s">
        <v>1928</v>
      </c>
      <c r="AD488" t="s">
        <v>645</v>
      </c>
      <c r="AE488" t="s">
        <v>121</v>
      </c>
      <c r="AF488" t="s">
        <v>122</v>
      </c>
      <c r="AG488" s="8">
        <v>96950</v>
      </c>
      <c r="AH488" t="s">
        <v>123</v>
      </c>
      <c r="AJ488" s="10">
        <v>16702330800</v>
      </c>
      <c r="AL488" t="s">
        <v>1934</v>
      </c>
      <c r="BE488" t="str">
        <f>"39-9011.00"</f>
        <v>39-9011.00</v>
      </c>
      <c r="BF488" t="s">
        <v>941</v>
      </c>
      <c r="BG488" t="s">
        <v>3152</v>
      </c>
      <c r="BH488" t="s">
        <v>1989</v>
      </c>
      <c r="BI488">
        <v>3</v>
      </c>
      <c r="BJ488">
        <v>2</v>
      </c>
      <c r="BK488" s="1">
        <v>46054</v>
      </c>
      <c r="BL488" s="1">
        <v>46418</v>
      </c>
      <c r="BM488" s="1">
        <v>46054</v>
      </c>
      <c r="BN488" s="1">
        <v>46418</v>
      </c>
      <c r="BO488">
        <v>35</v>
      </c>
      <c r="BP488">
        <v>0</v>
      </c>
      <c r="BQ488">
        <v>7</v>
      </c>
      <c r="BR488">
        <v>7</v>
      </c>
      <c r="BS488">
        <v>7</v>
      </c>
      <c r="BT488">
        <v>7</v>
      </c>
      <c r="BU488">
        <v>7</v>
      </c>
      <c r="BV488">
        <v>0</v>
      </c>
      <c r="BW488" t="str">
        <f>"8:00 AM"</f>
        <v>8:00 AM</v>
      </c>
      <c r="BX488" t="str">
        <f>"4:00 PM"</f>
        <v>4:00 PM</v>
      </c>
      <c r="BY488" t="s">
        <v>135</v>
      </c>
      <c r="BZ488">
        <v>0</v>
      </c>
      <c r="CA488">
        <v>12</v>
      </c>
      <c r="CB488" t="s">
        <v>117</v>
      </c>
      <c r="CD488" s="2" t="s">
        <v>3153</v>
      </c>
      <c r="CE488" t="s">
        <v>1928</v>
      </c>
      <c r="CF488" t="s">
        <v>645</v>
      </c>
      <c r="CG488" t="s">
        <v>121</v>
      </c>
      <c r="CH488" t="s">
        <v>122</v>
      </c>
      <c r="CI488" s="8">
        <v>96950</v>
      </c>
      <c r="CJ488" s="3">
        <v>7.96</v>
      </c>
      <c r="CK488" s="3">
        <v>7.96</v>
      </c>
      <c r="CL488" s="3">
        <v>11.94</v>
      </c>
      <c r="CM488" s="3">
        <v>11.94</v>
      </c>
      <c r="CN488" t="s">
        <v>137</v>
      </c>
      <c r="CO488" t="s">
        <v>325</v>
      </c>
      <c r="CP488" t="s">
        <v>138</v>
      </c>
      <c r="CR488" t="s">
        <v>117</v>
      </c>
      <c r="CS488" t="s">
        <v>139</v>
      </c>
      <c r="CT488" t="s">
        <v>140</v>
      </c>
      <c r="CU488" t="s">
        <v>139</v>
      </c>
      <c r="CV488" t="s">
        <v>140</v>
      </c>
      <c r="CW488" t="s">
        <v>139</v>
      </c>
      <c r="CX488" t="s">
        <v>140</v>
      </c>
      <c r="CY488" t="s">
        <v>140</v>
      </c>
      <c r="CZ488" s="10">
        <v>16702330800</v>
      </c>
      <c r="DA488" t="s">
        <v>1934</v>
      </c>
      <c r="DB488" t="s">
        <v>140</v>
      </c>
      <c r="DC488" t="s">
        <v>139</v>
      </c>
      <c r="DD488" t="s">
        <v>117</v>
      </c>
    </row>
    <row r="489" spans="1:114" ht="14.45" customHeight="1" x14ac:dyDescent="0.25">
      <c r="A489" t="s">
        <v>4783</v>
      </c>
      <c r="B489" t="s">
        <v>115</v>
      </c>
      <c r="C489" s="1">
        <v>45993</v>
      </c>
      <c r="D489" s="1">
        <v>46050</v>
      </c>
      <c r="E489" t="s">
        <v>116</v>
      </c>
      <c r="G489" t="s">
        <v>117</v>
      </c>
      <c r="H489" t="s">
        <v>117</v>
      </c>
      <c r="I489" t="s">
        <v>117</v>
      </c>
      <c r="J489" t="s">
        <v>169</v>
      </c>
      <c r="L489" t="s">
        <v>170</v>
      </c>
      <c r="M489" t="s">
        <v>171</v>
      </c>
      <c r="N489" t="s">
        <v>156</v>
      </c>
      <c r="O489" t="s">
        <v>122</v>
      </c>
      <c r="P489" s="8">
        <v>96950</v>
      </c>
      <c r="Q489" t="s">
        <v>123</v>
      </c>
      <c r="S489" s="10">
        <v>16702341795</v>
      </c>
      <c r="U489" t="s">
        <v>172</v>
      </c>
      <c r="V489">
        <v>236116</v>
      </c>
      <c r="W489" t="s">
        <v>125</v>
      </c>
      <c r="Y489" t="s">
        <v>173</v>
      </c>
      <c r="Z489" t="s">
        <v>174</v>
      </c>
      <c r="AA489" t="s">
        <v>175</v>
      </c>
      <c r="AB489" t="s">
        <v>176</v>
      </c>
      <c r="AC489" t="s">
        <v>177</v>
      </c>
      <c r="AD489" t="s">
        <v>171</v>
      </c>
      <c r="AE489" t="s">
        <v>156</v>
      </c>
      <c r="AF489" t="s">
        <v>122</v>
      </c>
      <c r="AG489" s="8">
        <v>96950</v>
      </c>
      <c r="AH489" t="s">
        <v>123</v>
      </c>
      <c r="AJ489" s="10">
        <v>16702341795</v>
      </c>
      <c r="AL489" t="s">
        <v>178</v>
      </c>
      <c r="BE489" t="str">
        <f>"49-9071.00"</f>
        <v>49-9071.00</v>
      </c>
      <c r="BF489" t="s">
        <v>132</v>
      </c>
      <c r="BG489" t="s">
        <v>179</v>
      </c>
      <c r="BH489" t="s">
        <v>180</v>
      </c>
      <c r="BI489">
        <v>20</v>
      </c>
      <c r="BJ489">
        <v>20</v>
      </c>
      <c r="BK489" s="1">
        <v>46037</v>
      </c>
      <c r="BL489" s="1">
        <v>46401</v>
      </c>
      <c r="BM489" s="1">
        <v>46050</v>
      </c>
      <c r="BN489" s="1">
        <v>46401</v>
      </c>
      <c r="BO489">
        <v>40</v>
      </c>
      <c r="BP489">
        <v>0</v>
      </c>
      <c r="BQ489">
        <v>8</v>
      </c>
      <c r="BR489">
        <v>8</v>
      </c>
      <c r="BS489">
        <v>8</v>
      </c>
      <c r="BT489">
        <v>8</v>
      </c>
      <c r="BU489">
        <v>8</v>
      </c>
      <c r="BV489">
        <v>0</v>
      </c>
      <c r="BW489" t="str">
        <f>"8:00 AM"</f>
        <v>8:00 AM</v>
      </c>
      <c r="BX489" t="str">
        <f>"5:00 PM"</f>
        <v>5:00 PM</v>
      </c>
      <c r="BY489" t="s">
        <v>135</v>
      </c>
      <c r="BZ489">
        <v>0</v>
      </c>
      <c r="CA489">
        <v>12</v>
      </c>
      <c r="CB489" t="s">
        <v>117</v>
      </c>
      <c r="CD489" t="s">
        <v>181</v>
      </c>
      <c r="CE489" t="s">
        <v>2095</v>
      </c>
      <c r="CF489" t="s">
        <v>177</v>
      </c>
      <c r="CG489" t="s">
        <v>564</v>
      </c>
      <c r="CH489" t="s">
        <v>122</v>
      </c>
      <c r="CI489" s="8">
        <v>96952</v>
      </c>
      <c r="CJ489" s="3">
        <v>9.98</v>
      </c>
      <c r="CK489" s="3">
        <v>11</v>
      </c>
      <c r="CL489" s="3">
        <v>14.97</v>
      </c>
      <c r="CM489" s="3">
        <v>16.5</v>
      </c>
      <c r="CN489" t="s">
        <v>137</v>
      </c>
      <c r="CO489" t="s">
        <v>165</v>
      </c>
      <c r="CP489" t="s">
        <v>138</v>
      </c>
      <c r="CR489" t="s">
        <v>139</v>
      </c>
      <c r="CS489" t="s">
        <v>139</v>
      </c>
      <c r="CT489" t="s">
        <v>139</v>
      </c>
      <c r="CU489" t="s">
        <v>139</v>
      </c>
      <c r="CV489" t="s">
        <v>140</v>
      </c>
      <c r="CW489" t="s">
        <v>139</v>
      </c>
      <c r="CX489" t="s">
        <v>139</v>
      </c>
      <c r="CY489" t="s">
        <v>1246</v>
      </c>
      <c r="CZ489" s="10">
        <v>16702341795</v>
      </c>
      <c r="DA489" t="s">
        <v>178</v>
      </c>
      <c r="DB489" t="s">
        <v>183</v>
      </c>
      <c r="DC489" t="s">
        <v>139</v>
      </c>
      <c r="DD489" t="s">
        <v>117</v>
      </c>
    </row>
    <row r="490" spans="1:114" ht="14.45" customHeight="1" x14ac:dyDescent="0.25">
      <c r="A490" t="s">
        <v>5217</v>
      </c>
      <c r="B490" t="s">
        <v>115</v>
      </c>
      <c r="C490" s="1">
        <v>46000</v>
      </c>
      <c r="D490" s="1">
        <v>46050</v>
      </c>
      <c r="E490" t="s">
        <v>116</v>
      </c>
      <c r="G490" t="s">
        <v>117</v>
      </c>
      <c r="H490" t="s">
        <v>117</v>
      </c>
      <c r="I490" t="s">
        <v>117</v>
      </c>
      <c r="J490" t="s">
        <v>4791</v>
      </c>
      <c r="K490" t="s">
        <v>4792</v>
      </c>
      <c r="L490" t="s">
        <v>4793</v>
      </c>
      <c r="M490" t="s">
        <v>230</v>
      </c>
      <c r="N490" t="s">
        <v>121</v>
      </c>
      <c r="O490" t="s">
        <v>122</v>
      </c>
      <c r="P490" s="8">
        <v>96950</v>
      </c>
      <c r="Q490" t="s">
        <v>123</v>
      </c>
      <c r="R490" t="s">
        <v>582</v>
      </c>
      <c r="S490" s="10">
        <v>16702349909</v>
      </c>
      <c r="U490" t="s">
        <v>4794</v>
      </c>
      <c r="V490">
        <v>812112</v>
      </c>
      <c r="W490" t="s">
        <v>125</v>
      </c>
      <c r="Y490" t="s">
        <v>2637</v>
      </c>
      <c r="Z490" t="s">
        <v>2638</v>
      </c>
      <c r="AA490" t="s">
        <v>2639</v>
      </c>
      <c r="AB490" t="s">
        <v>193</v>
      </c>
      <c r="AC490" t="s">
        <v>4795</v>
      </c>
      <c r="AD490" t="s">
        <v>230</v>
      </c>
      <c r="AE490" t="s">
        <v>121</v>
      </c>
      <c r="AF490" t="s">
        <v>122</v>
      </c>
      <c r="AG490" s="8">
        <v>96950</v>
      </c>
      <c r="AH490" t="s">
        <v>123</v>
      </c>
      <c r="AI490" t="s">
        <v>582</v>
      </c>
      <c r="AJ490" s="10">
        <v>16702349909</v>
      </c>
      <c r="AL490" t="s">
        <v>4799</v>
      </c>
      <c r="BE490" t="str">
        <f>"39-5012.00"</f>
        <v>39-5012.00</v>
      </c>
      <c r="BF490" t="s">
        <v>742</v>
      </c>
      <c r="BG490" t="s">
        <v>4797</v>
      </c>
      <c r="BH490" t="s">
        <v>4798</v>
      </c>
      <c r="BI490">
        <v>5</v>
      </c>
      <c r="BJ490">
        <v>5</v>
      </c>
      <c r="BK490" s="1">
        <v>46120</v>
      </c>
      <c r="BL490" s="1">
        <v>46484</v>
      </c>
      <c r="BM490" s="1">
        <v>46120</v>
      </c>
      <c r="BN490" s="1">
        <v>46484</v>
      </c>
      <c r="BO490">
        <v>35</v>
      </c>
      <c r="BP490">
        <v>7</v>
      </c>
      <c r="BQ490">
        <v>0</v>
      </c>
      <c r="BR490">
        <v>7</v>
      </c>
      <c r="BS490">
        <v>0</v>
      </c>
      <c r="BT490">
        <v>7</v>
      </c>
      <c r="BU490">
        <v>7</v>
      </c>
      <c r="BV490">
        <v>7</v>
      </c>
      <c r="BW490" t="str">
        <f>"10:00 AM"</f>
        <v>10:00 AM</v>
      </c>
      <c r="BX490" t="str">
        <f>"6:00 PM"</f>
        <v>6:00 PM</v>
      </c>
      <c r="BY490" t="s">
        <v>165</v>
      </c>
      <c r="BZ490">
        <v>0</v>
      </c>
      <c r="CA490">
        <v>12</v>
      </c>
      <c r="CB490" t="s">
        <v>117</v>
      </c>
      <c r="CD490" t="s">
        <v>591</v>
      </c>
      <c r="CE490" t="s">
        <v>4793</v>
      </c>
      <c r="CF490" t="s">
        <v>230</v>
      </c>
      <c r="CG490" t="s">
        <v>121</v>
      </c>
      <c r="CH490" t="s">
        <v>122</v>
      </c>
      <c r="CI490" s="8">
        <v>96950</v>
      </c>
      <c r="CJ490" s="3">
        <v>8.8800000000000008</v>
      </c>
      <c r="CK490" s="3">
        <v>8.8800000000000008</v>
      </c>
      <c r="CL490" s="3">
        <v>13.32</v>
      </c>
      <c r="CM490" s="3">
        <v>13.32</v>
      </c>
      <c r="CN490" t="s">
        <v>137</v>
      </c>
      <c r="CO490" t="s">
        <v>591</v>
      </c>
      <c r="CP490" t="s">
        <v>138</v>
      </c>
      <c r="CR490" t="s">
        <v>117</v>
      </c>
      <c r="CS490" t="s">
        <v>139</v>
      </c>
      <c r="CT490" t="s">
        <v>140</v>
      </c>
      <c r="CU490" t="s">
        <v>139</v>
      </c>
      <c r="CV490" t="s">
        <v>140</v>
      </c>
      <c r="CW490" t="s">
        <v>139</v>
      </c>
      <c r="CX490" t="s">
        <v>140</v>
      </c>
      <c r="CY490" t="s">
        <v>592</v>
      </c>
      <c r="CZ490" s="10">
        <v>16702349909</v>
      </c>
      <c r="DA490" t="s">
        <v>4799</v>
      </c>
      <c r="DB490" t="s">
        <v>560</v>
      </c>
      <c r="DC490" t="s">
        <v>139</v>
      </c>
      <c r="DD490" t="s">
        <v>117</v>
      </c>
    </row>
    <row r="491" spans="1:114" ht="14.45" customHeight="1" x14ac:dyDescent="0.25">
      <c r="A491" t="s">
        <v>5652</v>
      </c>
      <c r="B491" t="s">
        <v>115</v>
      </c>
      <c r="C491" s="1">
        <v>45974</v>
      </c>
      <c r="D491" s="1">
        <v>46050</v>
      </c>
      <c r="E491" t="s">
        <v>168</v>
      </c>
      <c r="F491" s="1">
        <v>46052</v>
      </c>
      <c r="G491" t="s">
        <v>117</v>
      </c>
      <c r="H491" t="s">
        <v>117</v>
      </c>
      <c r="I491" t="s">
        <v>117</v>
      </c>
      <c r="J491" t="s">
        <v>1982</v>
      </c>
      <c r="K491" t="s">
        <v>1983</v>
      </c>
      <c r="L491" t="s">
        <v>1984</v>
      </c>
      <c r="M491" t="s">
        <v>1985</v>
      </c>
      <c r="N491" t="s">
        <v>121</v>
      </c>
      <c r="O491" t="s">
        <v>122</v>
      </c>
      <c r="P491" s="8">
        <v>96950</v>
      </c>
      <c r="Q491" t="s">
        <v>123</v>
      </c>
      <c r="R491" t="s">
        <v>140</v>
      </c>
      <c r="S491" s="10">
        <v>16702330800</v>
      </c>
      <c r="U491" t="s">
        <v>1986</v>
      </c>
      <c r="V491">
        <v>624410</v>
      </c>
      <c r="W491" t="s">
        <v>125</v>
      </c>
      <c r="Y491" t="s">
        <v>1930</v>
      </c>
      <c r="Z491" t="s">
        <v>1931</v>
      </c>
      <c r="AA491" t="s">
        <v>1932</v>
      </c>
      <c r="AB491" t="s">
        <v>1933</v>
      </c>
      <c r="AC491" t="s">
        <v>1984</v>
      </c>
      <c r="AD491" t="s">
        <v>1985</v>
      </c>
      <c r="AE491" t="s">
        <v>121</v>
      </c>
      <c r="AF491" t="s">
        <v>122</v>
      </c>
      <c r="AG491" s="8">
        <v>96950</v>
      </c>
      <c r="AH491" t="s">
        <v>123</v>
      </c>
      <c r="AJ491" s="10">
        <v>16702330800</v>
      </c>
      <c r="AL491" t="s">
        <v>1987</v>
      </c>
      <c r="BE491" t="str">
        <f>"39-9011.00"</f>
        <v>39-9011.00</v>
      </c>
      <c r="BF491" t="s">
        <v>941</v>
      </c>
      <c r="BG491" t="s">
        <v>1988</v>
      </c>
      <c r="BH491" t="s">
        <v>1989</v>
      </c>
      <c r="BI491">
        <v>4</v>
      </c>
      <c r="BJ491">
        <v>4</v>
      </c>
      <c r="BK491" s="1">
        <v>46054</v>
      </c>
      <c r="BL491" s="1">
        <v>46418</v>
      </c>
      <c r="BM491" s="1">
        <v>46054</v>
      </c>
      <c r="BN491" s="1">
        <v>46418</v>
      </c>
      <c r="BO491">
        <v>35</v>
      </c>
      <c r="BP491">
        <v>0</v>
      </c>
      <c r="BQ491">
        <v>7</v>
      </c>
      <c r="BR491">
        <v>7</v>
      </c>
      <c r="BS491">
        <v>7</v>
      </c>
      <c r="BT491">
        <v>7</v>
      </c>
      <c r="BU491">
        <v>7</v>
      </c>
      <c r="BV491">
        <v>0</v>
      </c>
      <c r="BW491" t="str">
        <f>"8:00 AM"</f>
        <v>8:00 AM</v>
      </c>
      <c r="BX491" t="str">
        <f>"4:00 PM"</f>
        <v>4:00 PM</v>
      </c>
      <c r="BY491" t="s">
        <v>135</v>
      </c>
      <c r="BZ491">
        <v>0</v>
      </c>
      <c r="CA491">
        <v>12</v>
      </c>
      <c r="CB491" t="s">
        <v>117</v>
      </c>
      <c r="CD491" s="2" t="s">
        <v>5653</v>
      </c>
      <c r="CE491" t="s">
        <v>1984</v>
      </c>
      <c r="CF491" t="s">
        <v>1985</v>
      </c>
      <c r="CG491" t="s">
        <v>121</v>
      </c>
      <c r="CH491" t="s">
        <v>122</v>
      </c>
      <c r="CI491" s="8">
        <v>96950</v>
      </c>
      <c r="CJ491" s="3">
        <v>7.96</v>
      </c>
      <c r="CK491" s="3">
        <v>7.96</v>
      </c>
      <c r="CL491" s="3">
        <v>11.94</v>
      </c>
      <c r="CM491" s="3">
        <v>11.94</v>
      </c>
      <c r="CN491" t="s">
        <v>137</v>
      </c>
      <c r="CO491" t="s">
        <v>325</v>
      </c>
      <c r="CP491" t="s">
        <v>138</v>
      </c>
      <c r="CR491" t="s">
        <v>117</v>
      </c>
      <c r="CS491" t="s">
        <v>139</v>
      </c>
      <c r="CT491" t="s">
        <v>140</v>
      </c>
      <c r="CU491" t="s">
        <v>139</v>
      </c>
      <c r="CV491" t="s">
        <v>140</v>
      </c>
      <c r="CW491" t="s">
        <v>139</v>
      </c>
      <c r="CX491" t="s">
        <v>140</v>
      </c>
      <c r="CY491" t="s">
        <v>325</v>
      </c>
      <c r="CZ491" s="10">
        <v>16702330800</v>
      </c>
      <c r="DA491" t="s">
        <v>1987</v>
      </c>
      <c r="DB491" t="s">
        <v>140</v>
      </c>
      <c r="DC491" t="s">
        <v>139</v>
      </c>
      <c r="DD491" t="s">
        <v>117</v>
      </c>
    </row>
    <row r="492" spans="1:114" ht="14.45" customHeight="1" x14ac:dyDescent="0.25">
      <c r="A492" t="s">
        <v>1019</v>
      </c>
      <c r="B492" t="s">
        <v>115</v>
      </c>
      <c r="C492" s="1">
        <v>46002</v>
      </c>
      <c r="D492" s="1">
        <v>46051</v>
      </c>
      <c r="E492" t="s">
        <v>168</v>
      </c>
      <c r="F492" s="1">
        <v>46035</v>
      </c>
      <c r="G492" t="s">
        <v>117</v>
      </c>
      <c r="H492" t="s">
        <v>117</v>
      </c>
      <c r="I492" t="s">
        <v>117</v>
      </c>
      <c r="J492" t="s">
        <v>1020</v>
      </c>
      <c r="L492" t="s">
        <v>1021</v>
      </c>
      <c r="N492" t="s">
        <v>121</v>
      </c>
      <c r="O492" t="s">
        <v>122</v>
      </c>
      <c r="P492" s="8">
        <v>96950</v>
      </c>
      <c r="Q492" t="s">
        <v>123</v>
      </c>
      <c r="S492" s="10">
        <v>16702358770</v>
      </c>
      <c r="U492" t="s">
        <v>1022</v>
      </c>
      <c r="V492">
        <v>23621</v>
      </c>
      <c r="W492" t="s">
        <v>125</v>
      </c>
      <c r="Y492" t="s">
        <v>1023</v>
      </c>
      <c r="Z492" t="s">
        <v>1024</v>
      </c>
      <c r="AB492" t="s">
        <v>193</v>
      </c>
      <c r="AC492" t="s">
        <v>1021</v>
      </c>
      <c r="AE492" t="s">
        <v>121</v>
      </c>
      <c r="AF492" t="s">
        <v>122</v>
      </c>
      <c r="AG492" s="8">
        <v>96950</v>
      </c>
      <c r="AH492" t="s">
        <v>123</v>
      </c>
      <c r="AJ492" s="10">
        <v>16702358770</v>
      </c>
      <c r="AL492" t="s">
        <v>1025</v>
      </c>
      <c r="BE492" t="str">
        <f>"49-9071.00"</f>
        <v>49-9071.00</v>
      </c>
      <c r="BF492" t="s">
        <v>132</v>
      </c>
      <c r="BG492" t="s">
        <v>1026</v>
      </c>
      <c r="BH492" t="s">
        <v>1027</v>
      </c>
      <c r="BI492">
        <v>4</v>
      </c>
      <c r="BJ492">
        <v>4</v>
      </c>
      <c r="BK492" s="1">
        <v>46037</v>
      </c>
      <c r="BL492" s="1">
        <v>46401</v>
      </c>
      <c r="BM492" s="1">
        <v>46051</v>
      </c>
      <c r="BN492" s="1">
        <v>46401</v>
      </c>
      <c r="BO492">
        <v>35</v>
      </c>
      <c r="BP492">
        <v>0</v>
      </c>
      <c r="BQ492">
        <v>7</v>
      </c>
      <c r="BR492">
        <v>7</v>
      </c>
      <c r="BS492">
        <v>7</v>
      </c>
      <c r="BT492">
        <v>7</v>
      </c>
      <c r="BU492">
        <v>7</v>
      </c>
      <c r="BV492">
        <v>0</v>
      </c>
      <c r="BW492" t="str">
        <f>"8:00 AM"</f>
        <v>8:00 AM</v>
      </c>
      <c r="BX492" t="str">
        <f>"4:00 PM"</f>
        <v>4:00 PM</v>
      </c>
      <c r="BY492" t="s">
        <v>135</v>
      </c>
      <c r="BZ492">
        <v>0</v>
      </c>
      <c r="CA492">
        <v>24</v>
      </c>
      <c r="CB492" t="s">
        <v>117</v>
      </c>
      <c r="CD492" t="s">
        <v>325</v>
      </c>
      <c r="CE492" t="s">
        <v>1028</v>
      </c>
      <c r="CG492" t="s">
        <v>121</v>
      </c>
      <c r="CH492" t="s">
        <v>122</v>
      </c>
      <c r="CI492" s="8">
        <v>96950</v>
      </c>
      <c r="CJ492" s="3">
        <v>9.98</v>
      </c>
      <c r="CK492" s="3">
        <v>9.98</v>
      </c>
      <c r="CL492" s="3">
        <v>14.97</v>
      </c>
      <c r="CM492" s="3">
        <v>14.97</v>
      </c>
      <c r="CN492" t="s">
        <v>137</v>
      </c>
      <c r="CO492" t="s">
        <v>142</v>
      </c>
      <c r="CP492" t="s">
        <v>266</v>
      </c>
      <c r="CR492" t="s">
        <v>117</v>
      </c>
      <c r="CS492" t="s">
        <v>139</v>
      </c>
      <c r="CT492" t="s">
        <v>140</v>
      </c>
      <c r="CU492" t="s">
        <v>139</v>
      </c>
      <c r="CV492" t="s">
        <v>140</v>
      </c>
      <c r="CW492" t="s">
        <v>139</v>
      </c>
      <c r="CX492" t="s">
        <v>140</v>
      </c>
      <c r="CY492" t="s">
        <v>994</v>
      </c>
      <c r="CZ492" s="10">
        <v>16702358770</v>
      </c>
      <c r="DA492" t="s">
        <v>1025</v>
      </c>
      <c r="DB492" t="s">
        <v>142</v>
      </c>
      <c r="DC492" t="s">
        <v>139</v>
      </c>
      <c r="DD492" t="s">
        <v>117</v>
      </c>
    </row>
    <row r="493" spans="1:114" ht="14.45" customHeight="1" x14ac:dyDescent="0.25">
      <c r="A493" t="s">
        <v>1285</v>
      </c>
      <c r="B493" t="s">
        <v>234</v>
      </c>
      <c r="C493" s="1">
        <v>46049</v>
      </c>
      <c r="D493" s="1">
        <v>46051</v>
      </c>
      <c r="E493" t="s">
        <v>116</v>
      </c>
      <c r="G493" t="s">
        <v>117</v>
      </c>
      <c r="H493" t="s">
        <v>117</v>
      </c>
      <c r="I493" t="s">
        <v>117</v>
      </c>
      <c r="J493" t="s">
        <v>631</v>
      </c>
      <c r="K493" t="s">
        <v>1286</v>
      </c>
      <c r="L493" t="s">
        <v>812</v>
      </c>
      <c r="M493" t="s">
        <v>1287</v>
      </c>
      <c r="N493" t="s">
        <v>156</v>
      </c>
      <c r="O493" t="s">
        <v>122</v>
      </c>
      <c r="P493" s="8">
        <v>96950</v>
      </c>
      <c r="Q493" t="s">
        <v>123</v>
      </c>
      <c r="S493" s="10">
        <v>16702347873</v>
      </c>
      <c r="U493" t="s">
        <v>634</v>
      </c>
      <c r="V493">
        <v>722511</v>
      </c>
      <c r="W493" t="s">
        <v>125</v>
      </c>
      <c r="Y493" t="s">
        <v>1288</v>
      </c>
      <c r="Z493" t="s">
        <v>1289</v>
      </c>
      <c r="AA493" t="s">
        <v>1290</v>
      </c>
      <c r="AB493" t="s">
        <v>277</v>
      </c>
      <c r="AC493" t="s">
        <v>1291</v>
      </c>
      <c r="AE493" t="s">
        <v>156</v>
      </c>
      <c r="AF493" t="s">
        <v>122</v>
      </c>
      <c r="AG493" s="8">
        <v>96950</v>
      </c>
      <c r="AH493" t="s">
        <v>123</v>
      </c>
      <c r="AJ493" s="10">
        <v>16702347873</v>
      </c>
      <c r="AL493" t="s">
        <v>639</v>
      </c>
      <c r="BE493" t="str">
        <f>"51-3011.00"</f>
        <v>51-3011.00</v>
      </c>
      <c r="BF493" t="s">
        <v>342</v>
      </c>
      <c r="BG493" t="s">
        <v>1292</v>
      </c>
      <c r="BH493" t="s">
        <v>342</v>
      </c>
      <c r="BI493">
        <v>7</v>
      </c>
      <c r="BK493" s="1">
        <v>46082</v>
      </c>
      <c r="BL493" s="1">
        <v>46446</v>
      </c>
      <c r="BO493">
        <v>35</v>
      </c>
      <c r="BP493">
        <v>0</v>
      </c>
      <c r="BQ493">
        <v>7</v>
      </c>
      <c r="BR493">
        <v>7</v>
      </c>
      <c r="BS493">
        <v>7</v>
      </c>
      <c r="BT493">
        <v>7</v>
      </c>
      <c r="BU493">
        <v>7</v>
      </c>
      <c r="BV493">
        <v>0</v>
      </c>
      <c r="BW493" t="str">
        <f>"8:00 AM"</f>
        <v>8:00 AM</v>
      </c>
      <c r="BX493" t="str">
        <f>"3:00 PM"</f>
        <v>3:00 PM</v>
      </c>
      <c r="BY493" t="s">
        <v>165</v>
      </c>
      <c r="BZ493">
        <v>0</v>
      </c>
      <c r="CA493">
        <v>12</v>
      </c>
      <c r="CB493" t="s">
        <v>117</v>
      </c>
      <c r="CD493" t="s">
        <v>1293</v>
      </c>
      <c r="CE493" t="s">
        <v>812</v>
      </c>
      <c r="CF493" t="s">
        <v>1287</v>
      </c>
      <c r="CG493" t="s">
        <v>156</v>
      </c>
      <c r="CH493" t="s">
        <v>122</v>
      </c>
      <c r="CI493" s="8">
        <v>96950</v>
      </c>
      <c r="CJ493" s="3">
        <v>8.61</v>
      </c>
      <c r="CK493" s="3">
        <v>8.61</v>
      </c>
      <c r="CL493" s="3">
        <v>12.91</v>
      </c>
      <c r="CM493" s="3">
        <v>12.91</v>
      </c>
      <c r="CN493" t="s">
        <v>137</v>
      </c>
      <c r="CO493" t="s">
        <v>140</v>
      </c>
      <c r="CP493" t="s">
        <v>138</v>
      </c>
      <c r="CR493" t="s">
        <v>117</v>
      </c>
      <c r="CS493" t="s">
        <v>139</v>
      </c>
      <c r="CT493" t="s">
        <v>140</v>
      </c>
      <c r="CU493" t="s">
        <v>139</v>
      </c>
      <c r="CV493" t="s">
        <v>140</v>
      </c>
      <c r="CW493" t="s">
        <v>139</v>
      </c>
      <c r="CX493" t="s">
        <v>140</v>
      </c>
      <c r="CY493" t="s">
        <v>646</v>
      </c>
      <c r="CZ493" s="10">
        <v>16702347873</v>
      </c>
      <c r="DA493" t="s">
        <v>639</v>
      </c>
      <c r="DB493" t="s">
        <v>142</v>
      </c>
      <c r="DC493" t="s">
        <v>139</v>
      </c>
      <c r="DD493" t="s">
        <v>117</v>
      </c>
    </row>
    <row r="494" spans="1:114" ht="14.45" customHeight="1" x14ac:dyDescent="0.25">
      <c r="A494" t="s">
        <v>2152</v>
      </c>
      <c r="B494" t="s">
        <v>115</v>
      </c>
      <c r="C494" s="1">
        <v>46006</v>
      </c>
      <c r="D494" s="1">
        <v>46051</v>
      </c>
      <c r="E494" t="s">
        <v>168</v>
      </c>
      <c r="F494" s="1">
        <v>46172</v>
      </c>
      <c r="G494" t="s">
        <v>139</v>
      </c>
      <c r="H494" t="s">
        <v>117</v>
      </c>
      <c r="I494" t="s">
        <v>117</v>
      </c>
      <c r="J494" t="s">
        <v>2153</v>
      </c>
      <c r="L494" t="s">
        <v>2154</v>
      </c>
      <c r="N494" t="s">
        <v>156</v>
      </c>
      <c r="O494" t="s">
        <v>122</v>
      </c>
      <c r="P494" s="8">
        <v>96950</v>
      </c>
      <c r="Q494" t="s">
        <v>123</v>
      </c>
      <c r="S494" s="10">
        <v>16702877368</v>
      </c>
      <c r="U494" t="s">
        <v>2155</v>
      </c>
      <c r="V494">
        <v>54133</v>
      </c>
      <c r="W494" t="s">
        <v>125</v>
      </c>
      <c r="Y494" t="s">
        <v>2156</v>
      </c>
      <c r="Z494" t="s">
        <v>2157</v>
      </c>
      <c r="AB494" t="s">
        <v>277</v>
      </c>
      <c r="AC494" t="s">
        <v>2154</v>
      </c>
      <c r="AE494" t="s">
        <v>156</v>
      </c>
      <c r="AF494" t="s">
        <v>122</v>
      </c>
      <c r="AG494" s="8">
        <v>96950</v>
      </c>
      <c r="AH494" t="s">
        <v>123</v>
      </c>
      <c r="AJ494" s="10">
        <v>16702877368</v>
      </c>
      <c r="AL494" t="s">
        <v>2158</v>
      </c>
      <c r="BE494" t="str">
        <f>"17-3011.00"</f>
        <v>17-3011.00</v>
      </c>
      <c r="BF494" t="s">
        <v>2060</v>
      </c>
      <c r="BG494" t="s">
        <v>2159</v>
      </c>
      <c r="BH494" t="s">
        <v>2160</v>
      </c>
      <c r="BI494">
        <v>2</v>
      </c>
      <c r="BJ494">
        <v>2</v>
      </c>
      <c r="BK494" s="1">
        <v>46174</v>
      </c>
      <c r="BL494" s="1">
        <v>47269</v>
      </c>
      <c r="BM494" s="1">
        <v>46174</v>
      </c>
      <c r="BN494" s="1">
        <v>47269</v>
      </c>
      <c r="BO494">
        <v>35</v>
      </c>
      <c r="BP494">
        <v>0</v>
      </c>
      <c r="BQ494">
        <v>7</v>
      </c>
      <c r="BR494">
        <v>7</v>
      </c>
      <c r="BS494">
        <v>7</v>
      </c>
      <c r="BT494">
        <v>7</v>
      </c>
      <c r="BU494">
        <v>7</v>
      </c>
      <c r="BV494">
        <v>0</v>
      </c>
      <c r="BW494" t="str">
        <f>"8:00 AM"</f>
        <v>8:00 AM</v>
      </c>
      <c r="BX494" t="str">
        <f>"5:00 PM"</f>
        <v>5:00 PM</v>
      </c>
      <c r="BY494" t="s">
        <v>384</v>
      </c>
      <c r="BZ494">
        <v>0</v>
      </c>
      <c r="CA494">
        <v>24</v>
      </c>
      <c r="CB494" t="s">
        <v>117</v>
      </c>
      <c r="CD494" t="s">
        <v>2161</v>
      </c>
      <c r="CE494" t="s">
        <v>2162</v>
      </c>
      <c r="CG494" t="s">
        <v>156</v>
      </c>
      <c r="CH494" t="s">
        <v>122</v>
      </c>
      <c r="CI494" s="8">
        <v>96950</v>
      </c>
      <c r="CJ494" s="3">
        <v>17.02</v>
      </c>
      <c r="CK494" s="3">
        <v>17.02</v>
      </c>
      <c r="CL494" s="3">
        <v>25.53</v>
      </c>
      <c r="CM494" s="3">
        <v>25.53</v>
      </c>
      <c r="CN494" t="s">
        <v>137</v>
      </c>
      <c r="CO494" t="s">
        <v>325</v>
      </c>
      <c r="CP494" t="s">
        <v>138</v>
      </c>
      <c r="CR494" t="s">
        <v>117</v>
      </c>
      <c r="CS494" t="s">
        <v>139</v>
      </c>
      <c r="CT494" t="s">
        <v>140</v>
      </c>
      <c r="CU494" t="s">
        <v>139</v>
      </c>
      <c r="CV494" t="s">
        <v>140</v>
      </c>
      <c r="CW494" t="s">
        <v>139</v>
      </c>
      <c r="CX494" t="s">
        <v>140</v>
      </c>
      <c r="CY494" t="s">
        <v>1592</v>
      </c>
      <c r="CZ494" s="10">
        <v>16702877368</v>
      </c>
      <c r="DA494" t="s">
        <v>2158</v>
      </c>
      <c r="DB494" t="s">
        <v>140</v>
      </c>
      <c r="DC494" t="s">
        <v>139</v>
      </c>
      <c r="DD494" t="s">
        <v>117</v>
      </c>
      <c r="DE494" t="s">
        <v>2156</v>
      </c>
      <c r="DF494" t="s">
        <v>2157</v>
      </c>
      <c r="DH494" t="s">
        <v>2155</v>
      </c>
      <c r="DI494" t="s">
        <v>2153</v>
      </c>
      <c r="DJ494" t="s">
        <v>2158</v>
      </c>
    </row>
    <row r="495" spans="1:114" ht="14.45" customHeight="1" x14ac:dyDescent="0.25">
      <c r="A495" t="s">
        <v>2200</v>
      </c>
      <c r="B495" t="s">
        <v>217</v>
      </c>
      <c r="C495" s="1">
        <v>45995</v>
      </c>
      <c r="D495" s="1">
        <v>46051</v>
      </c>
      <c r="E495" t="s">
        <v>168</v>
      </c>
      <c r="F495" s="1">
        <v>46052</v>
      </c>
      <c r="G495" t="s">
        <v>117</v>
      </c>
      <c r="H495" t="s">
        <v>117</v>
      </c>
      <c r="I495" t="s">
        <v>117</v>
      </c>
      <c r="J495" t="s">
        <v>1538</v>
      </c>
      <c r="K495" t="s">
        <v>1539</v>
      </c>
      <c r="L495" t="s">
        <v>1540</v>
      </c>
      <c r="N495" t="s">
        <v>156</v>
      </c>
      <c r="O495" t="s">
        <v>122</v>
      </c>
      <c r="P495" s="8">
        <v>96950</v>
      </c>
      <c r="Q495" t="s">
        <v>123</v>
      </c>
      <c r="S495" s="10">
        <v>16707831161</v>
      </c>
      <c r="U495" t="s">
        <v>1541</v>
      </c>
      <c r="V495">
        <v>624410</v>
      </c>
      <c r="W495" t="s">
        <v>125</v>
      </c>
      <c r="Y495" t="s">
        <v>1542</v>
      </c>
      <c r="Z495" t="s">
        <v>1543</v>
      </c>
      <c r="AA495" t="s">
        <v>1544</v>
      </c>
      <c r="AB495" t="s">
        <v>1545</v>
      </c>
      <c r="AC495" t="s">
        <v>1546</v>
      </c>
      <c r="AE495" t="s">
        <v>156</v>
      </c>
      <c r="AF495" t="s">
        <v>122</v>
      </c>
      <c r="AG495" s="8">
        <v>96950</v>
      </c>
      <c r="AH495" t="s">
        <v>123</v>
      </c>
      <c r="AJ495" s="10">
        <v>16707831161</v>
      </c>
      <c r="AL495" t="s">
        <v>1547</v>
      </c>
      <c r="BE495" t="str">
        <f>"39-9011.00"</f>
        <v>39-9011.00</v>
      </c>
      <c r="BF495" t="s">
        <v>941</v>
      </c>
      <c r="BG495" t="s">
        <v>1548</v>
      </c>
      <c r="BH495" t="s">
        <v>1549</v>
      </c>
      <c r="BI495">
        <v>10</v>
      </c>
      <c r="BK495" s="1">
        <v>46054</v>
      </c>
      <c r="BL495" s="1">
        <v>46418</v>
      </c>
      <c r="BO495">
        <v>35</v>
      </c>
      <c r="BP495">
        <v>0</v>
      </c>
      <c r="BQ495">
        <v>7</v>
      </c>
      <c r="BR495">
        <v>7</v>
      </c>
      <c r="BS495">
        <v>7</v>
      </c>
      <c r="BT495">
        <v>7</v>
      </c>
      <c r="BU495">
        <v>7</v>
      </c>
      <c r="BV495">
        <v>0</v>
      </c>
      <c r="BW495" t="str">
        <f>"7:00 AM"</f>
        <v>7:00 AM</v>
      </c>
      <c r="BX495" t="str">
        <f>"4:00 PM"</f>
        <v>4:00 PM</v>
      </c>
      <c r="BY495" t="s">
        <v>135</v>
      </c>
      <c r="BZ495">
        <v>0</v>
      </c>
      <c r="CA495">
        <v>6</v>
      </c>
      <c r="CB495" t="s">
        <v>117</v>
      </c>
      <c r="CD495" t="s">
        <v>1550</v>
      </c>
      <c r="CE495" t="s">
        <v>1551</v>
      </c>
      <c r="CG495" t="s">
        <v>156</v>
      </c>
      <c r="CH495" t="s">
        <v>122</v>
      </c>
      <c r="CI495" s="8">
        <v>96950</v>
      </c>
      <c r="CJ495" s="3">
        <v>7.96</v>
      </c>
      <c r="CK495" s="3">
        <v>7.96</v>
      </c>
      <c r="CL495" s="3">
        <v>11.94</v>
      </c>
      <c r="CM495" s="3">
        <v>11.94</v>
      </c>
      <c r="CN495" t="s">
        <v>137</v>
      </c>
      <c r="CO495" t="s">
        <v>854</v>
      </c>
      <c r="CP495" t="s">
        <v>266</v>
      </c>
      <c r="CR495" t="s">
        <v>117</v>
      </c>
      <c r="CS495" t="s">
        <v>139</v>
      </c>
      <c r="CT495" t="s">
        <v>140</v>
      </c>
      <c r="CU495" t="s">
        <v>139</v>
      </c>
      <c r="CV495" t="s">
        <v>140</v>
      </c>
      <c r="CW495" t="s">
        <v>139</v>
      </c>
      <c r="CX495" t="s">
        <v>140</v>
      </c>
      <c r="CY495" t="s">
        <v>855</v>
      </c>
      <c r="CZ495" s="10">
        <v>16707831161</v>
      </c>
      <c r="DA495" t="s">
        <v>1547</v>
      </c>
      <c r="DB495" t="s">
        <v>142</v>
      </c>
      <c r="DC495" t="s">
        <v>139</v>
      </c>
      <c r="DD495" t="s">
        <v>117</v>
      </c>
    </row>
    <row r="496" spans="1:114" ht="14.45" customHeight="1" x14ac:dyDescent="0.25">
      <c r="A496" t="s">
        <v>2225</v>
      </c>
      <c r="B496" t="s">
        <v>115</v>
      </c>
      <c r="C496" s="1">
        <v>46002</v>
      </c>
      <c r="D496" s="1">
        <v>46051</v>
      </c>
      <c r="E496" t="s">
        <v>168</v>
      </c>
      <c r="F496" s="1">
        <v>46172</v>
      </c>
      <c r="G496" t="s">
        <v>117</v>
      </c>
      <c r="H496" t="s">
        <v>117</v>
      </c>
      <c r="I496" t="s">
        <v>117</v>
      </c>
      <c r="J496" t="s">
        <v>1448</v>
      </c>
      <c r="L496" t="s">
        <v>1387</v>
      </c>
      <c r="M496" t="s">
        <v>1388</v>
      </c>
      <c r="N496" t="s">
        <v>156</v>
      </c>
      <c r="O496" t="s">
        <v>122</v>
      </c>
      <c r="P496" s="8">
        <v>96950</v>
      </c>
      <c r="Q496" t="s">
        <v>123</v>
      </c>
      <c r="S496" s="10">
        <v>16702345828</v>
      </c>
      <c r="U496" t="s">
        <v>1389</v>
      </c>
      <c r="V496">
        <v>2362</v>
      </c>
      <c r="W496" t="s">
        <v>125</v>
      </c>
      <c r="Y496" t="s">
        <v>1390</v>
      </c>
      <c r="Z496" t="s">
        <v>1391</v>
      </c>
      <c r="AB496" t="s">
        <v>277</v>
      </c>
      <c r="AC496" t="s">
        <v>1387</v>
      </c>
      <c r="AD496" t="s">
        <v>1388</v>
      </c>
      <c r="AE496" t="s">
        <v>156</v>
      </c>
      <c r="AF496" t="s">
        <v>122</v>
      </c>
      <c r="AG496" s="8">
        <v>96950</v>
      </c>
      <c r="AH496" t="s">
        <v>123</v>
      </c>
      <c r="AJ496" s="10">
        <v>16702345828</v>
      </c>
      <c r="AL496" t="s">
        <v>1392</v>
      </c>
      <c r="AM496" t="s">
        <v>152</v>
      </c>
      <c r="AN496" t="s">
        <v>292</v>
      </c>
      <c r="AO496" t="s">
        <v>1393</v>
      </c>
      <c r="AQ496" t="s">
        <v>1394</v>
      </c>
      <c r="AR496" t="s">
        <v>1395</v>
      </c>
      <c r="AS496" t="s">
        <v>156</v>
      </c>
      <c r="AT496" t="s">
        <v>122</v>
      </c>
      <c r="AU496" s="8">
        <v>96950</v>
      </c>
      <c r="AV496" t="s">
        <v>123</v>
      </c>
      <c r="AX496" s="10">
        <v>16702872946</v>
      </c>
      <c r="AZ496" t="s">
        <v>1396</v>
      </c>
      <c r="BA496" t="s">
        <v>1397</v>
      </c>
      <c r="BB496" t="s">
        <v>1398</v>
      </c>
      <c r="BE496" t="str">
        <f>"49-9071.00"</f>
        <v>49-9071.00</v>
      </c>
      <c r="BF496" t="s">
        <v>132</v>
      </c>
      <c r="BG496" t="s">
        <v>1449</v>
      </c>
      <c r="BH496" t="s">
        <v>1450</v>
      </c>
      <c r="BI496">
        <v>2</v>
      </c>
      <c r="BJ496">
        <v>2</v>
      </c>
      <c r="BK496" s="1">
        <v>46174</v>
      </c>
      <c r="BL496" s="1">
        <v>46538</v>
      </c>
      <c r="BM496" s="1">
        <v>46174</v>
      </c>
      <c r="BN496" s="1">
        <v>46538</v>
      </c>
      <c r="BO496">
        <v>40</v>
      </c>
      <c r="BP496">
        <v>0</v>
      </c>
      <c r="BQ496">
        <v>8</v>
      </c>
      <c r="BR496">
        <v>8</v>
      </c>
      <c r="BS496">
        <v>8</v>
      </c>
      <c r="BT496">
        <v>8</v>
      </c>
      <c r="BU496">
        <v>8</v>
      </c>
      <c r="BV496">
        <v>0</v>
      </c>
      <c r="BW496" t="str">
        <f>"8:00 AM"</f>
        <v>8:00 AM</v>
      </c>
      <c r="BX496" t="str">
        <f>"5:00 PM"</f>
        <v>5:00 PM</v>
      </c>
      <c r="BY496" t="s">
        <v>135</v>
      </c>
      <c r="BZ496">
        <v>0</v>
      </c>
      <c r="CA496">
        <v>24</v>
      </c>
      <c r="CB496" t="s">
        <v>117</v>
      </c>
      <c r="CD496" t="s">
        <v>854</v>
      </c>
      <c r="CE496" t="s">
        <v>1387</v>
      </c>
      <c r="CF496" t="s">
        <v>1388</v>
      </c>
      <c r="CG496" t="s">
        <v>156</v>
      </c>
      <c r="CH496" t="s">
        <v>122</v>
      </c>
      <c r="CI496" s="8">
        <v>96950</v>
      </c>
      <c r="CJ496" s="3">
        <v>9.98</v>
      </c>
      <c r="CK496" s="3">
        <v>9.98</v>
      </c>
      <c r="CL496" s="3">
        <v>14.97</v>
      </c>
      <c r="CM496" s="3">
        <v>14.97</v>
      </c>
      <c r="CN496" t="s">
        <v>137</v>
      </c>
      <c r="CO496" t="s">
        <v>854</v>
      </c>
      <c r="CP496" t="s">
        <v>138</v>
      </c>
      <c r="CR496" t="s">
        <v>117</v>
      </c>
      <c r="CS496" t="s">
        <v>139</v>
      </c>
      <c r="CT496" t="s">
        <v>140</v>
      </c>
      <c r="CU496" t="s">
        <v>139</v>
      </c>
      <c r="CV496" t="s">
        <v>140</v>
      </c>
      <c r="CW496" t="s">
        <v>139</v>
      </c>
      <c r="CX496" t="s">
        <v>140</v>
      </c>
      <c r="CY496" t="s">
        <v>1402</v>
      </c>
      <c r="CZ496" s="10">
        <v>16702345828</v>
      </c>
      <c r="DA496" t="s">
        <v>1392</v>
      </c>
      <c r="DB496" t="s">
        <v>140</v>
      </c>
      <c r="DC496" t="s">
        <v>139</v>
      </c>
      <c r="DD496" t="s">
        <v>117</v>
      </c>
      <c r="DE496" t="s">
        <v>292</v>
      </c>
      <c r="DF496" t="s">
        <v>1393</v>
      </c>
      <c r="DH496" t="s">
        <v>1398</v>
      </c>
      <c r="DI496" t="s">
        <v>1397</v>
      </c>
      <c r="DJ496" t="s">
        <v>1396</v>
      </c>
    </row>
    <row r="497" spans="1:114" ht="14.45" customHeight="1" x14ac:dyDescent="0.25">
      <c r="A497" t="s">
        <v>2412</v>
      </c>
      <c r="B497" t="s">
        <v>251</v>
      </c>
      <c r="C497" s="1">
        <v>46002</v>
      </c>
      <c r="D497" s="1">
        <v>46051</v>
      </c>
      <c r="E497" t="s">
        <v>116</v>
      </c>
      <c r="G497" t="s">
        <v>139</v>
      </c>
      <c r="H497" t="s">
        <v>117</v>
      </c>
      <c r="I497" t="s">
        <v>117</v>
      </c>
      <c r="J497" t="s">
        <v>1837</v>
      </c>
      <c r="K497" t="s">
        <v>140</v>
      </c>
      <c r="L497" t="s">
        <v>1838</v>
      </c>
      <c r="M497" t="s">
        <v>1839</v>
      </c>
      <c r="N497" t="s">
        <v>231</v>
      </c>
      <c r="O497" t="s">
        <v>122</v>
      </c>
      <c r="P497" s="8">
        <v>96952</v>
      </c>
      <c r="Q497" t="s">
        <v>123</v>
      </c>
      <c r="R497" t="s">
        <v>140</v>
      </c>
      <c r="S497" s="10">
        <v>16704339989</v>
      </c>
      <c r="U497" t="s">
        <v>1840</v>
      </c>
      <c r="V497">
        <v>481111</v>
      </c>
      <c r="W497" t="s">
        <v>125</v>
      </c>
      <c r="Y497" t="s">
        <v>1841</v>
      </c>
      <c r="Z497" t="s">
        <v>1842</v>
      </c>
      <c r="AA497" t="s">
        <v>1843</v>
      </c>
      <c r="AB497" t="s">
        <v>277</v>
      </c>
      <c r="AC497" t="s">
        <v>1838</v>
      </c>
      <c r="AD497" t="s">
        <v>1839</v>
      </c>
      <c r="AE497" t="s">
        <v>231</v>
      </c>
      <c r="AF497" t="s">
        <v>122</v>
      </c>
      <c r="AG497" s="8">
        <v>96952</v>
      </c>
      <c r="AH497" t="s">
        <v>123</v>
      </c>
      <c r="AJ497" s="10">
        <v>16704339989</v>
      </c>
      <c r="AL497" t="s">
        <v>1844</v>
      </c>
      <c r="BE497" t="str">
        <f>"37-2011.00"</f>
        <v>37-2011.00</v>
      </c>
      <c r="BF497" t="s">
        <v>640</v>
      </c>
      <c r="BG497" t="s">
        <v>2413</v>
      </c>
      <c r="BH497" t="s">
        <v>2414</v>
      </c>
      <c r="BI497">
        <v>2</v>
      </c>
      <c r="BJ497">
        <v>1</v>
      </c>
      <c r="BK497" s="1">
        <v>46054</v>
      </c>
      <c r="BL497" s="1">
        <v>47149</v>
      </c>
      <c r="BM497" s="1">
        <v>46054</v>
      </c>
      <c r="BN497" s="1">
        <v>47149</v>
      </c>
      <c r="BO497">
        <v>40</v>
      </c>
      <c r="BP497">
        <v>0</v>
      </c>
      <c r="BQ497">
        <v>8</v>
      </c>
      <c r="BR497">
        <v>8</v>
      </c>
      <c r="BS497">
        <v>8</v>
      </c>
      <c r="BT497">
        <v>8</v>
      </c>
      <c r="BU497">
        <v>8</v>
      </c>
      <c r="BV497">
        <v>0</v>
      </c>
      <c r="BW497" t="str">
        <f>"8:00 AM"</f>
        <v>8:00 AM</v>
      </c>
      <c r="BX497" t="str">
        <f>"5:00 PM"</f>
        <v>5:00 PM</v>
      </c>
      <c r="BY497" t="s">
        <v>165</v>
      </c>
      <c r="BZ497">
        <v>0</v>
      </c>
      <c r="CA497">
        <v>12</v>
      </c>
      <c r="CB497" t="s">
        <v>117</v>
      </c>
      <c r="CD497" t="s">
        <v>2415</v>
      </c>
      <c r="CE497" t="s">
        <v>1838</v>
      </c>
      <c r="CF497" t="s">
        <v>1839</v>
      </c>
      <c r="CG497" t="s">
        <v>564</v>
      </c>
      <c r="CH497" t="s">
        <v>122</v>
      </c>
      <c r="CI497" s="8">
        <v>96952</v>
      </c>
      <c r="CJ497" s="3">
        <v>8.4499999999999993</v>
      </c>
      <c r="CK497" s="3">
        <v>9.5399999999999991</v>
      </c>
      <c r="CL497" s="3">
        <v>0</v>
      </c>
      <c r="CM497" s="3">
        <v>0</v>
      </c>
      <c r="CN497" t="s">
        <v>137</v>
      </c>
      <c r="CO497" t="s">
        <v>140</v>
      </c>
      <c r="CP497" t="s">
        <v>138</v>
      </c>
      <c r="CR497" t="s">
        <v>117</v>
      </c>
      <c r="CS497" t="s">
        <v>139</v>
      </c>
      <c r="CT497" t="s">
        <v>140</v>
      </c>
      <c r="CU497" t="s">
        <v>140</v>
      </c>
      <c r="CV497" t="s">
        <v>139</v>
      </c>
      <c r="CW497" t="s">
        <v>139</v>
      </c>
      <c r="CX497" t="s">
        <v>140</v>
      </c>
      <c r="CY497" t="s">
        <v>1848</v>
      </c>
      <c r="CZ497" s="10">
        <v>16704339989</v>
      </c>
      <c r="DA497" t="s">
        <v>1849</v>
      </c>
      <c r="DB497" t="s">
        <v>140</v>
      </c>
      <c r="DC497" t="s">
        <v>139</v>
      </c>
      <c r="DD497" t="s">
        <v>117</v>
      </c>
    </row>
    <row r="498" spans="1:114" ht="14.45" customHeight="1" x14ac:dyDescent="0.25">
      <c r="A498" t="s">
        <v>2971</v>
      </c>
      <c r="B498" t="s">
        <v>115</v>
      </c>
      <c r="C498" s="1">
        <v>46001</v>
      </c>
      <c r="D498" s="1">
        <v>46051</v>
      </c>
      <c r="E498" t="s">
        <v>116</v>
      </c>
      <c r="G498" t="s">
        <v>117</v>
      </c>
      <c r="H498" t="s">
        <v>117</v>
      </c>
      <c r="I498" t="s">
        <v>117</v>
      </c>
      <c r="J498" t="s">
        <v>2972</v>
      </c>
      <c r="K498" t="s">
        <v>2973</v>
      </c>
      <c r="L498" t="s">
        <v>2974</v>
      </c>
      <c r="M498" t="s">
        <v>2975</v>
      </c>
      <c r="N498" t="s">
        <v>121</v>
      </c>
      <c r="O498" t="s">
        <v>122</v>
      </c>
      <c r="P498" s="8">
        <v>96950</v>
      </c>
      <c r="Q498" t="s">
        <v>123</v>
      </c>
      <c r="S498" s="10">
        <v>16702852752</v>
      </c>
      <c r="U498" t="s">
        <v>2976</v>
      </c>
      <c r="V498">
        <v>221330</v>
      </c>
      <c r="W498" t="s">
        <v>125</v>
      </c>
      <c r="Y498" t="s">
        <v>2977</v>
      </c>
      <c r="Z498" t="s">
        <v>2610</v>
      </c>
      <c r="AB498" t="s">
        <v>2978</v>
      </c>
      <c r="AC498" t="s">
        <v>2974</v>
      </c>
      <c r="AD498" t="s">
        <v>2975</v>
      </c>
      <c r="AE498" t="s">
        <v>121</v>
      </c>
      <c r="AF498" t="s">
        <v>122</v>
      </c>
      <c r="AG498" s="8">
        <v>96950</v>
      </c>
      <c r="AH498" t="s">
        <v>123</v>
      </c>
      <c r="AJ498" s="10">
        <v>16702852752</v>
      </c>
      <c r="AL498" t="s">
        <v>2979</v>
      </c>
      <c r="BE498" t="str">
        <f>"49-9071.00"</f>
        <v>49-9071.00</v>
      </c>
      <c r="BF498" t="s">
        <v>132</v>
      </c>
      <c r="BG498" t="s">
        <v>2980</v>
      </c>
      <c r="BH498" t="s">
        <v>2981</v>
      </c>
      <c r="BI498">
        <v>2</v>
      </c>
      <c r="BJ498">
        <v>2</v>
      </c>
      <c r="BK498" s="1">
        <v>46113</v>
      </c>
      <c r="BL498" s="1">
        <v>46477</v>
      </c>
      <c r="BM498" s="1">
        <v>46113</v>
      </c>
      <c r="BN498" s="1">
        <v>46477</v>
      </c>
      <c r="BO498">
        <v>40</v>
      </c>
      <c r="BP498">
        <v>0</v>
      </c>
      <c r="BQ498">
        <v>8</v>
      </c>
      <c r="BR498">
        <v>8</v>
      </c>
      <c r="BS498">
        <v>8</v>
      </c>
      <c r="BT498">
        <v>8</v>
      </c>
      <c r="BU498">
        <v>8</v>
      </c>
      <c r="BV498">
        <v>0</v>
      </c>
      <c r="BW498" t="str">
        <f>"8:00 AM"</f>
        <v>8:00 AM</v>
      </c>
      <c r="BX498" t="str">
        <f>"5:00 PM"</f>
        <v>5:00 PM</v>
      </c>
      <c r="BY498" t="s">
        <v>135</v>
      </c>
      <c r="BZ498">
        <v>0</v>
      </c>
      <c r="CA498">
        <v>24</v>
      </c>
      <c r="CB498" t="s">
        <v>117</v>
      </c>
      <c r="CD498" t="s">
        <v>2982</v>
      </c>
      <c r="CE498" t="s">
        <v>2974</v>
      </c>
      <c r="CG498" t="s">
        <v>121</v>
      </c>
      <c r="CH498" t="s">
        <v>122</v>
      </c>
      <c r="CI498" s="8">
        <v>96950</v>
      </c>
      <c r="CJ498" s="3">
        <v>9.98</v>
      </c>
      <c r="CK498" s="3">
        <v>9.98</v>
      </c>
      <c r="CL498" s="3">
        <v>14.97</v>
      </c>
      <c r="CM498" s="3">
        <v>14.97</v>
      </c>
      <c r="CN498" t="s">
        <v>137</v>
      </c>
      <c r="CO498" t="s">
        <v>140</v>
      </c>
      <c r="CP498" t="s">
        <v>138</v>
      </c>
      <c r="CR498" t="s">
        <v>117</v>
      </c>
      <c r="CS498" t="s">
        <v>139</v>
      </c>
      <c r="CT498" t="s">
        <v>139</v>
      </c>
      <c r="CU498" t="s">
        <v>139</v>
      </c>
      <c r="CV498" t="s">
        <v>140</v>
      </c>
      <c r="CW498" t="s">
        <v>139</v>
      </c>
      <c r="CX498" t="s">
        <v>140</v>
      </c>
      <c r="CY498" t="s">
        <v>801</v>
      </c>
      <c r="CZ498" s="10">
        <v>16702852752</v>
      </c>
      <c r="DA498" t="s">
        <v>2979</v>
      </c>
      <c r="DB498" t="s">
        <v>802</v>
      </c>
      <c r="DC498" t="s">
        <v>139</v>
      </c>
      <c r="DD498" t="s">
        <v>117</v>
      </c>
      <c r="DE498" t="s">
        <v>803</v>
      </c>
      <c r="DF498" t="s">
        <v>804</v>
      </c>
      <c r="DG498" t="s">
        <v>805</v>
      </c>
      <c r="DH498" t="s">
        <v>806</v>
      </c>
      <c r="DI498" t="s">
        <v>807</v>
      </c>
      <c r="DJ498" t="s">
        <v>808</v>
      </c>
    </row>
    <row r="499" spans="1:114" ht="14.45" customHeight="1" x14ac:dyDescent="0.25">
      <c r="A499" t="s">
        <v>2983</v>
      </c>
      <c r="B499" t="s">
        <v>115</v>
      </c>
      <c r="C499" s="1">
        <v>46002</v>
      </c>
      <c r="D499" s="1">
        <v>46051</v>
      </c>
      <c r="E499" t="s">
        <v>116</v>
      </c>
      <c r="G499" t="s">
        <v>117</v>
      </c>
      <c r="H499" t="s">
        <v>117</v>
      </c>
      <c r="I499" t="s">
        <v>117</v>
      </c>
      <c r="J499" t="s">
        <v>1448</v>
      </c>
      <c r="L499" t="s">
        <v>1387</v>
      </c>
      <c r="M499" t="s">
        <v>1388</v>
      </c>
      <c r="N499" t="s">
        <v>156</v>
      </c>
      <c r="O499" t="s">
        <v>122</v>
      </c>
      <c r="P499" s="8">
        <v>96950</v>
      </c>
      <c r="Q499" t="s">
        <v>123</v>
      </c>
      <c r="S499" s="10">
        <v>16702345828</v>
      </c>
      <c r="U499" t="s">
        <v>1389</v>
      </c>
      <c r="V499">
        <v>2389</v>
      </c>
      <c r="W499" t="s">
        <v>125</v>
      </c>
      <c r="Y499" t="s">
        <v>1390</v>
      </c>
      <c r="Z499" t="s">
        <v>1391</v>
      </c>
      <c r="AB499" t="s">
        <v>277</v>
      </c>
      <c r="AC499" t="s">
        <v>1387</v>
      </c>
      <c r="AD499" t="s">
        <v>1388</v>
      </c>
      <c r="AE499" t="s">
        <v>156</v>
      </c>
      <c r="AF499" t="s">
        <v>122</v>
      </c>
      <c r="AG499" s="8">
        <v>96950</v>
      </c>
      <c r="AH499" t="s">
        <v>123</v>
      </c>
      <c r="AJ499" s="10">
        <v>16702345828</v>
      </c>
      <c r="AL499" t="s">
        <v>1392</v>
      </c>
      <c r="AM499" t="s">
        <v>152</v>
      </c>
      <c r="AN499" t="s">
        <v>292</v>
      </c>
      <c r="AO499" t="s">
        <v>1393</v>
      </c>
      <c r="AQ499" t="s">
        <v>1394</v>
      </c>
      <c r="AR499" t="s">
        <v>1395</v>
      </c>
      <c r="AS499" t="s">
        <v>156</v>
      </c>
      <c r="AT499" t="s">
        <v>122</v>
      </c>
      <c r="AU499" s="8">
        <v>96950</v>
      </c>
      <c r="AV499" t="s">
        <v>123</v>
      </c>
      <c r="AX499" s="10">
        <v>16702872946</v>
      </c>
      <c r="AZ499" t="s">
        <v>1396</v>
      </c>
      <c r="BA499" t="s">
        <v>1397</v>
      </c>
      <c r="BB499" t="s">
        <v>1398</v>
      </c>
      <c r="BE499" t="str">
        <f>"49-3021.00"</f>
        <v>49-3021.00</v>
      </c>
      <c r="BF499" t="s">
        <v>900</v>
      </c>
      <c r="BG499" t="s">
        <v>2984</v>
      </c>
      <c r="BH499" t="s">
        <v>2985</v>
      </c>
      <c r="BI499">
        <v>3</v>
      </c>
      <c r="BJ499">
        <v>3</v>
      </c>
      <c r="BK499" s="1">
        <v>46113</v>
      </c>
      <c r="BL499" s="1">
        <v>46477</v>
      </c>
      <c r="BM499" s="1">
        <v>46113</v>
      </c>
      <c r="BN499" s="1">
        <v>46477</v>
      </c>
      <c r="BO499">
        <v>40</v>
      </c>
      <c r="BP499">
        <v>0</v>
      </c>
      <c r="BQ499">
        <v>8</v>
      </c>
      <c r="BR499">
        <v>8</v>
      </c>
      <c r="BS499">
        <v>8</v>
      </c>
      <c r="BT499">
        <v>8</v>
      </c>
      <c r="BU499">
        <v>8</v>
      </c>
      <c r="BV499">
        <v>0</v>
      </c>
      <c r="BW499" t="str">
        <f>"8:00 AM"</f>
        <v>8:00 AM</v>
      </c>
      <c r="BX499" t="str">
        <f>"5:00 PM"</f>
        <v>5:00 PM</v>
      </c>
      <c r="BY499" t="s">
        <v>135</v>
      </c>
      <c r="BZ499">
        <v>0</v>
      </c>
      <c r="CA499">
        <v>12</v>
      </c>
      <c r="CB499" t="s">
        <v>117</v>
      </c>
      <c r="CD499" t="s">
        <v>854</v>
      </c>
      <c r="CE499" t="s">
        <v>1387</v>
      </c>
      <c r="CF499" t="s">
        <v>1388</v>
      </c>
      <c r="CG499" t="s">
        <v>156</v>
      </c>
      <c r="CH499" t="s">
        <v>122</v>
      </c>
      <c r="CI499" s="8">
        <v>96950</v>
      </c>
      <c r="CJ499" s="3">
        <v>11.15</v>
      </c>
      <c r="CK499" s="3">
        <v>11.15</v>
      </c>
      <c r="CL499" s="3">
        <v>16.73</v>
      </c>
      <c r="CM499" s="3">
        <v>16.73</v>
      </c>
      <c r="CN499" t="s">
        <v>137</v>
      </c>
      <c r="CO499" t="s">
        <v>854</v>
      </c>
      <c r="CP499" t="s">
        <v>138</v>
      </c>
      <c r="CR499" t="s">
        <v>117</v>
      </c>
      <c r="CS499" t="s">
        <v>139</v>
      </c>
      <c r="CT499" t="s">
        <v>140</v>
      </c>
      <c r="CU499" t="s">
        <v>139</v>
      </c>
      <c r="CV499" t="s">
        <v>140</v>
      </c>
      <c r="CW499" t="s">
        <v>139</v>
      </c>
      <c r="CX499" t="s">
        <v>140</v>
      </c>
      <c r="CY499" t="s">
        <v>1402</v>
      </c>
      <c r="CZ499" s="10">
        <v>16702345828</v>
      </c>
      <c r="DA499" t="s">
        <v>1392</v>
      </c>
      <c r="DB499" t="s">
        <v>140</v>
      </c>
      <c r="DC499" t="s">
        <v>139</v>
      </c>
      <c r="DD499" t="s">
        <v>117</v>
      </c>
      <c r="DE499" t="s">
        <v>292</v>
      </c>
      <c r="DF499" t="s">
        <v>1393</v>
      </c>
      <c r="DH499" t="s">
        <v>1398</v>
      </c>
      <c r="DI499" t="s">
        <v>1397</v>
      </c>
      <c r="DJ499" t="s">
        <v>1396</v>
      </c>
    </row>
    <row r="500" spans="1:114" ht="14.45" customHeight="1" x14ac:dyDescent="0.25">
      <c r="A500" t="s">
        <v>3015</v>
      </c>
      <c r="B500" t="s">
        <v>251</v>
      </c>
      <c r="C500" s="1">
        <v>45974</v>
      </c>
      <c r="D500" s="1">
        <v>46051</v>
      </c>
      <c r="E500" t="s">
        <v>116</v>
      </c>
      <c r="G500" t="s">
        <v>117</v>
      </c>
      <c r="H500" t="s">
        <v>139</v>
      </c>
      <c r="I500" t="s">
        <v>117</v>
      </c>
      <c r="J500" t="s">
        <v>1510</v>
      </c>
      <c r="K500" t="s">
        <v>1511</v>
      </c>
      <c r="L500" t="s">
        <v>1512</v>
      </c>
      <c r="M500" t="s">
        <v>1513</v>
      </c>
      <c r="N500" t="s">
        <v>121</v>
      </c>
      <c r="O500" t="s">
        <v>122</v>
      </c>
      <c r="P500" s="8">
        <v>96950</v>
      </c>
      <c r="Q500" t="s">
        <v>123</v>
      </c>
      <c r="S500" s="10">
        <v>16707837461</v>
      </c>
      <c r="U500" t="s">
        <v>1514</v>
      </c>
      <c r="V500">
        <v>56132</v>
      </c>
      <c r="W500" t="s">
        <v>222</v>
      </c>
      <c r="X500" t="s">
        <v>139</v>
      </c>
      <c r="Y500" t="s">
        <v>1515</v>
      </c>
      <c r="Z500" t="s">
        <v>1516</v>
      </c>
      <c r="AA500" t="s">
        <v>1517</v>
      </c>
      <c r="AB500" t="s">
        <v>260</v>
      </c>
      <c r="AC500" t="s">
        <v>1512</v>
      </c>
      <c r="AD500" t="s">
        <v>1513</v>
      </c>
      <c r="AE500" t="s">
        <v>121</v>
      </c>
      <c r="AF500" t="s">
        <v>122</v>
      </c>
      <c r="AG500" s="8">
        <v>96950</v>
      </c>
      <c r="AH500" t="s">
        <v>123</v>
      </c>
      <c r="AJ500" s="10">
        <v>16707837461</v>
      </c>
      <c r="AL500" t="s">
        <v>1518</v>
      </c>
      <c r="BE500" t="str">
        <f>"35-2014.00"</f>
        <v>35-2014.00</v>
      </c>
      <c r="BF500" t="s">
        <v>195</v>
      </c>
      <c r="BG500" t="s">
        <v>1519</v>
      </c>
      <c r="BH500" t="s">
        <v>197</v>
      </c>
      <c r="BI500">
        <v>6</v>
      </c>
      <c r="BJ500">
        <v>5</v>
      </c>
      <c r="BK500" s="1">
        <v>45986</v>
      </c>
      <c r="BL500" s="1">
        <v>46350</v>
      </c>
      <c r="BM500" s="1">
        <v>46051</v>
      </c>
      <c r="BN500" s="1">
        <v>46350</v>
      </c>
      <c r="BO500">
        <v>35</v>
      </c>
      <c r="BP500">
        <v>0</v>
      </c>
      <c r="BQ500">
        <v>7</v>
      </c>
      <c r="BR500">
        <v>7</v>
      </c>
      <c r="BS500">
        <v>7</v>
      </c>
      <c r="BT500">
        <v>7</v>
      </c>
      <c r="BU500">
        <v>7</v>
      </c>
      <c r="BV500">
        <v>0</v>
      </c>
      <c r="BW500" t="str">
        <f>"10:00 AM"</f>
        <v>10:00 AM</v>
      </c>
      <c r="BX500" t="str">
        <f>"6:00 PM"</f>
        <v>6:00 PM</v>
      </c>
      <c r="BY500" t="s">
        <v>165</v>
      </c>
      <c r="BZ500">
        <v>0</v>
      </c>
      <c r="CA500">
        <v>12</v>
      </c>
      <c r="CB500" t="s">
        <v>117</v>
      </c>
      <c r="CD500" t="s">
        <v>1520</v>
      </c>
      <c r="CE500" t="s">
        <v>1512</v>
      </c>
      <c r="CF500" t="s">
        <v>1513</v>
      </c>
      <c r="CG500" t="s">
        <v>121</v>
      </c>
      <c r="CH500" t="s">
        <v>122</v>
      </c>
      <c r="CI500" s="8">
        <v>96950</v>
      </c>
      <c r="CJ500" s="3">
        <v>8.93</v>
      </c>
      <c r="CK500" s="3">
        <v>8.93</v>
      </c>
      <c r="CL500" s="3">
        <v>13.39</v>
      </c>
      <c r="CM500" s="3">
        <v>13.39</v>
      </c>
      <c r="CN500" t="s">
        <v>137</v>
      </c>
      <c r="CO500" t="s">
        <v>1521</v>
      </c>
      <c r="CP500" t="s">
        <v>138</v>
      </c>
      <c r="CR500" t="s">
        <v>117</v>
      </c>
      <c r="CS500" t="s">
        <v>139</v>
      </c>
      <c r="CT500" t="s">
        <v>139</v>
      </c>
      <c r="CU500" t="s">
        <v>139</v>
      </c>
      <c r="CV500" t="s">
        <v>140</v>
      </c>
      <c r="CW500" t="s">
        <v>139</v>
      </c>
      <c r="CX500" t="s">
        <v>140</v>
      </c>
      <c r="CY500" t="s">
        <v>1522</v>
      </c>
      <c r="CZ500" s="10">
        <v>16707837461</v>
      </c>
      <c r="DA500" t="s">
        <v>1523</v>
      </c>
      <c r="DB500" t="s">
        <v>1755</v>
      </c>
      <c r="DC500" t="s">
        <v>139</v>
      </c>
      <c r="DD500" t="s">
        <v>139</v>
      </c>
    </row>
    <row r="501" spans="1:114" ht="14.45" customHeight="1" x14ac:dyDescent="0.25">
      <c r="A501" t="s">
        <v>3075</v>
      </c>
      <c r="B501" t="s">
        <v>217</v>
      </c>
      <c r="C501" s="1">
        <v>45989</v>
      </c>
      <c r="D501" s="1">
        <v>46051</v>
      </c>
      <c r="E501" t="s">
        <v>116</v>
      </c>
      <c r="G501" t="s">
        <v>117</v>
      </c>
      <c r="H501" t="s">
        <v>117</v>
      </c>
      <c r="I501" t="s">
        <v>117</v>
      </c>
      <c r="J501" t="s">
        <v>3076</v>
      </c>
      <c r="K501" t="s">
        <v>3077</v>
      </c>
      <c r="L501" t="s">
        <v>3078</v>
      </c>
      <c r="M501" t="s">
        <v>3079</v>
      </c>
      <c r="N501" t="s">
        <v>121</v>
      </c>
      <c r="O501" t="s">
        <v>122</v>
      </c>
      <c r="P501" s="8">
        <v>96950</v>
      </c>
      <c r="Q501" t="s">
        <v>123</v>
      </c>
      <c r="S501" s="10">
        <v>16702883443</v>
      </c>
      <c r="U501" t="s">
        <v>3080</v>
      </c>
      <c r="V501">
        <v>323113</v>
      </c>
      <c r="W501" t="s">
        <v>125</v>
      </c>
      <c r="Y501" t="s">
        <v>3081</v>
      </c>
      <c r="Z501" t="s">
        <v>3082</v>
      </c>
      <c r="AA501" t="s">
        <v>3083</v>
      </c>
      <c r="AB501" t="s">
        <v>2858</v>
      </c>
      <c r="AC501" t="s">
        <v>3084</v>
      </c>
      <c r="AD501" t="s">
        <v>3079</v>
      </c>
      <c r="AE501" t="s">
        <v>121</v>
      </c>
      <c r="AF501" t="s">
        <v>122</v>
      </c>
      <c r="AG501" s="8">
        <v>96950</v>
      </c>
      <c r="AH501" t="s">
        <v>123</v>
      </c>
      <c r="AJ501" s="10">
        <v>16702883443</v>
      </c>
      <c r="AL501" t="s">
        <v>3085</v>
      </c>
      <c r="BE501" t="str">
        <f>"51-9198.00"</f>
        <v>51-9198.00</v>
      </c>
      <c r="BF501" t="s">
        <v>374</v>
      </c>
      <c r="BG501" t="s">
        <v>3086</v>
      </c>
      <c r="BH501" t="s">
        <v>3087</v>
      </c>
      <c r="BI501">
        <v>3</v>
      </c>
      <c r="BK501" s="1">
        <v>46082</v>
      </c>
      <c r="BL501" s="1">
        <v>46446</v>
      </c>
      <c r="BO501">
        <v>35</v>
      </c>
      <c r="BP501">
        <v>0</v>
      </c>
      <c r="BQ501">
        <v>7</v>
      </c>
      <c r="BR501">
        <v>7</v>
      </c>
      <c r="BS501">
        <v>7</v>
      </c>
      <c r="BT501">
        <v>7</v>
      </c>
      <c r="BU501">
        <v>7</v>
      </c>
      <c r="BV501">
        <v>0</v>
      </c>
      <c r="BW501" t="str">
        <f>"8:00 AM"</f>
        <v>8:00 AM</v>
      </c>
      <c r="BX501" t="str">
        <f>"3:00 PM"</f>
        <v>3:00 PM</v>
      </c>
      <c r="BY501" t="s">
        <v>135</v>
      </c>
      <c r="BZ501">
        <v>0</v>
      </c>
      <c r="CA501">
        <v>12</v>
      </c>
      <c r="CB501" t="s">
        <v>117</v>
      </c>
      <c r="CD501" s="2" t="s">
        <v>3088</v>
      </c>
      <c r="CE501" t="s">
        <v>3089</v>
      </c>
      <c r="CF501" t="s">
        <v>3079</v>
      </c>
      <c r="CG501" t="s">
        <v>121</v>
      </c>
      <c r="CH501" t="s">
        <v>122</v>
      </c>
      <c r="CI501" s="8">
        <v>96950</v>
      </c>
      <c r="CJ501" s="3">
        <v>8.2200000000000006</v>
      </c>
      <c r="CK501" s="3">
        <v>8.2200000000000006</v>
      </c>
      <c r="CL501" s="3">
        <v>12.33</v>
      </c>
      <c r="CM501" s="3">
        <v>12.33</v>
      </c>
      <c r="CN501" t="s">
        <v>137</v>
      </c>
      <c r="CO501" t="s">
        <v>140</v>
      </c>
      <c r="CP501" t="s">
        <v>138</v>
      </c>
      <c r="CR501" t="s">
        <v>117</v>
      </c>
      <c r="CS501" t="s">
        <v>139</v>
      </c>
      <c r="CT501" t="s">
        <v>140</v>
      </c>
      <c r="CU501" t="s">
        <v>139</v>
      </c>
      <c r="CV501" t="s">
        <v>140</v>
      </c>
      <c r="CW501" t="s">
        <v>139</v>
      </c>
      <c r="CX501" t="s">
        <v>140</v>
      </c>
      <c r="CY501" t="s">
        <v>2596</v>
      </c>
      <c r="CZ501" s="10">
        <v>16702883444</v>
      </c>
      <c r="DA501" t="s">
        <v>3085</v>
      </c>
      <c r="DB501" t="s">
        <v>140</v>
      </c>
      <c r="DC501" t="s">
        <v>139</v>
      </c>
      <c r="DD501" t="s">
        <v>117</v>
      </c>
    </row>
    <row r="502" spans="1:114" ht="14.45" customHeight="1" x14ac:dyDescent="0.25">
      <c r="A502" t="s">
        <v>3683</v>
      </c>
      <c r="B502" t="s">
        <v>115</v>
      </c>
      <c r="C502" s="1">
        <v>45978</v>
      </c>
      <c r="D502" s="1">
        <v>46051</v>
      </c>
      <c r="E502" t="s">
        <v>168</v>
      </c>
      <c r="F502" s="1">
        <v>46067</v>
      </c>
      <c r="G502" t="s">
        <v>117</v>
      </c>
      <c r="H502" t="s">
        <v>117</v>
      </c>
      <c r="I502" t="s">
        <v>117</v>
      </c>
      <c r="J502" t="s">
        <v>169</v>
      </c>
      <c r="L502" t="s">
        <v>1241</v>
      </c>
      <c r="M502" t="s">
        <v>171</v>
      </c>
      <c r="N502" t="s">
        <v>156</v>
      </c>
      <c r="O502" t="s">
        <v>122</v>
      </c>
      <c r="P502" s="8">
        <v>96950</v>
      </c>
      <c r="Q502" t="s">
        <v>123</v>
      </c>
      <c r="S502" s="10">
        <v>16702341795</v>
      </c>
      <c r="U502" t="s">
        <v>172</v>
      </c>
      <c r="V502">
        <v>541611</v>
      </c>
      <c r="W502" t="s">
        <v>125</v>
      </c>
      <c r="Y502" t="s">
        <v>173</v>
      </c>
      <c r="Z502" t="s">
        <v>174</v>
      </c>
      <c r="AA502" t="s">
        <v>175</v>
      </c>
      <c r="AB502" t="s">
        <v>176</v>
      </c>
      <c r="AC502" t="s">
        <v>3684</v>
      </c>
      <c r="AD502" t="s">
        <v>1241</v>
      </c>
      <c r="AE502" t="s">
        <v>156</v>
      </c>
      <c r="AF502" t="s">
        <v>122</v>
      </c>
      <c r="AG502" s="8">
        <v>96950</v>
      </c>
      <c r="AH502" t="s">
        <v>123</v>
      </c>
      <c r="AJ502" s="10">
        <v>16702341795</v>
      </c>
      <c r="AL502" t="s">
        <v>178</v>
      </c>
      <c r="BE502" t="str">
        <f>"47-2111.00"</f>
        <v>47-2111.00</v>
      </c>
      <c r="BF502" t="s">
        <v>2258</v>
      </c>
      <c r="BG502" t="s">
        <v>3685</v>
      </c>
      <c r="BH502" t="s">
        <v>2408</v>
      </c>
      <c r="BI502">
        <v>1</v>
      </c>
      <c r="BJ502">
        <v>1</v>
      </c>
      <c r="BK502" s="1">
        <v>46069</v>
      </c>
      <c r="BL502" s="1">
        <v>46433</v>
      </c>
      <c r="BM502" s="1">
        <v>46069</v>
      </c>
      <c r="BN502" s="1">
        <v>46433</v>
      </c>
      <c r="BO502">
        <v>40</v>
      </c>
      <c r="BP502">
        <v>0</v>
      </c>
      <c r="BQ502">
        <v>8</v>
      </c>
      <c r="BR502">
        <v>8</v>
      </c>
      <c r="BS502">
        <v>8</v>
      </c>
      <c r="BT502">
        <v>8</v>
      </c>
      <c r="BU502">
        <v>8</v>
      </c>
      <c r="BV502">
        <v>0</v>
      </c>
      <c r="BW502" t="str">
        <f>"8:00 AM"</f>
        <v>8:00 AM</v>
      </c>
      <c r="BX502" t="str">
        <f>"5:00 PM"</f>
        <v>5:00 PM</v>
      </c>
      <c r="BY502" t="s">
        <v>135</v>
      </c>
      <c r="BZ502">
        <v>0</v>
      </c>
      <c r="CA502">
        <v>24</v>
      </c>
      <c r="CB502" t="s">
        <v>117</v>
      </c>
      <c r="CD502" t="s">
        <v>3686</v>
      </c>
      <c r="CE502" t="s">
        <v>1245</v>
      </c>
      <c r="CG502" t="s">
        <v>564</v>
      </c>
      <c r="CH502" t="s">
        <v>122</v>
      </c>
      <c r="CI502" s="8">
        <v>96952</v>
      </c>
      <c r="CJ502" s="3">
        <v>11.47</v>
      </c>
      <c r="CK502" s="3">
        <v>13</v>
      </c>
      <c r="CN502" t="s">
        <v>137</v>
      </c>
      <c r="CO502" t="s">
        <v>165</v>
      </c>
      <c r="CP502" t="s">
        <v>138</v>
      </c>
      <c r="CR502" t="s">
        <v>117</v>
      </c>
      <c r="CS502" t="s">
        <v>139</v>
      </c>
      <c r="CT502" t="s">
        <v>139</v>
      </c>
      <c r="CU502" t="s">
        <v>140</v>
      </c>
      <c r="CV502" t="s">
        <v>140</v>
      </c>
      <c r="CW502" t="s">
        <v>139</v>
      </c>
      <c r="CX502" t="s">
        <v>140</v>
      </c>
      <c r="CY502" t="s">
        <v>3687</v>
      </c>
      <c r="CZ502" s="10">
        <v>16702341795</v>
      </c>
      <c r="DA502" t="s">
        <v>178</v>
      </c>
      <c r="DB502" t="s">
        <v>183</v>
      </c>
      <c r="DC502" t="s">
        <v>139</v>
      </c>
      <c r="DD502" t="s">
        <v>117</v>
      </c>
    </row>
    <row r="503" spans="1:114" ht="14.45" customHeight="1" x14ac:dyDescent="0.25">
      <c r="A503" t="s">
        <v>3700</v>
      </c>
      <c r="B503" t="s">
        <v>115</v>
      </c>
      <c r="C503" s="1">
        <v>45974</v>
      </c>
      <c r="D503" s="1">
        <v>46051</v>
      </c>
      <c r="E503" t="s">
        <v>168</v>
      </c>
      <c r="F503" s="1">
        <v>46130</v>
      </c>
      <c r="G503" t="s">
        <v>117</v>
      </c>
      <c r="H503" t="s">
        <v>117</v>
      </c>
      <c r="I503" t="s">
        <v>117</v>
      </c>
      <c r="J503" t="s">
        <v>351</v>
      </c>
      <c r="K503" t="s">
        <v>391</v>
      </c>
      <c r="L503" t="s">
        <v>353</v>
      </c>
      <c r="M503" t="s">
        <v>354</v>
      </c>
      <c r="N503" t="s">
        <v>121</v>
      </c>
      <c r="O503" t="s">
        <v>122</v>
      </c>
      <c r="P503" s="8">
        <v>96950</v>
      </c>
      <c r="Q503" t="s">
        <v>123</v>
      </c>
      <c r="S503" s="10">
        <v>16702353285</v>
      </c>
      <c r="U503" t="s">
        <v>355</v>
      </c>
      <c r="V503">
        <v>81111</v>
      </c>
      <c r="W503" t="s">
        <v>125</v>
      </c>
      <c r="Y503" t="s">
        <v>356</v>
      </c>
      <c r="Z503" t="s">
        <v>357</v>
      </c>
      <c r="AA503" t="s">
        <v>358</v>
      </c>
      <c r="AB503" t="s">
        <v>359</v>
      </c>
      <c r="AC503" t="s">
        <v>353</v>
      </c>
      <c r="AD503" t="s">
        <v>354</v>
      </c>
      <c r="AE503" t="s">
        <v>121</v>
      </c>
      <c r="AF503" t="s">
        <v>122</v>
      </c>
      <c r="AG503" s="8">
        <v>96950</v>
      </c>
      <c r="AH503" t="s">
        <v>123</v>
      </c>
      <c r="AJ503" s="10">
        <v>16702353285</v>
      </c>
      <c r="AL503" t="s">
        <v>360</v>
      </c>
      <c r="BE503" t="str">
        <f>"49-3023.00"</f>
        <v>49-3023.00</v>
      </c>
      <c r="BF503" t="s">
        <v>392</v>
      </c>
      <c r="BG503" t="s">
        <v>393</v>
      </c>
      <c r="BH503" t="s">
        <v>394</v>
      </c>
      <c r="BI503">
        <v>1</v>
      </c>
      <c r="BJ503">
        <v>1</v>
      </c>
      <c r="BK503" s="1">
        <v>46132</v>
      </c>
      <c r="BL503" s="1">
        <v>46496</v>
      </c>
      <c r="BM503" s="1">
        <v>46132</v>
      </c>
      <c r="BN503" s="1">
        <v>46496</v>
      </c>
      <c r="BO503">
        <v>40</v>
      </c>
      <c r="BP503">
        <v>0</v>
      </c>
      <c r="BQ503">
        <v>8</v>
      </c>
      <c r="BR503">
        <v>8</v>
      </c>
      <c r="BS503">
        <v>8</v>
      </c>
      <c r="BT503">
        <v>8</v>
      </c>
      <c r="BU503">
        <v>8</v>
      </c>
      <c r="BV503">
        <v>0</v>
      </c>
      <c r="BW503" t="str">
        <f>"8:00 AM"</f>
        <v>8:00 AM</v>
      </c>
      <c r="BX503" t="str">
        <f>"5:00 PM"</f>
        <v>5:00 PM</v>
      </c>
      <c r="BY503" t="s">
        <v>135</v>
      </c>
      <c r="BZ503">
        <v>0</v>
      </c>
      <c r="CA503">
        <v>12</v>
      </c>
      <c r="CB503" t="s">
        <v>117</v>
      </c>
      <c r="CD503" t="s">
        <v>325</v>
      </c>
      <c r="CE503" t="s">
        <v>353</v>
      </c>
      <c r="CF503" t="s">
        <v>354</v>
      </c>
      <c r="CG503" t="s">
        <v>121</v>
      </c>
      <c r="CH503" t="s">
        <v>122</v>
      </c>
      <c r="CI503" s="8">
        <v>96950</v>
      </c>
      <c r="CJ503" s="3">
        <v>10.59</v>
      </c>
      <c r="CK503" s="3">
        <v>10.59</v>
      </c>
      <c r="CL503" s="3">
        <v>15.89</v>
      </c>
      <c r="CM503" s="3">
        <v>15.89</v>
      </c>
      <c r="CN503" t="s">
        <v>137</v>
      </c>
      <c r="CO503" t="s">
        <v>325</v>
      </c>
      <c r="CP503" t="s">
        <v>138</v>
      </c>
      <c r="CR503" t="s">
        <v>117</v>
      </c>
      <c r="CS503" t="s">
        <v>139</v>
      </c>
      <c r="CT503" t="s">
        <v>140</v>
      </c>
      <c r="CU503" t="s">
        <v>139</v>
      </c>
      <c r="CV503" t="s">
        <v>140</v>
      </c>
      <c r="CW503" t="s">
        <v>139</v>
      </c>
      <c r="CX503" t="s">
        <v>140</v>
      </c>
      <c r="CY503" t="s">
        <v>1225</v>
      </c>
      <c r="CZ503" s="10">
        <v>16702353285</v>
      </c>
      <c r="DA503" t="s">
        <v>360</v>
      </c>
      <c r="DB503" t="s">
        <v>140</v>
      </c>
      <c r="DC503" t="s">
        <v>139</v>
      </c>
      <c r="DD503" t="s">
        <v>117</v>
      </c>
    </row>
    <row r="504" spans="1:114" ht="14.45" customHeight="1" x14ac:dyDescent="0.25">
      <c r="A504" t="s">
        <v>3735</v>
      </c>
      <c r="B504" t="s">
        <v>115</v>
      </c>
      <c r="C504" s="1">
        <v>45992</v>
      </c>
      <c r="D504" s="1">
        <v>46051</v>
      </c>
      <c r="E504" t="s">
        <v>168</v>
      </c>
      <c r="F504" s="1">
        <v>46111</v>
      </c>
      <c r="G504" t="s">
        <v>117</v>
      </c>
      <c r="H504" t="s">
        <v>117</v>
      </c>
      <c r="I504" t="s">
        <v>117</v>
      </c>
      <c r="J504" t="s">
        <v>169</v>
      </c>
      <c r="L504" t="s">
        <v>1241</v>
      </c>
      <c r="M504" t="s">
        <v>171</v>
      </c>
      <c r="N504" t="s">
        <v>156</v>
      </c>
      <c r="O504" t="s">
        <v>122</v>
      </c>
      <c r="P504" s="8">
        <v>96950</v>
      </c>
      <c r="Q504" t="s">
        <v>123</v>
      </c>
      <c r="S504" s="10">
        <v>16702341795</v>
      </c>
      <c r="U504" t="s">
        <v>172</v>
      </c>
      <c r="V504">
        <v>722511</v>
      </c>
      <c r="W504" t="s">
        <v>125</v>
      </c>
      <c r="Y504" t="s">
        <v>173</v>
      </c>
      <c r="Z504" t="s">
        <v>174</v>
      </c>
      <c r="AA504" t="s">
        <v>175</v>
      </c>
      <c r="AB504" t="s">
        <v>176</v>
      </c>
      <c r="AC504" t="s">
        <v>2092</v>
      </c>
      <c r="AD504" t="s">
        <v>171</v>
      </c>
      <c r="AE504" t="s">
        <v>156</v>
      </c>
      <c r="AF504" t="s">
        <v>122</v>
      </c>
      <c r="AG504" s="8">
        <v>96950</v>
      </c>
      <c r="AH504" t="s">
        <v>123</v>
      </c>
      <c r="AJ504" s="10">
        <v>16702341795</v>
      </c>
      <c r="AL504" t="s">
        <v>178</v>
      </c>
      <c r="BE504" t="str">
        <f>"35-2014.00"</f>
        <v>35-2014.00</v>
      </c>
      <c r="BF504" t="s">
        <v>195</v>
      </c>
      <c r="BG504" t="s">
        <v>2093</v>
      </c>
      <c r="BH504" t="s">
        <v>495</v>
      </c>
      <c r="BI504">
        <v>2</v>
      </c>
      <c r="BJ504">
        <v>2</v>
      </c>
      <c r="BK504" s="1">
        <v>46113</v>
      </c>
      <c r="BL504" s="1">
        <v>46477</v>
      </c>
      <c r="BM504" s="1">
        <v>46113</v>
      </c>
      <c r="BN504" s="1">
        <v>46477</v>
      </c>
      <c r="BO504">
        <v>35</v>
      </c>
      <c r="BP504">
        <v>5</v>
      </c>
      <c r="BQ504">
        <v>6</v>
      </c>
      <c r="BR504">
        <v>6</v>
      </c>
      <c r="BS504">
        <v>0</v>
      </c>
      <c r="BT504">
        <v>6</v>
      </c>
      <c r="BU504">
        <v>6</v>
      </c>
      <c r="BV504">
        <v>6</v>
      </c>
      <c r="BW504" t="str">
        <f>"6:00 AM"</f>
        <v>6:00 AM</v>
      </c>
      <c r="BX504" t="str">
        <f>"1:00 PM"</f>
        <v>1:00 PM</v>
      </c>
      <c r="BY504" t="s">
        <v>165</v>
      </c>
      <c r="BZ504">
        <v>0</v>
      </c>
      <c r="CA504">
        <v>12</v>
      </c>
      <c r="CB504" t="s">
        <v>117</v>
      </c>
      <c r="CD504" t="s">
        <v>2094</v>
      </c>
      <c r="CE504" t="s">
        <v>1241</v>
      </c>
      <c r="CF504" t="s">
        <v>3736</v>
      </c>
      <c r="CG504" t="s">
        <v>564</v>
      </c>
      <c r="CH504" t="s">
        <v>122</v>
      </c>
      <c r="CI504" s="8">
        <v>96952</v>
      </c>
      <c r="CJ504" s="3">
        <v>8.93</v>
      </c>
      <c r="CK504" s="3">
        <v>10</v>
      </c>
      <c r="CL504" s="3">
        <v>13.4</v>
      </c>
      <c r="CM504" s="3">
        <v>15</v>
      </c>
      <c r="CN504" t="s">
        <v>137</v>
      </c>
      <c r="CO504" t="s">
        <v>165</v>
      </c>
      <c r="CP504" t="s">
        <v>138</v>
      </c>
      <c r="CR504" t="s">
        <v>117</v>
      </c>
      <c r="CS504" t="s">
        <v>139</v>
      </c>
      <c r="CT504" t="s">
        <v>139</v>
      </c>
      <c r="CU504" t="s">
        <v>139</v>
      </c>
      <c r="CV504" t="s">
        <v>140</v>
      </c>
      <c r="CW504" t="s">
        <v>139</v>
      </c>
      <c r="CX504" t="s">
        <v>139</v>
      </c>
      <c r="CY504" t="s">
        <v>2096</v>
      </c>
      <c r="CZ504" s="10">
        <v>16702341795</v>
      </c>
      <c r="DA504" t="s">
        <v>178</v>
      </c>
      <c r="DB504" t="s">
        <v>183</v>
      </c>
      <c r="DC504" t="s">
        <v>139</v>
      </c>
      <c r="DD504" t="s">
        <v>117</v>
      </c>
    </row>
    <row r="505" spans="1:114" ht="14.45" customHeight="1" x14ac:dyDescent="0.25">
      <c r="A505" t="s">
        <v>4079</v>
      </c>
      <c r="B505" t="s">
        <v>234</v>
      </c>
      <c r="C505" s="1">
        <v>45995</v>
      </c>
      <c r="D505" s="1">
        <v>46051</v>
      </c>
      <c r="E505" t="s">
        <v>116</v>
      </c>
      <c r="G505" t="s">
        <v>117</v>
      </c>
      <c r="H505" t="s">
        <v>117</v>
      </c>
      <c r="I505" t="s">
        <v>117</v>
      </c>
      <c r="J505" t="s">
        <v>1538</v>
      </c>
      <c r="K505" t="s">
        <v>1539</v>
      </c>
      <c r="L505" t="s">
        <v>1540</v>
      </c>
      <c r="N505" t="s">
        <v>156</v>
      </c>
      <c r="O505" t="s">
        <v>122</v>
      </c>
      <c r="P505" s="8">
        <v>96950</v>
      </c>
      <c r="Q505" t="s">
        <v>123</v>
      </c>
      <c r="S505" s="10">
        <v>16707831161</v>
      </c>
      <c r="U505" t="s">
        <v>1541</v>
      </c>
      <c r="V505">
        <v>624410</v>
      </c>
      <c r="W505" t="s">
        <v>125</v>
      </c>
      <c r="Y505" t="s">
        <v>1542</v>
      </c>
      <c r="Z505" t="s">
        <v>1543</v>
      </c>
      <c r="AA505" t="s">
        <v>1544</v>
      </c>
      <c r="AB505" t="s">
        <v>1545</v>
      </c>
      <c r="AC505" t="s">
        <v>1546</v>
      </c>
      <c r="AE505" t="s">
        <v>156</v>
      </c>
      <c r="AF505" t="s">
        <v>122</v>
      </c>
      <c r="AG505" s="8">
        <v>96950</v>
      </c>
      <c r="AH505" t="s">
        <v>123</v>
      </c>
      <c r="AJ505" s="10">
        <v>16707831161</v>
      </c>
      <c r="AL505" t="s">
        <v>1547</v>
      </c>
      <c r="BE505" t="str">
        <f>"39-9011.00"</f>
        <v>39-9011.00</v>
      </c>
      <c r="BF505" t="s">
        <v>941</v>
      </c>
      <c r="BG505" t="s">
        <v>1548</v>
      </c>
      <c r="BH505" t="s">
        <v>1549</v>
      </c>
      <c r="BI505">
        <v>10</v>
      </c>
      <c r="BK505" s="1">
        <v>46037</v>
      </c>
      <c r="BL505" s="1">
        <v>46401</v>
      </c>
      <c r="BO505">
        <v>35</v>
      </c>
      <c r="BP505">
        <v>0</v>
      </c>
      <c r="BQ505">
        <v>7</v>
      </c>
      <c r="BR505">
        <v>7</v>
      </c>
      <c r="BS505">
        <v>7</v>
      </c>
      <c r="BT505">
        <v>7</v>
      </c>
      <c r="BU505">
        <v>7</v>
      </c>
      <c r="BV505">
        <v>0</v>
      </c>
      <c r="BW505" t="str">
        <f>"7:00 AM"</f>
        <v>7:00 AM</v>
      </c>
      <c r="BX505" t="str">
        <f>"4:00 PM"</f>
        <v>4:00 PM</v>
      </c>
      <c r="BY505" t="s">
        <v>135</v>
      </c>
      <c r="BZ505">
        <v>0</v>
      </c>
      <c r="CA505">
        <v>6</v>
      </c>
      <c r="CB505" t="s">
        <v>117</v>
      </c>
      <c r="CD505" t="s">
        <v>1550</v>
      </c>
      <c r="CE505" t="s">
        <v>1551</v>
      </c>
      <c r="CG505" t="s">
        <v>156</v>
      </c>
      <c r="CH505" t="s">
        <v>122</v>
      </c>
      <c r="CI505" s="8">
        <v>96950</v>
      </c>
      <c r="CJ505" s="3">
        <v>7.96</v>
      </c>
      <c r="CK505" s="3">
        <v>7.96</v>
      </c>
      <c r="CL505" s="3">
        <v>11.94</v>
      </c>
      <c r="CM505" s="3">
        <v>11.94</v>
      </c>
      <c r="CN505" t="s">
        <v>137</v>
      </c>
      <c r="CO505" t="s">
        <v>854</v>
      </c>
      <c r="CP505" t="s">
        <v>138</v>
      </c>
      <c r="CR505" t="s">
        <v>117</v>
      </c>
      <c r="CS505" t="s">
        <v>139</v>
      </c>
      <c r="CT505" t="s">
        <v>140</v>
      </c>
      <c r="CU505" t="s">
        <v>139</v>
      </c>
      <c r="CV505" t="s">
        <v>140</v>
      </c>
      <c r="CW505" t="s">
        <v>139</v>
      </c>
      <c r="CX505" t="s">
        <v>140</v>
      </c>
      <c r="CY505" t="s">
        <v>855</v>
      </c>
      <c r="CZ505" s="10">
        <v>16707831161</v>
      </c>
      <c r="DA505" t="s">
        <v>1547</v>
      </c>
      <c r="DB505" t="s">
        <v>142</v>
      </c>
      <c r="DC505" t="s">
        <v>139</v>
      </c>
      <c r="DD505" t="s">
        <v>117</v>
      </c>
    </row>
    <row r="506" spans="1:114" ht="14.45" customHeight="1" x14ac:dyDescent="0.25">
      <c r="A506" t="s">
        <v>4147</v>
      </c>
      <c r="B506" t="s">
        <v>115</v>
      </c>
      <c r="C506" s="1">
        <v>46001</v>
      </c>
      <c r="D506" s="1">
        <v>46051</v>
      </c>
      <c r="E506" t="s">
        <v>168</v>
      </c>
      <c r="F506" s="1">
        <v>46172</v>
      </c>
      <c r="G506" t="s">
        <v>117</v>
      </c>
      <c r="H506" t="s">
        <v>117</v>
      </c>
      <c r="I506" t="s">
        <v>117</v>
      </c>
      <c r="J506" t="s">
        <v>2012</v>
      </c>
      <c r="L506" t="s">
        <v>563</v>
      </c>
      <c r="N506" t="s">
        <v>564</v>
      </c>
      <c r="O506" t="s">
        <v>122</v>
      </c>
      <c r="P506" s="8">
        <v>96952</v>
      </c>
      <c r="Q506" t="s">
        <v>123</v>
      </c>
      <c r="S506" s="10">
        <v>16704330422</v>
      </c>
      <c r="U506" t="s">
        <v>2013</v>
      </c>
      <c r="V506">
        <v>212312</v>
      </c>
      <c r="W506" t="s">
        <v>125</v>
      </c>
      <c r="Y506" t="s">
        <v>566</v>
      </c>
      <c r="Z506" t="s">
        <v>567</v>
      </c>
      <c r="AA506" t="s">
        <v>568</v>
      </c>
      <c r="AB506" t="s">
        <v>2014</v>
      </c>
      <c r="AC506" t="s">
        <v>563</v>
      </c>
      <c r="AE506" t="s">
        <v>564</v>
      </c>
      <c r="AF506" t="s">
        <v>122</v>
      </c>
      <c r="AG506" s="8">
        <v>96952</v>
      </c>
      <c r="AH506" t="s">
        <v>123</v>
      </c>
      <c r="AJ506" s="10">
        <v>16704330422</v>
      </c>
      <c r="AL506" t="s">
        <v>569</v>
      </c>
      <c r="BE506" t="str">
        <f>"43-3031.00"</f>
        <v>43-3031.00</v>
      </c>
      <c r="BF506" t="s">
        <v>1205</v>
      </c>
      <c r="BG506" t="s">
        <v>4148</v>
      </c>
      <c r="BH506" t="s">
        <v>1264</v>
      </c>
      <c r="BI506">
        <v>2</v>
      </c>
      <c r="BJ506">
        <v>2</v>
      </c>
      <c r="BK506" s="1">
        <v>46174</v>
      </c>
      <c r="BL506" s="1">
        <v>46538</v>
      </c>
      <c r="BM506" s="1">
        <v>46174</v>
      </c>
      <c r="BN506" s="1">
        <v>46538</v>
      </c>
      <c r="BO506">
        <v>40</v>
      </c>
      <c r="BP506">
        <v>0</v>
      </c>
      <c r="BQ506">
        <v>8</v>
      </c>
      <c r="BR506">
        <v>8</v>
      </c>
      <c r="BS506">
        <v>8</v>
      </c>
      <c r="BT506">
        <v>8</v>
      </c>
      <c r="BU506">
        <v>8</v>
      </c>
      <c r="BV506">
        <v>0</v>
      </c>
      <c r="BW506" t="str">
        <f>"8:00 AM"</f>
        <v>8:00 AM</v>
      </c>
      <c r="BX506" t="str">
        <f>"5:00 PM"</f>
        <v>5:00 PM</v>
      </c>
      <c r="BY506" t="s">
        <v>135</v>
      </c>
      <c r="BZ506">
        <v>0</v>
      </c>
      <c r="CA506">
        <v>12</v>
      </c>
      <c r="CB506" t="s">
        <v>117</v>
      </c>
      <c r="CD506" t="s">
        <v>4149</v>
      </c>
      <c r="CE506" t="s">
        <v>2017</v>
      </c>
      <c r="CG506" t="s">
        <v>564</v>
      </c>
      <c r="CH506" t="s">
        <v>122</v>
      </c>
      <c r="CI506" s="8">
        <v>96952</v>
      </c>
      <c r="CJ506" s="3">
        <v>12.5</v>
      </c>
      <c r="CK506" s="3">
        <v>14</v>
      </c>
      <c r="CL506" s="3">
        <v>18.75</v>
      </c>
      <c r="CM506" s="3">
        <v>21</v>
      </c>
      <c r="CN506" t="s">
        <v>137</v>
      </c>
      <c r="CO506" t="s">
        <v>575</v>
      </c>
      <c r="CP506" t="s">
        <v>138</v>
      </c>
      <c r="CR506" t="s">
        <v>117</v>
      </c>
      <c r="CS506" t="s">
        <v>139</v>
      </c>
      <c r="CT506" t="s">
        <v>139</v>
      </c>
      <c r="CU506" t="s">
        <v>139</v>
      </c>
      <c r="CV506" t="s">
        <v>140</v>
      </c>
      <c r="CW506" t="s">
        <v>139</v>
      </c>
      <c r="CX506" t="s">
        <v>139</v>
      </c>
      <c r="CY506" t="s">
        <v>2963</v>
      </c>
      <c r="CZ506" s="10">
        <v>16704330422</v>
      </c>
      <c r="DA506" t="s">
        <v>569</v>
      </c>
      <c r="DB506" t="s">
        <v>140</v>
      </c>
      <c r="DC506" t="s">
        <v>139</v>
      </c>
      <c r="DD506" t="s">
        <v>117</v>
      </c>
    </row>
    <row r="507" spans="1:114" ht="14.45" customHeight="1" x14ac:dyDescent="0.25">
      <c r="A507" t="s">
        <v>4231</v>
      </c>
      <c r="B507" t="s">
        <v>115</v>
      </c>
      <c r="C507" s="1">
        <v>46001</v>
      </c>
      <c r="D507" s="1">
        <v>46051</v>
      </c>
      <c r="E507" t="s">
        <v>168</v>
      </c>
      <c r="F507" s="1">
        <v>46052</v>
      </c>
      <c r="G507" t="s">
        <v>117</v>
      </c>
      <c r="H507" t="s">
        <v>117</v>
      </c>
      <c r="I507" t="s">
        <v>117</v>
      </c>
      <c r="J507" t="s">
        <v>2098</v>
      </c>
      <c r="L507" t="s">
        <v>2099</v>
      </c>
      <c r="N507" t="s">
        <v>564</v>
      </c>
      <c r="O507" t="s">
        <v>122</v>
      </c>
      <c r="P507" s="8">
        <v>96952</v>
      </c>
      <c r="Q507" t="s">
        <v>123</v>
      </c>
      <c r="S507" s="10">
        <v>16704330422</v>
      </c>
      <c r="U507" t="s">
        <v>2100</v>
      </c>
      <c r="V507">
        <v>236220</v>
      </c>
      <c r="W507" t="s">
        <v>125</v>
      </c>
      <c r="Y507" t="s">
        <v>566</v>
      </c>
      <c r="Z507" t="s">
        <v>567</v>
      </c>
      <c r="AA507" t="s">
        <v>568</v>
      </c>
      <c r="AB507" t="s">
        <v>277</v>
      </c>
      <c r="AC507" t="s">
        <v>563</v>
      </c>
      <c r="AE507" t="s">
        <v>564</v>
      </c>
      <c r="AF507" t="s">
        <v>122</v>
      </c>
      <c r="AG507" s="8">
        <v>96952</v>
      </c>
      <c r="AH507" t="s">
        <v>123</v>
      </c>
      <c r="AJ507" s="10">
        <v>16704330422</v>
      </c>
      <c r="AL507" t="s">
        <v>569</v>
      </c>
      <c r="BE507" t="str">
        <f>"49-9071.00"</f>
        <v>49-9071.00</v>
      </c>
      <c r="BF507" t="s">
        <v>132</v>
      </c>
      <c r="BG507" t="s">
        <v>2101</v>
      </c>
      <c r="BH507" t="s">
        <v>132</v>
      </c>
      <c r="BI507">
        <v>6</v>
      </c>
      <c r="BJ507">
        <v>6</v>
      </c>
      <c r="BK507" s="1">
        <v>46054</v>
      </c>
      <c r="BL507" s="1">
        <v>46418</v>
      </c>
      <c r="BM507" s="1">
        <v>46054</v>
      </c>
      <c r="BN507" s="1">
        <v>46418</v>
      </c>
      <c r="BO507">
        <v>40</v>
      </c>
      <c r="BP507">
        <v>0</v>
      </c>
      <c r="BQ507">
        <v>8</v>
      </c>
      <c r="BR507">
        <v>8</v>
      </c>
      <c r="BS507">
        <v>8</v>
      </c>
      <c r="BT507">
        <v>8</v>
      </c>
      <c r="BU507">
        <v>8</v>
      </c>
      <c r="BV507">
        <v>0</v>
      </c>
      <c r="BW507" t="str">
        <f>"7:30 AM"</f>
        <v>7:30 AM</v>
      </c>
      <c r="BX507" t="str">
        <f>"4:30 PM"</f>
        <v>4:30 PM</v>
      </c>
      <c r="BY507" t="s">
        <v>165</v>
      </c>
      <c r="BZ507">
        <v>0</v>
      </c>
      <c r="CA507">
        <v>12</v>
      </c>
      <c r="CB507" t="s">
        <v>117</v>
      </c>
      <c r="CD507" t="s">
        <v>2962</v>
      </c>
      <c r="CE507" t="s">
        <v>2017</v>
      </c>
      <c r="CG507" t="s">
        <v>564</v>
      </c>
      <c r="CH507" t="s">
        <v>122</v>
      </c>
      <c r="CI507" s="8">
        <v>96952</v>
      </c>
      <c r="CJ507" s="3">
        <v>10</v>
      </c>
      <c r="CK507" s="3">
        <v>13</v>
      </c>
      <c r="CL507" s="3">
        <v>15</v>
      </c>
      <c r="CM507" s="3">
        <v>19.5</v>
      </c>
      <c r="CN507" t="s">
        <v>137</v>
      </c>
      <c r="CO507" t="s">
        <v>575</v>
      </c>
      <c r="CP507" t="s">
        <v>266</v>
      </c>
      <c r="CR507" t="s">
        <v>117</v>
      </c>
      <c r="CS507" t="s">
        <v>139</v>
      </c>
      <c r="CT507" t="s">
        <v>139</v>
      </c>
      <c r="CU507" t="s">
        <v>139</v>
      </c>
      <c r="CV507" t="s">
        <v>140</v>
      </c>
      <c r="CW507" t="s">
        <v>139</v>
      </c>
      <c r="CX507" t="s">
        <v>139</v>
      </c>
      <c r="CY507" t="s">
        <v>2963</v>
      </c>
      <c r="CZ507" s="10">
        <v>16704330422</v>
      </c>
      <c r="DA507" t="s">
        <v>569</v>
      </c>
      <c r="DB507" t="s">
        <v>140</v>
      </c>
      <c r="DC507" t="s">
        <v>139</v>
      </c>
      <c r="DD507" t="s">
        <v>117</v>
      </c>
    </row>
    <row r="508" spans="1:114" ht="14.45" customHeight="1" x14ac:dyDescent="0.25">
      <c r="A508" t="s">
        <v>4707</v>
      </c>
      <c r="B508" t="s">
        <v>115</v>
      </c>
      <c r="C508" s="1">
        <v>46004</v>
      </c>
      <c r="D508" s="1">
        <v>46051</v>
      </c>
      <c r="E508" t="s">
        <v>116</v>
      </c>
      <c r="G508" t="s">
        <v>117</v>
      </c>
      <c r="H508" t="s">
        <v>117</v>
      </c>
      <c r="I508" t="s">
        <v>117</v>
      </c>
      <c r="J508" t="s">
        <v>3457</v>
      </c>
      <c r="L508" t="s">
        <v>712</v>
      </c>
      <c r="N508" t="s">
        <v>121</v>
      </c>
      <c r="O508" t="s">
        <v>122</v>
      </c>
      <c r="P508" s="8">
        <v>96950</v>
      </c>
      <c r="Q508" t="s">
        <v>123</v>
      </c>
      <c r="R508" t="s">
        <v>140</v>
      </c>
      <c r="S508" s="10">
        <v>16702348895</v>
      </c>
      <c r="U508" t="s">
        <v>3459</v>
      </c>
      <c r="V508">
        <v>81121</v>
      </c>
      <c r="W508" t="s">
        <v>125</v>
      </c>
      <c r="Y508" t="s">
        <v>714</v>
      </c>
      <c r="Z508" t="s">
        <v>3460</v>
      </c>
      <c r="AA508" t="s">
        <v>1408</v>
      </c>
      <c r="AB508" t="s">
        <v>193</v>
      </c>
      <c r="AC508" t="s">
        <v>712</v>
      </c>
      <c r="AE508" t="s">
        <v>121</v>
      </c>
      <c r="AF508" t="s">
        <v>122</v>
      </c>
      <c r="AG508" s="8">
        <v>96950</v>
      </c>
      <c r="AH508" t="s">
        <v>123</v>
      </c>
      <c r="AJ508" s="10">
        <v>16702348895</v>
      </c>
      <c r="AL508" t="s">
        <v>3461</v>
      </c>
      <c r="BE508" t="str">
        <f>"49-9071.00"</f>
        <v>49-9071.00</v>
      </c>
      <c r="BF508" t="s">
        <v>132</v>
      </c>
      <c r="BG508" t="s">
        <v>4708</v>
      </c>
      <c r="BH508" t="s">
        <v>543</v>
      </c>
      <c r="BI508">
        <v>3</v>
      </c>
      <c r="BJ508">
        <v>3</v>
      </c>
      <c r="BK508" s="1">
        <v>46068</v>
      </c>
      <c r="BL508" s="1">
        <v>46432</v>
      </c>
      <c r="BM508" s="1">
        <v>46068</v>
      </c>
      <c r="BN508" s="1">
        <v>46432</v>
      </c>
      <c r="BO508">
        <v>35</v>
      </c>
      <c r="BP508">
        <v>0</v>
      </c>
      <c r="BQ508">
        <v>7</v>
      </c>
      <c r="BR508">
        <v>7</v>
      </c>
      <c r="BS508">
        <v>7</v>
      </c>
      <c r="BT508">
        <v>7</v>
      </c>
      <c r="BU508">
        <v>7</v>
      </c>
      <c r="BV508">
        <v>0</v>
      </c>
      <c r="BW508" t="str">
        <f>"9:00 AM"</f>
        <v>9:00 AM</v>
      </c>
      <c r="BX508" t="str">
        <f>"5:00 PM"</f>
        <v>5:00 PM</v>
      </c>
      <c r="BY508" t="s">
        <v>135</v>
      </c>
      <c r="BZ508">
        <v>0</v>
      </c>
      <c r="CA508">
        <v>24</v>
      </c>
      <c r="CB508" t="s">
        <v>117</v>
      </c>
      <c r="CD508" t="s">
        <v>325</v>
      </c>
      <c r="CE508" t="s">
        <v>3458</v>
      </c>
      <c r="CG508" t="s">
        <v>121</v>
      </c>
      <c r="CH508" t="s">
        <v>122</v>
      </c>
      <c r="CI508" s="8">
        <v>96950</v>
      </c>
      <c r="CJ508" s="3">
        <v>9.98</v>
      </c>
      <c r="CK508" s="3">
        <v>9.98</v>
      </c>
      <c r="CL508" s="3">
        <v>14.97</v>
      </c>
      <c r="CM508" s="3">
        <v>14.97</v>
      </c>
      <c r="CN508" t="s">
        <v>137</v>
      </c>
      <c r="CO508" t="s">
        <v>140</v>
      </c>
      <c r="CP508" t="s">
        <v>138</v>
      </c>
      <c r="CR508" t="s">
        <v>117</v>
      </c>
      <c r="CS508" t="s">
        <v>139</v>
      </c>
      <c r="CT508" t="s">
        <v>140</v>
      </c>
      <c r="CU508" t="s">
        <v>139</v>
      </c>
      <c r="CV508" t="s">
        <v>140</v>
      </c>
      <c r="CW508" t="s">
        <v>139</v>
      </c>
      <c r="CX508" t="s">
        <v>140</v>
      </c>
      <c r="CY508" t="s">
        <v>140</v>
      </c>
      <c r="CZ508" s="10">
        <v>16702348895</v>
      </c>
      <c r="DA508" t="s">
        <v>3463</v>
      </c>
      <c r="DB508" t="s">
        <v>140</v>
      </c>
      <c r="DC508" t="s">
        <v>139</v>
      </c>
      <c r="DD508" t="s">
        <v>117</v>
      </c>
    </row>
    <row r="509" spans="1:114" ht="14.45" customHeight="1" x14ac:dyDescent="0.25">
      <c r="A509" t="s">
        <v>4735</v>
      </c>
      <c r="B509" t="s">
        <v>115</v>
      </c>
      <c r="C509" s="1">
        <v>46002</v>
      </c>
      <c r="D509" s="1">
        <v>46051</v>
      </c>
      <c r="E509" t="s">
        <v>116</v>
      </c>
      <c r="G509" t="s">
        <v>117</v>
      </c>
      <c r="H509" t="s">
        <v>117</v>
      </c>
      <c r="I509" t="s">
        <v>117</v>
      </c>
      <c r="J509" t="s">
        <v>1448</v>
      </c>
      <c r="L509" t="s">
        <v>1387</v>
      </c>
      <c r="M509" t="s">
        <v>1388</v>
      </c>
      <c r="N509" t="s">
        <v>156</v>
      </c>
      <c r="O509" t="s">
        <v>122</v>
      </c>
      <c r="P509" s="8">
        <v>96950</v>
      </c>
      <c r="Q509" t="s">
        <v>123</v>
      </c>
      <c r="S509" s="10">
        <v>16702345828</v>
      </c>
      <c r="U509" t="s">
        <v>1389</v>
      </c>
      <c r="V509">
        <v>2389</v>
      </c>
      <c r="W509" t="s">
        <v>125</v>
      </c>
      <c r="Y509" t="s">
        <v>1390</v>
      </c>
      <c r="Z509" t="s">
        <v>1391</v>
      </c>
      <c r="AB509" t="s">
        <v>277</v>
      </c>
      <c r="AC509" t="s">
        <v>1387</v>
      </c>
      <c r="AD509" t="s">
        <v>1388</v>
      </c>
      <c r="AE509" t="s">
        <v>156</v>
      </c>
      <c r="AF509" t="s">
        <v>122</v>
      </c>
      <c r="AG509" s="8">
        <v>96950</v>
      </c>
      <c r="AH509" t="s">
        <v>123</v>
      </c>
      <c r="AJ509" s="10">
        <v>16702345828</v>
      </c>
      <c r="AL509" t="s">
        <v>1392</v>
      </c>
      <c r="AM509" t="s">
        <v>152</v>
      </c>
      <c r="AN509" t="s">
        <v>292</v>
      </c>
      <c r="AO509" t="s">
        <v>1393</v>
      </c>
      <c r="AQ509" t="s">
        <v>1394</v>
      </c>
      <c r="AR509" t="s">
        <v>1395</v>
      </c>
      <c r="AS509" t="s">
        <v>156</v>
      </c>
      <c r="AT509" t="s">
        <v>122</v>
      </c>
      <c r="AU509" s="8">
        <v>96950</v>
      </c>
      <c r="AV509" t="s">
        <v>123</v>
      </c>
      <c r="AX509" s="10">
        <v>16702872946</v>
      </c>
      <c r="AZ509" t="s">
        <v>1396</v>
      </c>
      <c r="BA509" t="s">
        <v>1397</v>
      </c>
      <c r="BB509" t="s">
        <v>1398</v>
      </c>
      <c r="BE509" t="str">
        <f>"53-3032.00"</f>
        <v>53-3032.00</v>
      </c>
      <c r="BF509" t="s">
        <v>2351</v>
      </c>
      <c r="BG509" t="s">
        <v>4736</v>
      </c>
      <c r="BH509" t="s">
        <v>4737</v>
      </c>
      <c r="BI509">
        <v>4</v>
      </c>
      <c r="BJ509">
        <v>4</v>
      </c>
      <c r="BK509" s="1">
        <v>46082</v>
      </c>
      <c r="BL509" s="1">
        <v>46446</v>
      </c>
      <c r="BM509" s="1">
        <v>46082</v>
      </c>
      <c r="BN509" s="1">
        <v>46446</v>
      </c>
      <c r="BO509">
        <v>40</v>
      </c>
      <c r="BP509">
        <v>0</v>
      </c>
      <c r="BQ509">
        <v>8</v>
      </c>
      <c r="BR509">
        <v>8</v>
      </c>
      <c r="BS509">
        <v>8</v>
      </c>
      <c r="BT509">
        <v>8</v>
      </c>
      <c r="BU509">
        <v>8</v>
      </c>
      <c r="BV509">
        <v>0</v>
      </c>
      <c r="BW509" t="str">
        <f>"8:00 AM"</f>
        <v>8:00 AM</v>
      </c>
      <c r="BX509" t="str">
        <f>"5:00 PM"</f>
        <v>5:00 PM</v>
      </c>
      <c r="BY509" t="s">
        <v>165</v>
      </c>
      <c r="BZ509">
        <v>0</v>
      </c>
      <c r="CA509">
        <v>12</v>
      </c>
      <c r="CB509" t="s">
        <v>117</v>
      </c>
      <c r="CD509" t="s">
        <v>4738</v>
      </c>
      <c r="CE509" t="s">
        <v>1387</v>
      </c>
      <c r="CF509" t="s">
        <v>1388</v>
      </c>
      <c r="CG509" t="s">
        <v>156</v>
      </c>
      <c r="CH509" t="s">
        <v>122</v>
      </c>
      <c r="CI509" s="8">
        <v>96950</v>
      </c>
      <c r="CJ509" s="3">
        <v>11.94</v>
      </c>
      <c r="CK509" s="3">
        <v>11.94</v>
      </c>
      <c r="CL509" s="3">
        <v>17.91</v>
      </c>
      <c r="CM509" s="3">
        <v>17.91</v>
      </c>
      <c r="CN509" t="s">
        <v>137</v>
      </c>
      <c r="CO509" t="s">
        <v>854</v>
      </c>
      <c r="CP509" t="s">
        <v>138</v>
      </c>
      <c r="CR509" t="s">
        <v>117</v>
      </c>
      <c r="CS509" t="s">
        <v>139</v>
      </c>
      <c r="CT509" t="s">
        <v>140</v>
      </c>
      <c r="CU509" t="s">
        <v>139</v>
      </c>
      <c r="CV509" t="s">
        <v>140</v>
      </c>
      <c r="CW509" t="s">
        <v>139</v>
      </c>
      <c r="CX509" t="s">
        <v>140</v>
      </c>
      <c r="CY509" t="s">
        <v>1402</v>
      </c>
      <c r="CZ509" s="10">
        <v>16702345828</v>
      </c>
      <c r="DA509" t="s">
        <v>1392</v>
      </c>
      <c r="DB509" t="s">
        <v>140</v>
      </c>
      <c r="DC509" t="s">
        <v>139</v>
      </c>
      <c r="DD509" t="s">
        <v>117</v>
      </c>
      <c r="DE509" t="s">
        <v>292</v>
      </c>
      <c r="DF509" t="s">
        <v>1393</v>
      </c>
      <c r="DH509" t="s">
        <v>1398</v>
      </c>
      <c r="DI509" t="s">
        <v>1397</v>
      </c>
      <c r="DJ509" t="s">
        <v>1396</v>
      </c>
    </row>
    <row r="510" spans="1:114" ht="14.45" customHeight="1" x14ac:dyDescent="0.25">
      <c r="A510" t="s">
        <v>4790</v>
      </c>
      <c r="B510" t="s">
        <v>115</v>
      </c>
      <c r="C510" s="1">
        <v>46001</v>
      </c>
      <c r="D510" s="1">
        <v>46051</v>
      </c>
      <c r="E510" t="s">
        <v>116</v>
      </c>
      <c r="G510" t="s">
        <v>139</v>
      </c>
      <c r="H510" t="s">
        <v>117</v>
      </c>
      <c r="I510" t="s">
        <v>117</v>
      </c>
      <c r="J510" t="s">
        <v>4791</v>
      </c>
      <c r="K510" t="s">
        <v>4792</v>
      </c>
      <c r="L510" t="s">
        <v>4793</v>
      </c>
      <c r="M510" t="s">
        <v>230</v>
      </c>
      <c r="N510" t="s">
        <v>121</v>
      </c>
      <c r="O510" t="s">
        <v>122</v>
      </c>
      <c r="P510" s="8">
        <v>96950</v>
      </c>
      <c r="Q510" t="s">
        <v>123</v>
      </c>
      <c r="R510" t="s">
        <v>582</v>
      </c>
      <c r="S510" s="10">
        <v>16702349909</v>
      </c>
      <c r="U510" t="s">
        <v>4794</v>
      </c>
      <c r="V510">
        <v>812112</v>
      </c>
      <c r="W510" t="s">
        <v>125</v>
      </c>
      <c r="Y510" t="s">
        <v>2637</v>
      </c>
      <c r="Z510" t="s">
        <v>2638</v>
      </c>
      <c r="AA510" t="s">
        <v>2639</v>
      </c>
      <c r="AB510" t="s">
        <v>193</v>
      </c>
      <c r="AC510" t="s">
        <v>4795</v>
      </c>
      <c r="AD510" t="s">
        <v>230</v>
      </c>
      <c r="AE510" t="s">
        <v>121</v>
      </c>
      <c r="AF510" t="s">
        <v>122</v>
      </c>
      <c r="AG510" s="8">
        <v>96950</v>
      </c>
      <c r="AH510" t="s">
        <v>123</v>
      </c>
      <c r="AI510" t="s">
        <v>582</v>
      </c>
      <c r="AJ510" s="10">
        <v>16702349909</v>
      </c>
      <c r="AL510" t="s">
        <v>4796</v>
      </c>
      <c r="BE510" t="str">
        <f>"39-5012.00"</f>
        <v>39-5012.00</v>
      </c>
      <c r="BF510" t="s">
        <v>742</v>
      </c>
      <c r="BG510" t="s">
        <v>4797</v>
      </c>
      <c r="BH510" t="s">
        <v>4798</v>
      </c>
      <c r="BI510">
        <v>5</v>
      </c>
      <c r="BJ510">
        <v>5</v>
      </c>
      <c r="BK510" s="1">
        <v>46120</v>
      </c>
      <c r="BL510" s="1">
        <v>47215</v>
      </c>
      <c r="BM510" s="1">
        <v>46120</v>
      </c>
      <c r="BN510" s="1">
        <v>47215</v>
      </c>
      <c r="BO510">
        <v>35</v>
      </c>
      <c r="BP510">
        <v>7</v>
      </c>
      <c r="BQ510">
        <v>0</v>
      </c>
      <c r="BR510">
        <v>7</v>
      </c>
      <c r="BS510">
        <v>0</v>
      </c>
      <c r="BT510">
        <v>7</v>
      </c>
      <c r="BU510">
        <v>7</v>
      </c>
      <c r="BV510">
        <v>7</v>
      </c>
      <c r="BW510" t="str">
        <f>"10:00 AM"</f>
        <v>10:00 AM</v>
      </c>
      <c r="BX510" t="str">
        <f>"6:00 PM"</f>
        <v>6:00 PM</v>
      </c>
      <c r="BY510" t="s">
        <v>165</v>
      </c>
      <c r="BZ510">
        <v>0</v>
      </c>
      <c r="CA510">
        <v>12</v>
      </c>
      <c r="CB510" t="s">
        <v>117</v>
      </c>
      <c r="CD510" t="s">
        <v>591</v>
      </c>
      <c r="CE510" t="s">
        <v>4793</v>
      </c>
      <c r="CF510" t="s">
        <v>230</v>
      </c>
      <c r="CG510" t="s">
        <v>121</v>
      </c>
      <c r="CH510" t="s">
        <v>122</v>
      </c>
      <c r="CI510" s="8">
        <v>96950</v>
      </c>
      <c r="CJ510" s="3">
        <v>8.8800000000000008</v>
      </c>
      <c r="CK510" s="3">
        <v>8.8800000000000008</v>
      </c>
      <c r="CL510" s="3">
        <v>13.32</v>
      </c>
      <c r="CM510" s="3">
        <v>13.32</v>
      </c>
      <c r="CN510" t="s">
        <v>137</v>
      </c>
      <c r="CO510" t="s">
        <v>591</v>
      </c>
      <c r="CP510" t="s">
        <v>138</v>
      </c>
      <c r="CR510" t="s">
        <v>117</v>
      </c>
      <c r="CS510" t="s">
        <v>139</v>
      </c>
      <c r="CT510" t="s">
        <v>140</v>
      </c>
      <c r="CU510" t="s">
        <v>139</v>
      </c>
      <c r="CV510" t="s">
        <v>140</v>
      </c>
      <c r="CW510" t="s">
        <v>139</v>
      </c>
      <c r="CX510" t="s">
        <v>140</v>
      </c>
      <c r="CY510" t="s">
        <v>592</v>
      </c>
      <c r="CZ510" s="10">
        <v>16702349909</v>
      </c>
      <c r="DA510" t="s">
        <v>4799</v>
      </c>
      <c r="DB510" t="s">
        <v>560</v>
      </c>
      <c r="DC510" t="s">
        <v>139</v>
      </c>
      <c r="DD510" t="s">
        <v>117</v>
      </c>
    </row>
    <row r="511" spans="1:114" ht="14.45" customHeight="1" x14ac:dyDescent="0.25">
      <c r="A511" t="s">
        <v>5157</v>
      </c>
      <c r="B511" t="s">
        <v>115</v>
      </c>
      <c r="C511" s="1">
        <v>46002</v>
      </c>
      <c r="D511" s="1">
        <v>46051</v>
      </c>
      <c r="E511" t="s">
        <v>116</v>
      </c>
      <c r="G511" t="s">
        <v>117</v>
      </c>
      <c r="H511" t="s">
        <v>117</v>
      </c>
      <c r="I511" t="s">
        <v>117</v>
      </c>
      <c r="J511" t="s">
        <v>1448</v>
      </c>
      <c r="L511" t="s">
        <v>1387</v>
      </c>
      <c r="M511" t="s">
        <v>1388</v>
      </c>
      <c r="N511" t="s">
        <v>156</v>
      </c>
      <c r="O511" t="s">
        <v>122</v>
      </c>
      <c r="P511" s="8">
        <v>96950</v>
      </c>
      <c r="Q511" t="s">
        <v>123</v>
      </c>
      <c r="S511" s="10">
        <v>16702345828</v>
      </c>
      <c r="U511" t="s">
        <v>1389</v>
      </c>
      <c r="V511">
        <v>332322</v>
      </c>
      <c r="W511" t="s">
        <v>125</v>
      </c>
      <c r="Y511" t="s">
        <v>1390</v>
      </c>
      <c r="Z511" t="s">
        <v>1391</v>
      </c>
      <c r="AB511" t="s">
        <v>277</v>
      </c>
      <c r="AC511" t="s">
        <v>1387</v>
      </c>
      <c r="AD511" t="s">
        <v>1388</v>
      </c>
      <c r="AE511" t="s">
        <v>156</v>
      </c>
      <c r="AF511" t="s">
        <v>122</v>
      </c>
      <c r="AG511" s="8">
        <v>96950</v>
      </c>
      <c r="AH511" t="s">
        <v>123</v>
      </c>
      <c r="AJ511" s="10">
        <v>16702345828</v>
      </c>
      <c r="AL511" t="s">
        <v>1392</v>
      </c>
      <c r="AM511" t="s">
        <v>152</v>
      </c>
      <c r="AN511" t="s">
        <v>292</v>
      </c>
      <c r="AO511" t="s">
        <v>1393</v>
      </c>
      <c r="AQ511" t="s">
        <v>1394</v>
      </c>
      <c r="AR511" t="s">
        <v>1395</v>
      </c>
      <c r="AS511" t="s">
        <v>156</v>
      </c>
      <c r="AT511" t="s">
        <v>122</v>
      </c>
      <c r="AU511" s="8">
        <v>96950</v>
      </c>
      <c r="AV511" t="s">
        <v>123</v>
      </c>
      <c r="AX511" s="10">
        <v>16702872946</v>
      </c>
      <c r="AZ511" t="s">
        <v>1396</v>
      </c>
      <c r="BA511" t="s">
        <v>1397</v>
      </c>
      <c r="BB511" t="s">
        <v>1398</v>
      </c>
      <c r="BE511" t="str">
        <f>"53-7063.00"</f>
        <v>53-7063.00</v>
      </c>
      <c r="BF511" t="s">
        <v>2254</v>
      </c>
      <c r="BG511" t="s">
        <v>2255</v>
      </c>
      <c r="BH511" t="s">
        <v>2256</v>
      </c>
      <c r="BI511">
        <v>10</v>
      </c>
      <c r="BJ511">
        <v>10</v>
      </c>
      <c r="BK511" s="1">
        <v>46054</v>
      </c>
      <c r="BL511" s="1">
        <v>46418</v>
      </c>
      <c r="BM511" s="1">
        <v>46054</v>
      </c>
      <c r="BN511" s="1">
        <v>46418</v>
      </c>
      <c r="BO511">
        <v>40</v>
      </c>
      <c r="BP511">
        <v>0</v>
      </c>
      <c r="BQ511">
        <v>8</v>
      </c>
      <c r="BR511">
        <v>8</v>
      </c>
      <c r="BS511">
        <v>8</v>
      </c>
      <c r="BT511">
        <v>8</v>
      </c>
      <c r="BU511">
        <v>8</v>
      </c>
      <c r="BV511">
        <v>0</v>
      </c>
      <c r="BW511" t="str">
        <f>"8:00 AM"</f>
        <v>8:00 AM</v>
      </c>
      <c r="BX511" t="str">
        <f>"5:00 PM"</f>
        <v>5:00 PM</v>
      </c>
      <c r="BY511" t="s">
        <v>165</v>
      </c>
      <c r="BZ511">
        <v>0</v>
      </c>
      <c r="CA511">
        <v>12</v>
      </c>
      <c r="CB511" t="s">
        <v>117</v>
      </c>
      <c r="CD511" t="s">
        <v>854</v>
      </c>
      <c r="CE511" t="s">
        <v>1387</v>
      </c>
      <c r="CF511" t="s">
        <v>1388</v>
      </c>
      <c r="CG511" t="s">
        <v>156</v>
      </c>
      <c r="CH511" t="s">
        <v>122</v>
      </c>
      <c r="CI511" s="8">
        <v>96950</v>
      </c>
      <c r="CJ511" s="3">
        <v>9.14</v>
      </c>
      <c r="CK511" s="3">
        <v>9.14</v>
      </c>
      <c r="CL511" s="3">
        <v>13.71</v>
      </c>
      <c r="CM511" s="3">
        <v>13.71</v>
      </c>
      <c r="CN511" t="s">
        <v>137</v>
      </c>
      <c r="CO511" t="s">
        <v>854</v>
      </c>
      <c r="CP511" t="s">
        <v>138</v>
      </c>
      <c r="CR511" t="s">
        <v>117</v>
      </c>
      <c r="CS511" t="s">
        <v>139</v>
      </c>
      <c r="CT511" t="s">
        <v>140</v>
      </c>
      <c r="CU511" t="s">
        <v>139</v>
      </c>
      <c r="CV511" t="s">
        <v>140</v>
      </c>
      <c r="CW511" t="s">
        <v>139</v>
      </c>
      <c r="CX511" t="s">
        <v>140</v>
      </c>
      <c r="CY511" t="s">
        <v>1402</v>
      </c>
      <c r="CZ511" s="10">
        <v>16702345828</v>
      </c>
      <c r="DA511" t="s">
        <v>1392</v>
      </c>
      <c r="DB511" t="s">
        <v>140</v>
      </c>
      <c r="DC511" t="s">
        <v>139</v>
      </c>
      <c r="DD511" t="s">
        <v>117</v>
      </c>
      <c r="DE511" t="s">
        <v>292</v>
      </c>
      <c r="DF511" t="s">
        <v>1393</v>
      </c>
      <c r="DH511" t="s">
        <v>1398</v>
      </c>
      <c r="DI511" t="s">
        <v>1397</v>
      </c>
      <c r="DJ511" t="s">
        <v>1396</v>
      </c>
    </row>
    <row r="512" spans="1:114" ht="14.45" customHeight="1" x14ac:dyDescent="0.25">
      <c r="A512" t="s">
        <v>5158</v>
      </c>
      <c r="B512" t="s">
        <v>115</v>
      </c>
      <c r="C512" s="1">
        <v>46008</v>
      </c>
      <c r="D512" s="1">
        <v>46051</v>
      </c>
      <c r="E512" t="s">
        <v>168</v>
      </c>
      <c r="F512" s="1">
        <v>46149</v>
      </c>
      <c r="G512" t="s">
        <v>117</v>
      </c>
      <c r="H512" t="s">
        <v>117</v>
      </c>
      <c r="I512" t="s">
        <v>117</v>
      </c>
      <c r="J512" t="s">
        <v>5159</v>
      </c>
      <c r="K512" t="s">
        <v>5160</v>
      </c>
      <c r="L512" t="s">
        <v>5161</v>
      </c>
      <c r="M512" t="s">
        <v>5162</v>
      </c>
      <c r="N512" t="s">
        <v>121</v>
      </c>
      <c r="O512" t="s">
        <v>122</v>
      </c>
      <c r="P512" s="8">
        <v>96950</v>
      </c>
      <c r="Q512" t="s">
        <v>123</v>
      </c>
      <c r="R512" t="s">
        <v>3842</v>
      </c>
      <c r="S512" s="10">
        <v>16702563278</v>
      </c>
      <c r="U512" t="s">
        <v>5163</v>
      </c>
      <c r="V512">
        <v>812111</v>
      </c>
      <c r="W512" t="s">
        <v>125</v>
      </c>
      <c r="Y512" t="s">
        <v>5164</v>
      </c>
      <c r="Z512" t="s">
        <v>5165</v>
      </c>
      <c r="AA512" t="s">
        <v>5166</v>
      </c>
      <c r="AB512" t="s">
        <v>318</v>
      </c>
      <c r="AC512" t="s">
        <v>5161</v>
      </c>
      <c r="AD512" t="s">
        <v>5162</v>
      </c>
      <c r="AE512" t="s">
        <v>121</v>
      </c>
      <c r="AF512" t="s">
        <v>122</v>
      </c>
      <c r="AG512" s="8">
        <v>96950</v>
      </c>
      <c r="AH512" t="s">
        <v>123</v>
      </c>
      <c r="AI512" t="s">
        <v>3842</v>
      </c>
      <c r="AJ512" s="10">
        <v>16702563278</v>
      </c>
      <c r="AL512" t="s">
        <v>5167</v>
      </c>
      <c r="BE512" t="str">
        <f>"49-9071.00"</f>
        <v>49-9071.00</v>
      </c>
      <c r="BF512" t="s">
        <v>132</v>
      </c>
      <c r="BG512" t="s">
        <v>5168</v>
      </c>
      <c r="BH512" t="s">
        <v>543</v>
      </c>
      <c r="BI512">
        <v>2</v>
      </c>
      <c r="BJ512">
        <v>2</v>
      </c>
      <c r="BK512" s="1">
        <v>46150</v>
      </c>
      <c r="BL512" s="1">
        <v>46514</v>
      </c>
      <c r="BM512" s="1">
        <v>46150</v>
      </c>
      <c r="BN512" s="1">
        <v>46514</v>
      </c>
      <c r="BO512">
        <v>35</v>
      </c>
      <c r="BP512">
        <v>0</v>
      </c>
      <c r="BQ512">
        <v>7</v>
      </c>
      <c r="BR512">
        <v>7</v>
      </c>
      <c r="BS512">
        <v>7</v>
      </c>
      <c r="BT512">
        <v>7</v>
      </c>
      <c r="BU512">
        <v>7</v>
      </c>
      <c r="BV512">
        <v>0</v>
      </c>
      <c r="BW512" t="str">
        <f>"10:00 AM"</f>
        <v>10:00 AM</v>
      </c>
      <c r="BX512" t="str">
        <f>"6:00 PM"</f>
        <v>6:00 PM</v>
      </c>
      <c r="BY512" t="s">
        <v>165</v>
      </c>
      <c r="BZ512">
        <v>0</v>
      </c>
      <c r="CA512">
        <v>12</v>
      </c>
      <c r="CB512" t="s">
        <v>117</v>
      </c>
      <c r="CD512" t="s">
        <v>5169</v>
      </c>
      <c r="CE512" t="s">
        <v>5170</v>
      </c>
      <c r="CF512" t="s">
        <v>5162</v>
      </c>
      <c r="CG512" t="s">
        <v>121</v>
      </c>
      <c r="CH512" t="s">
        <v>122</v>
      </c>
      <c r="CI512" s="8">
        <v>96950</v>
      </c>
      <c r="CJ512" s="3">
        <v>9.98</v>
      </c>
      <c r="CK512" s="3">
        <v>10.25</v>
      </c>
      <c r="CL512" s="3">
        <v>0</v>
      </c>
      <c r="CM512" s="3">
        <v>0</v>
      </c>
      <c r="CN512" t="s">
        <v>137</v>
      </c>
      <c r="CO512" t="s">
        <v>140</v>
      </c>
      <c r="CP512" t="s">
        <v>138</v>
      </c>
      <c r="CR512" t="s">
        <v>117</v>
      </c>
      <c r="CS512" t="s">
        <v>139</v>
      </c>
      <c r="CT512" t="s">
        <v>139</v>
      </c>
      <c r="CU512" t="s">
        <v>140</v>
      </c>
      <c r="CV512" t="s">
        <v>140</v>
      </c>
      <c r="CW512" t="s">
        <v>139</v>
      </c>
      <c r="CX512" t="s">
        <v>140</v>
      </c>
      <c r="CY512" t="s">
        <v>3850</v>
      </c>
      <c r="CZ512" s="10">
        <v>16702563278</v>
      </c>
      <c r="DA512" t="s">
        <v>5167</v>
      </c>
      <c r="DB512" t="s">
        <v>140</v>
      </c>
      <c r="DC512" t="s">
        <v>139</v>
      </c>
      <c r="DD512" t="s">
        <v>117</v>
      </c>
    </row>
    <row r="513" spans="1:114" ht="14.45" customHeight="1" x14ac:dyDescent="0.25">
      <c r="A513" t="s">
        <v>5207</v>
      </c>
      <c r="B513" t="s">
        <v>217</v>
      </c>
      <c r="C513" s="1">
        <v>46001</v>
      </c>
      <c r="D513" s="1">
        <v>46051</v>
      </c>
      <c r="E513" t="s">
        <v>116</v>
      </c>
      <c r="G513" t="s">
        <v>139</v>
      </c>
      <c r="H513" t="s">
        <v>117</v>
      </c>
      <c r="I513" t="s">
        <v>117</v>
      </c>
      <c r="J513" t="s">
        <v>968</v>
      </c>
      <c r="K513" t="s">
        <v>969</v>
      </c>
      <c r="L513" t="s">
        <v>970</v>
      </c>
      <c r="N513" t="s">
        <v>121</v>
      </c>
      <c r="O513" t="s">
        <v>122</v>
      </c>
      <c r="P513" s="8">
        <v>96950</v>
      </c>
      <c r="Q513" t="s">
        <v>123</v>
      </c>
      <c r="R513" t="s">
        <v>976</v>
      </c>
      <c r="S513" s="10">
        <v>16709899218</v>
      </c>
      <c r="U513" t="s">
        <v>971</v>
      </c>
      <c r="V513">
        <v>561320</v>
      </c>
      <c r="W513" t="s">
        <v>222</v>
      </c>
      <c r="X513" t="s">
        <v>139</v>
      </c>
      <c r="Y513" t="s">
        <v>972</v>
      </c>
      <c r="Z513" t="s">
        <v>973</v>
      </c>
      <c r="AA513" t="s">
        <v>974</v>
      </c>
      <c r="AB513" t="s">
        <v>975</v>
      </c>
      <c r="AC513" t="s">
        <v>970</v>
      </c>
      <c r="AE513" t="s">
        <v>121</v>
      </c>
      <c r="AF513" t="s">
        <v>122</v>
      </c>
      <c r="AG513" s="8">
        <v>96950</v>
      </c>
      <c r="AH513" t="s">
        <v>123</v>
      </c>
      <c r="AI513" t="s">
        <v>976</v>
      </c>
      <c r="AJ513" s="10">
        <v>16709899218</v>
      </c>
      <c r="AL513" t="s">
        <v>977</v>
      </c>
      <c r="BE513" t="str">
        <f>"49-9071.00"</f>
        <v>49-9071.00</v>
      </c>
      <c r="BF513" t="s">
        <v>132</v>
      </c>
      <c r="BG513" t="s">
        <v>2518</v>
      </c>
      <c r="BH513" t="s">
        <v>961</v>
      </c>
      <c r="BI513">
        <v>2</v>
      </c>
      <c r="BK513" s="1">
        <v>46082</v>
      </c>
      <c r="BL513" s="1">
        <v>47177</v>
      </c>
      <c r="BO513">
        <v>35</v>
      </c>
      <c r="BP513">
        <v>0</v>
      </c>
      <c r="BQ513">
        <v>7</v>
      </c>
      <c r="BR513">
        <v>7</v>
      </c>
      <c r="BS513">
        <v>7</v>
      </c>
      <c r="BT513">
        <v>7</v>
      </c>
      <c r="BU513">
        <v>7</v>
      </c>
      <c r="BV513">
        <v>0</v>
      </c>
      <c r="BW513" t="str">
        <f>"8:00 AM"</f>
        <v>8:00 AM</v>
      </c>
      <c r="BX513" t="str">
        <f>"4:00 PM"</f>
        <v>4:00 PM</v>
      </c>
      <c r="BY513" t="s">
        <v>135</v>
      </c>
      <c r="BZ513">
        <v>0</v>
      </c>
      <c r="CA513">
        <v>12</v>
      </c>
      <c r="CB513" t="s">
        <v>117</v>
      </c>
      <c r="CD513" t="s">
        <v>2519</v>
      </c>
      <c r="CE513" t="s">
        <v>982</v>
      </c>
      <c r="CG513" t="s">
        <v>121</v>
      </c>
      <c r="CH513" t="s">
        <v>122</v>
      </c>
      <c r="CI513" s="8">
        <v>96950</v>
      </c>
      <c r="CJ513" s="3">
        <v>9.98</v>
      </c>
      <c r="CK513" s="3">
        <v>9.98</v>
      </c>
      <c r="CL513" s="3">
        <v>14.97</v>
      </c>
      <c r="CM513" s="3">
        <v>14.97</v>
      </c>
      <c r="CN513" t="s">
        <v>137</v>
      </c>
      <c r="CO513" t="s">
        <v>140</v>
      </c>
      <c r="CP513" t="s">
        <v>138</v>
      </c>
      <c r="CR513" t="s">
        <v>117</v>
      </c>
      <c r="CS513" t="s">
        <v>139</v>
      </c>
      <c r="CT513" t="s">
        <v>139</v>
      </c>
      <c r="CU513" t="s">
        <v>139</v>
      </c>
      <c r="CV513" t="s">
        <v>140</v>
      </c>
      <c r="CW513" t="s">
        <v>139</v>
      </c>
      <c r="CX513" t="s">
        <v>139</v>
      </c>
      <c r="CY513" t="s">
        <v>1638</v>
      </c>
      <c r="CZ513" s="10">
        <v>16709899218</v>
      </c>
      <c r="DA513" t="s">
        <v>977</v>
      </c>
      <c r="DB513" t="s">
        <v>140</v>
      </c>
      <c r="DC513" t="s">
        <v>139</v>
      </c>
      <c r="DD513" t="s">
        <v>139</v>
      </c>
      <c r="DE513" t="s">
        <v>972</v>
      </c>
      <c r="DF513" t="s">
        <v>973</v>
      </c>
      <c r="DG513" t="s">
        <v>5208</v>
      </c>
      <c r="DH513" t="s">
        <v>971</v>
      </c>
      <c r="DI513" t="s">
        <v>969</v>
      </c>
      <c r="DJ513" t="s">
        <v>977</v>
      </c>
    </row>
    <row r="514" spans="1:114" ht="14.45" customHeight="1" x14ac:dyDescent="0.25">
      <c r="A514" t="s">
        <v>5209</v>
      </c>
      <c r="B514" t="s">
        <v>115</v>
      </c>
      <c r="C514" s="1">
        <v>46002</v>
      </c>
      <c r="D514" s="1">
        <v>46051</v>
      </c>
      <c r="E514" t="s">
        <v>116</v>
      </c>
      <c r="G514" t="s">
        <v>117</v>
      </c>
      <c r="H514" t="s">
        <v>117</v>
      </c>
      <c r="I514" t="s">
        <v>117</v>
      </c>
      <c r="J514" t="s">
        <v>1448</v>
      </c>
      <c r="L514" t="s">
        <v>1387</v>
      </c>
      <c r="M514" t="s">
        <v>1388</v>
      </c>
      <c r="N514" t="s">
        <v>156</v>
      </c>
      <c r="O514" t="s">
        <v>122</v>
      </c>
      <c r="P514" s="8">
        <v>96950</v>
      </c>
      <c r="Q514" t="s">
        <v>123</v>
      </c>
      <c r="S514" s="10">
        <v>16702345828</v>
      </c>
      <c r="U514" t="s">
        <v>1389</v>
      </c>
      <c r="V514">
        <v>2362</v>
      </c>
      <c r="W514" t="s">
        <v>125</v>
      </c>
      <c r="Y514" t="s">
        <v>1390</v>
      </c>
      <c r="Z514" t="s">
        <v>1391</v>
      </c>
      <c r="AB514" t="s">
        <v>277</v>
      </c>
      <c r="AC514" t="s">
        <v>1387</v>
      </c>
      <c r="AD514" t="s">
        <v>1388</v>
      </c>
      <c r="AE514" t="s">
        <v>156</v>
      </c>
      <c r="AF514" t="s">
        <v>122</v>
      </c>
      <c r="AG514" s="8">
        <v>96950</v>
      </c>
      <c r="AH514" t="s">
        <v>123</v>
      </c>
      <c r="AJ514" s="10">
        <v>16702345828</v>
      </c>
      <c r="AL514" t="s">
        <v>1392</v>
      </c>
      <c r="AM514" t="s">
        <v>152</v>
      </c>
      <c r="AN514" t="s">
        <v>292</v>
      </c>
      <c r="AO514" t="s">
        <v>1393</v>
      </c>
      <c r="AQ514" t="s">
        <v>1394</v>
      </c>
      <c r="AR514" t="s">
        <v>1395</v>
      </c>
      <c r="AS514" t="s">
        <v>156</v>
      </c>
      <c r="AT514" t="s">
        <v>122</v>
      </c>
      <c r="AU514" s="8">
        <v>96950</v>
      </c>
      <c r="AV514" t="s">
        <v>123</v>
      </c>
      <c r="AX514" s="10">
        <v>16702872946</v>
      </c>
      <c r="AZ514" t="s">
        <v>1396</v>
      </c>
      <c r="BA514" t="s">
        <v>1397</v>
      </c>
      <c r="BB514" t="s">
        <v>1398</v>
      </c>
      <c r="BE514" t="str">
        <f>"17-3023.00"</f>
        <v>17-3023.00</v>
      </c>
      <c r="BF514" t="s">
        <v>5210</v>
      </c>
      <c r="BG514" t="s">
        <v>5211</v>
      </c>
      <c r="BH514" t="s">
        <v>5212</v>
      </c>
      <c r="BI514">
        <v>2</v>
      </c>
      <c r="BJ514">
        <v>2</v>
      </c>
      <c r="BK514" s="1">
        <v>46054</v>
      </c>
      <c r="BL514" s="1">
        <v>46418</v>
      </c>
      <c r="BM514" s="1">
        <v>46054</v>
      </c>
      <c r="BN514" s="1">
        <v>46418</v>
      </c>
      <c r="BO514">
        <v>40</v>
      </c>
      <c r="BP514">
        <v>0</v>
      </c>
      <c r="BQ514">
        <v>8</v>
      </c>
      <c r="BR514">
        <v>8</v>
      </c>
      <c r="BS514">
        <v>8</v>
      </c>
      <c r="BT514">
        <v>8</v>
      </c>
      <c r="BU514">
        <v>8</v>
      </c>
      <c r="BV514">
        <v>0</v>
      </c>
      <c r="BW514" t="str">
        <f>"8:00 AM"</f>
        <v>8:00 AM</v>
      </c>
      <c r="BX514" t="str">
        <f>"5:00 PM"</f>
        <v>5:00 PM</v>
      </c>
      <c r="BY514" t="s">
        <v>384</v>
      </c>
      <c r="BZ514">
        <v>0</v>
      </c>
      <c r="CA514">
        <v>24</v>
      </c>
      <c r="CB514" t="s">
        <v>117</v>
      </c>
      <c r="CD514" t="s">
        <v>854</v>
      </c>
      <c r="CE514" t="s">
        <v>1387</v>
      </c>
      <c r="CF514" t="s">
        <v>1388</v>
      </c>
      <c r="CG514" t="s">
        <v>156</v>
      </c>
      <c r="CH514" t="s">
        <v>122</v>
      </c>
      <c r="CI514" s="8">
        <v>96950</v>
      </c>
      <c r="CJ514" s="3">
        <v>17.57</v>
      </c>
      <c r="CK514" s="3">
        <v>17.57</v>
      </c>
      <c r="CL514" s="3">
        <v>26.36</v>
      </c>
      <c r="CM514" s="3">
        <v>26.36</v>
      </c>
      <c r="CN514" t="s">
        <v>137</v>
      </c>
      <c r="CO514" t="s">
        <v>854</v>
      </c>
      <c r="CP514" t="s">
        <v>138</v>
      </c>
      <c r="CR514" t="s">
        <v>117</v>
      </c>
      <c r="CS514" t="s">
        <v>139</v>
      </c>
      <c r="CT514" t="s">
        <v>140</v>
      </c>
      <c r="CU514" t="s">
        <v>139</v>
      </c>
      <c r="CV514" t="s">
        <v>140</v>
      </c>
      <c r="CW514" t="s">
        <v>139</v>
      </c>
      <c r="CX514" t="s">
        <v>140</v>
      </c>
      <c r="CY514" t="s">
        <v>1402</v>
      </c>
      <c r="CZ514" s="10">
        <v>16702345828</v>
      </c>
      <c r="DA514" t="s">
        <v>1392</v>
      </c>
      <c r="DB514" t="s">
        <v>140</v>
      </c>
      <c r="DC514" t="s">
        <v>139</v>
      </c>
      <c r="DD514" t="s">
        <v>117</v>
      </c>
      <c r="DE514" t="s">
        <v>292</v>
      </c>
      <c r="DF514" t="s">
        <v>1393</v>
      </c>
      <c r="DH514" t="s">
        <v>1398</v>
      </c>
      <c r="DI514" t="s">
        <v>1397</v>
      </c>
      <c r="DJ514" t="s">
        <v>1396</v>
      </c>
    </row>
    <row r="515" spans="1:114" ht="14.45" customHeight="1" x14ac:dyDescent="0.25">
      <c r="A515" t="s">
        <v>5213</v>
      </c>
      <c r="B515" t="s">
        <v>115</v>
      </c>
      <c r="C515" s="1">
        <v>46001</v>
      </c>
      <c r="D515" s="1">
        <v>46051</v>
      </c>
      <c r="E515" t="s">
        <v>168</v>
      </c>
      <c r="F515" s="1">
        <v>46172</v>
      </c>
      <c r="G515" t="s">
        <v>117</v>
      </c>
      <c r="H515" t="s">
        <v>117</v>
      </c>
      <c r="I515" t="s">
        <v>117</v>
      </c>
      <c r="J515" t="s">
        <v>2012</v>
      </c>
      <c r="L515" t="s">
        <v>563</v>
      </c>
      <c r="N515" t="s">
        <v>564</v>
      </c>
      <c r="O515" t="s">
        <v>122</v>
      </c>
      <c r="P515" s="8">
        <v>96952</v>
      </c>
      <c r="Q515" t="s">
        <v>123</v>
      </c>
      <c r="S515" s="10">
        <v>16704330422</v>
      </c>
      <c r="U515" t="s">
        <v>2013</v>
      </c>
      <c r="V515">
        <v>212312</v>
      </c>
      <c r="W515" t="s">
        <v>125</v>
      </c>
      <c r="Y515" t="s">
        <v>566</v>
      </c>
      <c r="Z515" t="s">
        <v>567</v>
      </c>
      <c r="AA515" t="s">
        <v>568</v>
      </c>
      <c r="AB515" t="s">
        <v>2014</v>
      </c>
      <c r="AC515" t="s">
        <v>563</v>
      </c>
      <c r="AE515" t="s">
        <v>564</v>
      </c>
      <c r="AF515" t="s">
        <v>122</v>
      </c>
      <c r="AG515" s="8">
        <v>96952</v>
      </c>
      <c r="AH515" t="s">
        <v>123</v>
      </c>
      <c r="AJ515" s="10">
        <v>16704330422</v>
      </c>
      <c r="AL515" t="s">
        <v>569</v>
      </c>
      <c r="BE515" t="str">
        <f>"49-3042.00"</f>
        <v>49-3042.00</v>
      </c>
      <c r="BF515" t="s">
        <v>657</v>
      </c>
      <c r="BG515" t="s">
        <v>2015</v>
      </c>
      <c r="BH515" t="s">
        <v>659</v>
      </c>
      <c r="BI515">
        <v>2</v>
      </c>
      <c r="BJ515">
        <v>2</v>
      </c>
      <c r="BK515" s="1">
        <v>46174</v>
      </c>
      <c r="BL515" s="1">
        <v>46538</v>
      </c>
      <c r="BM515" s="1">
        <v>46174</v>
      </c>
      <c r="BN515" s="1">
        <v>46538</v>
      </c>
      <c r="BO515">
        <v>40</v>
      </c>
      <c r="BP515">
        <v>0</v>
      </c>
      <c r="BQ515">
        <v>8</v>
      </c>
      <c r="BR515">
        <v>8</v>
      </c>
      <c r="BS515">
        <v>8</v>
      </c>
      <c r="BT515">
        <v>8</v>
      </c>
      <c r="BU515">
        <v>8</v>
      </c>
      <c r="BV515">
        <v>0</v>
      </c>
      <c r="BW515" t="str">
        <f>"7:30 AM"</f>
        <v>7:30 AM</v>
      </c>
      <c r="BX515" t="str">
        <f>"4:30 PM"</f>
        <v>4:30 PM</v>
      </c>
      <c r="BY515" t="s">
        <v>165</v>
      </c>
      <c r="BZ515">
        <v>0</v>
      </c>
      <c r="CA515">
        <v>24</v>
      </c>
      <c r="CB515" t="s">
        <v>117</v>
      </c>
      <c r="CD515" t="s">
        <v>2016</v>
      </c>
      <c r="CE515" t="s">
        <v>2017</v>
      </c>
      <c r="CG515" t="s">
        <v>564</v>
      </c>
      <c r="CH515" t="s">
        <v>122</v>
      </c>
      <c r="CI515" s="8">
        <v>96952</v>
      </c>
      <c r="CJ515" s="3">
        <v>13</v>
      </c>
      <c r="CK515" s="3">
        <v>15</v>
      </c>
      <c r="CL515" s="3">
        <v>19.5</v>
      </c>
      <c r="CM515" s="3">
        <v>22.5</v>
      </c>
      <c r="CN515" t="s">
        <v>137</v>
      </c>
      <c r="CO515" t="s">
        <v>575</v>
      </c>
      <c r="CP515" t="s">
        <v>266</v>
      </c>
      <c r="CR515" t="s">
        <v>117</v>
      </c>
      <c r="CS515" t="s">
        <v>139</v>
      </c>
      <c r="CT515" t="s">
        <v>139</v>
      </c>
      <c r="CU515" t="s">
        <v>139</v>
      </c>
      <c r="CV515" t="s">
        <v>140</v>
      </c>
      <c r="CW515" t="s">
        <v>139</v>
      </c>
      <c r="CX515" t="s">
        <v>139</v>
      </c>
      <c r="CY515" t="s">
        <v>2963</v>
      </c>
      <c r="CZ515" s="10">
        <v>16704330422</v>
      </c>
      <c r="DA515" t="s">
        <v>569</v>
      </c>
      <c r="DB515" t="s">
        <v>140</v>
      </c>
      <c r="DC515" t="s">
        <v>139</v>
      </c>
      <c r="DD515" t="s">
        <v>117</v>
      </c>
    </row>
    <row r="516" spans="1:114" ht="14.45" customHeight="1" x14ac:dyDescent="0.25">
      <c r="A516" t="s">
        <v>5507</v>
      </c>
      <c r="B516" t="s">
        <v>115</v>
      </c>
      <c r="C516" s="1">
        <v>46002</v>
      </c>
      <c r="D516" s="1">
        <v>46051</v>
      </c>
      <c r="E516" t="s">
        <v>116</v>
      </c>
      <c r="G516" t="s">
        <v>117</v>
      </c>
      <c r="H516" t="s">
        <v>117</v>
      </c>
      <c r="I516" t="s">
        <v>117</v>
      </c>
      <c r="J516" t="s">
        <v>1448</v>
      </c>
      <c r="L516" t="s">
        <v>1387</v>
      </c>
      <c r="M516" t="s">
        <v>1388</v>
      </c>
      <c r="N516" t="s">
        <v>156</v>
      </c>
      <c r="O516" t="s">
        <v>122</v>
      </c>
      <c r="P516" s="8">
        <v>96950</v>
      </c>
      <c r="Q516" t="s">
        <v>123</v>
      </c>
      <c r="S516" s="10">
        <v>16702345828</v>
      </c>
      <c r="U516" t="s">
        <v>1389</v>
      </c>
      <c r="V516">
        <v>2389</v>
      </c>
      <c r="W516" t="s">
        <v>125</v>
      </c>
      <c r="Y516" t="s">
        <v>1390</v>
      </c>
      <c r="Z516" t="s">
        <v>1391</v>
      </c>
      <c r="AB516" t="s">
        <v>277</v>
      </c>
      <c r="AC516" t="s">
        <v>1387</v>
      </c>
      <c r="AD516" t="s">
        <v>1388</v>
      </c>
      <c r="AE516" t="s">
        <v>156</v>
      </c>
      <c r="AF516" t="s">
        <v>122</v>
      </c>
      <c r="AG516" s="8">
        <v>96950</v>
      </c>
      <c r="AH516" t="s">
        <v>123</v>
      </c>
      <c r="AJ516" s="10">
        <v>16702345828</v>
      </c>
      <c r="AL516" t="s">
        <v>1392</v>
      </c>
      <c r="AM516" t="s">
        <v>152</v>
      </c>
      <c r="AN516" t="s">
        <v>292</v>
      </c>
      <c r="AO516" t="s">
        <v>1393</v>
      </c>
      <c r="AQ516" t="s">
        <v>1394</v>
      </c>
      <c r="AR516" t="s">
        <v>1395</v>
      </c>
      <c r="AS516" t="s">
        <v>156</v>
      </c>
      <c r="AT516" t="s">
        <v>122</v>
      </c>
      <c r="AU516" s="8">
        <v>96950</v>
      </c>
      <c r="AV516" t="s">
        <v>123</v>
      </c>
      <c r="AX516" s="10">
        <v>16702872946</v>
      </c>
      <c r="AZ516" t="s">
        <v>1396</v>
      </c>
      <c r="BA516" t="s">
        <v>1397</v>
      </c>
      <c r="BB516" t="s">
        <v>1398</v>
      </c>
      <c r="BE516" t="str">
        <f>"53-3032.00"</f>
        <v>53-3032.00</v>
      </c>
      <c r="BF516" t="s">
        <v>2351</v>
      </c>
      <c r="BG516" t="s">
        <v>4736</v>
      </c>
      <c r="BH516" t="s">
        <v>4737</v>
      </c>
      <c r="BI516">
        <v>5</v>
      </c>
      <c r="BJ516">
        <v>5</v>
      </c>
      <c r="BK516" s="1">
        <v>46054</v>
      </c>
      <c r="BL516" s="1">
        <v>46418</v>
      </c>
      <c r="BM516" s="1">
        <v>46054</v>
      </c>
      <c r="BN516" s="1">
        <v>46418</v>
      </c>
      <c r="BO516">
        <v>40</v>
      </c>
      <c r="BP516">
        <v>0</v>
      </c>
      <c r="BQ516">
        <v>8</v>
      </c>
      <c r="BR516">
        <v>8</v>
      </c>
      <c r="BS516">
        <v>8</v>
      </c>
      <c r="BT516">
        <v>8</v>
      </c>
      <c r="BU516">
        <v>8</v>
      </c>
      <c r="BV516">
        <v>0</v>
      </c>
      <c r="BW516" t="str">
        <f>"8:00 AM"</f>
        <v>8:00 AM</v>
      </c>
      <c r="BX516" t="str">
        <f>"5:00 PM"</f>
        <v>5:00 PM</v>
      </c>
      <c r="BY516" t="s">
        <v>165</v>
      </c>
      <c r="BZ516">
        <v>0</v>
      </c>
      <c r="CA516">
        <v>12</v>
      </c>
      <c r="CB516" t="s">
        <v>117</v>
      </c>
      <c r="CD516" t="s">
        <v>4738</v>
      </c>
      <c r="CE516" t="s">
        <v>1387</v>
      </c>
      <c r="CF516" t="s">
        <v>1388</v>
      </c>
      <c r="CG516" t="s">
        <v>156</v>
      </c>
      <c r="CH516" t="s">
        <v>122</v>
      </c>
      <c r="CI516" s="8">
        <v>96950</v>
      </c>
      <c r="CJ516" s="3">
        <v>11.94</v>
      </c>
      <c r="CK516" s="3">
        <v>11.94</v>
      </c>
      <c r="CL516" s="3">
        <v>17.91</v>
      </c>
      <c r="CM516" s="3">
        <v>17.91</v>
      </c>
      <c r="CN516" t="s">
        <v>137</v>
      </c>
      <c r="CO516" t="s">
        <v>854</v>
      </c>
      <c r="CP516" t="s">
        <v>138</v>
      </c>
      <c r="CR516" t="s">
        <v>117</v>
      </c>
      <c r="CS516" t="s">
        <v>139</v>
      </c>
      <c r="CT516" t="s">
        <v>140</v>
      </c>
      <c r="CU516" t="s">
        <v>139</v>
      </c>
      <c r="CV516" t="s">
        <v>140</v>
      </c>
      <c r="CW516" t="s">
        <v>139</v>
      </c>
      <c r="CX516" t="s">
        <v>140</v>
      </c>
      <c r="CY516" t="s">
        <v>1402</v>
      </c>
      <c r="CZ516" s="10">
        <v>16702345828</v>
      </c>
      <c r="DA516" t="s">
        <v>1392</v>
      </c>
      <c r="DB516" t="s">
        <v>140</v>
      </c>
      <c r="DC516" t="s">
        <v>139</v>
      </c>
      <c r="DD516" t="s">
        <v>117</v>
      </c>
      <c r="DE516" t="s">
        <v>292</v>
      </c>
      <c r="DF516" t="s">
        <v>1393</v>
      </c>
      <c r="DH516" t="s">
        <v>1398</v>
      </c>
      <c r="DI516" t="s">
        <v>1397</v>
      </c>
      <c r="DJ516" t="s">
        <v>1396</v>
      </c>
    </row>
    <row r="517" spans="1:114" ht="14.45" customHeight="1" x14ac:dyDescent="0.25">
      <c r="A517" t="s">
        <v>5590</v>
      </c>
      <c r="B517" t="s">
        <v>217</v>
      </c>
      <c r="C517" s="1">
        <v>46026</v>
      </c>
      <c r="D517" s="1">
        <v>46051</v>
      </c>
      <c r="E517" t="s">
        <v>116</v>
      </c>
      <c r="G517" t="s">
        <v>117</v>
      </c>
      <c r="H517" t="s">
        <v>117</v>
      </c>
      <c r="I517" t="s">
        <v>117</v>
      </c>
      <c r="J517" t="s">
        <v>3745</v>
      </c>
      <c r="K517" t="s">
        <v>2948</v>
      </c>
      <c r="L517" t="s">
        <v>2949</v>
      </c>
      <c r="M517" t="s">
        <v>2950</v>
      </c>
      <c r="N517" t="s">
        <v>156</v>
      </c>
      <c r="O517" t="s">
        <v>122</v>
      </c>
      <c r="P517" s="8">
        <v>96950</v>
      </c>
      <c r="Q517" t="s">
        <v>123</v>
      </c>
      <c r="S517" s="10">
        <v>16702850063</v>
      </c>
      <c r="U517" t="s">
        <v>2951</v>
      </c>
      <c r="V517">
        <v>541430</v>
      </c>
      <c r="W517" t="s">
        <v>125</v>
      </c>
      <c r="Y517" t="s">
        <v>2952</v>
      </c>
      <c r="Z517" t="s">
        <v>2953</v>
      </c>
      <c r="AA517" t="s">
        <v>2954</v>
      </c>
      <c r="AB517" t="s">
        <v>277</v>
      </c>
      <c r="AC517" t="s">
        <v>2949</v>
      </c>
      <c r="AD517" t="s">
        <v>2950</v>
      </c>
      <c r="AE517" t="s">
        <v>156</v>
      </c>
      <c r="AF517" t="s">
        <v>122</v>
      </c>
      <c r="AG517" s="8">
        <v>96950</v>
      </c>
      <c r="AH517" t="s">
        <v>123</v>
      </c>
      <c r="AJ517" s="10">
        <v>16702850063</v>
      </c>
      <c r="AL517" t="s">
        <v>2955</v>
      </c>
      <c r="BE517" t="str">
        <f>"27-1013.00"</f>
        <v>27-1013.00</v>
      </c>
      <c r="BF517" t="s">
        <v>3755</v>
      </c>
      <c r="BG517" t="s">
        <v>3756</v>
      </c>
      <c r="BH517" t="s">
        <v>3757</v>
      </c>
      <c r="BI517">
        <v>5</v>
      </c>
      <c r="BK517" s="1">
        <v>46069</v>
      </c>
      <c r="BL517" s="1">
        <v>46402</v>
      </c>
      <c r="BO517">
        <v>40</v>
      </c>
      <c r="BP517">
        <v>0</v>
      </c>
      <c r="BQ517">
        <v>8</v>
      </c>
      <c r="BR517">
        <v>8</v>
      </c>
      <c r="BS517">
        <v>8</v>
      </c>
      <c r="BT517">
        <v>8</v>
      </c>
      <c r="BU517">
        <v>8</v>
      </c>
      <c r="BV517">
        <v>0</v>
      </c>
      <c r="BW517" t="str">
        <f>"8:00 AM"</f>
        <v>8:00 AM</v>
      </c>
      <c r="BX517" t="str">
        <f>"5:00 PM"</f>
        <v>5:00 PM</v>
      </c>
      <c r="BY517" t="s">
        <v>135</v>
      </c>
      <c r="BZ517">
        <v>0</v>
      </c>
      <c r="CA517">
        <v>12</v>
      </c>
      <c r="CB517" t="s">
        <v>117</v>
      </c>
      <c r="CD517" t="s">
        <v>3758</v>
      </c>
      <c r="CE517" t="s">
        <v>2949</v>
      </c>
      <c r="CF517" t="s">
        <v>2950</v>
      </c>
      <c r="CG517" t="s">
        <v>156</v>
      </c>
      <c r="CH517" t="s">
        <v>122</v>
      </c>
      <c r="CI517" s="8">
        <v>96950</v>
      </c>
      <c r="CJ517" s="3">
        <v>13.68</v>
      </c>
      <c r="CK517" s="3">
        <v>13.68</v>
      </c>
      <c r="CL517" s="3">
        <v>20.52</v>
      </c>
      <c r="CM517" s="3">
        <v>20.52</v>
      </c>
      <c r="CN517" t="s">
        <v>137</v>
      </c>
      <c r="CO517" t="s">
        <v>5591</v>
      </c>
      <c r="CP517" t="s">
        <v>138</v>
      </c>
      <c r="CR517" t="s">
        <v>117</v>
      </c>
      <c r="CS517" t="s">
        <v>139</v>
      </c>
      <c r="CT517" t="s">
        <v>139</v>
      </c>
      <c r="CU517" t="s">
        <v>139</v>
      </c>
      <c r="CV517" t="s">
        <v>139</v>
      </c>
      <c r="CW517" t="s">
        <v>139</v>
      </c>
      <c r="CX517" t="s">
        <v>139</v>
      </c>
      <c r="CY517" s="2" t="s">
        <v>5592</v>
      </c>
      <c r="CZ517" s="10">
        <v>16702850063</v>
      </c>
      <c r="DA517" t="s">
        <v>2955</v>
      </c>
      <c r="DB517" t="s">
        <v>140</v>
      </c>
      <c r="DC517" t="s">
        <v>139</v>
      </c>
      <c r="DD517" t="s">
        <v>117</v>
      </c>
    </row>
    <row r="518" spans="1:114" ht="14.45" customHeight="1" x14ac:dyDescent="0.25">
      <c r="A518" t="s">
        <v>840</v>
      </c>
      <c r="B518" t="s">
        <v>217</v>
      </c>
      <c r="C518" s="1">
        <v>46030</v>
      </c>
      <c r="D518" s="1">
        <v>46052</v>
      </c>
      <c r="E518" t="s">
        <v>116</v>
      </c>
      <c r="G518" t="s">
        <v>117</v>
      </c>
      <c r="H518" t="s">
        <v>117</v>
      </c>
      <c r="I518" t="s">
        <v>117</v>
      </c>
      <c r="J518" t="s">
        <v>841</v>
      </c>
      <c r="K518" t="s">
        <v>842</v>
      </c>
      <c r="L518" t="s">
        <v>843</v>
      </c>
      <c r="N518" t="s">
        <v>156</v>
      </c>
      <c r="O518" t="s">
        <v>122</v>
      </c>
      <c r="P518" s="8">
        <v>96950</v>
      </c>
      <c r="Q518" t="s">
        <v>123</v>
      </c>
      <c r="S518" s="10">
        <v>16705881110</v>
      </c>
      <c r="U518" t="s">
        <v>844</v>
      </c>
      <c r="V518">
        <v>561320</v>
      </c>
      <c r="W518" t="s">
        <v>125</v>
      </c>
      <c r="Y518" t="s">
        <v>845</v>
      </c>
      <c r="Z518" t="s">
        <v>846</v>
      </c>
      <c r="AA518" t="s">
        <v>847</v>
      </c>
      <c r="AB518" t="s">
        <v>848</v>
      </c>
      <c r="AC518" t="s">
        <v>843</v>
      </c>
      <c r="AE518" t="s">
        <v>156</v>
      </c>
      <c r="AF518" t="s">
        <v>122</v>
      </c>
      <c r="AG518" s="8">
        <v>96950</v>
      </c>
      <c r="AH518" t="s">
        <v>123</v>
      </c>
      <c r="AJ518" s="10">
        <v>16705881110</v>
      </c>
      <c r="AL518" t="s">
        <v>849</v>
      </c>
      <c r="BE518" t="str">
        <f>"37-2012.00"</f>
        <v>37-2012.00</v>
      </c>
      <c r="BF518" t="s">
        <v>427</v>
      </c>
      <c r="BG518" t="s">
        <v>850</v>
      </c>
      <c r="BH518" t="s">
        <v>851</v>
      </c>
      <c r="BI518">
        <v>5</v>
      </c>
      <c r="BK518" s="1">
        <v>46096</v>
      </c>
      <c r="BL518" s="1">
        <v>46460</v>
      </c>
      <c r="BO518">
        <v>35</v>
      </c>
      <c r="BP518">
        <v>0</v>
      </c>
      <c r="BQ518">
        <v>7</v>
      </c>
      <c r="BR518">
        <v>7</v>
      </c>
      <c r="BS518">
        <v>7</v>
      </c>
      <c r="BT518">
        <v>7</v>
      </c>
      <c r="BU518">
        <v>7</v>
      </c>
      <c r="BV518">
        <v>0</v>
      </c>
      <c r="BW518" t="str">
        <f>"7:00 AM"</f>
        <v>7:00 AM</v>
      </c>
      <c r="BX518" t="str">
        <f>"3:00 PM"</f>
        <v>3:00 PM</v>
      </c>
      <c r="BY518" t="s">
        <v>135</v>
      </c>
      <c r="BZ518">
        <v>0</v>
      </c>
      <c r="CA518">
        <v>3</v>
      </c>
      <c r="CB518" t="s">
        <v>117</v>
      </c>
      <c r="CD518" t="s">
        <v>852</v>
      </c>
      <c r="CE518" t="s">
        <v>853</v>
      </c>
      <c r="CF518" t="s">
        <v>843</v>
      </c>
      <c r="CG518" t="s">
        <v>156</v>
      </c>
      <c r="CH518" t="s">
        <v>122</v>
      </c>
      <c r="CI518" s="8">
        <v>96950</v>
      </c>
      <c r="CJ518" s="3">
        <v>7.86</v>
      </c>
      <c r="CK518" s="3">
        <v>7.86</v>
      </c>
      <c r="CL518" s="3">
        <v>11.79</v>
      </c>
      <c r="CM518" s="3">
        <v>11.79</v>
      </c>
      <c r="CN518" t="s">
        <v>137</v>
      </c>
      <c r="CO518" t="s">
        <v>854</v>
      </c>
      <c r="CP518" t="s">
        <v>138</v>
      </c>
      <c r="CR518" t="s">
        <v>117</v>
      </c>
      <c r="CS518" t="s">
        <v>139</v>
      </c>
      <c r="CT518" t="s">
        <v>140</v>
      </c>
      <c r="CU518" t="s">
        <v>139</v>
      </c>
      <c r="CV518" t="s">
        <v>140</v>
      </c>
      <c r="CW518" t="s">
        <v>139</v>
      </c>
      <c r="CX518" t="s">
        <v>140</v>
      </c>
      <c r="CY518" t="s">
        <v>855</v>
      </c>
      <c r="CZ518" s="10">
        <v>16705881110</v>
      </c>
      <c r="DA518" t="s">
        <v>849</v>
      </c>
      <c r="DB518" t="s">
        <v>142</v>
      </c>
      <c r="DC518" t="s">
        <v>139</v>
      </c>
      <c r="DD518" t="s">
        <v>117</v>
      </c>
    </row>
    <row r="519" spans="1:114" ht="14.45" customHeight="1" x14ac:dyDescent="0.25">
      <c r="A519" t="s">
        <v>1157</v>
      </c>
      <c r="B519" t="s">
        <v>115</v>
      </c>
      <c r="C519" s="1">
        <v>45982</v>
      </c>
      <c r="D519" s="1">
        <v>46052</v>
      </c>
      <c r="E519" t="s">
        <v>116</v>
      </c>
      <c r="G519" t="s">
        <v>117</v>
      </c>
      <c r="H519" t="s">
        <v>117</v>
      </c>
      <c r="I519" t="s">
        <v>117</v>
      </c>
      <c r="J519" t="s">
        <v>218</v>
      </c>
      <c r="L519" t="s">
        <v>1158</v>
      </c>
      <c r="M519" t="s">
        <v>219</v>
      </c>
      <c r="N519" t="s">
        <v>121</v>
      </c>
      <c r="O519" t="s">
        <v>122</v>
      </c>
      <c r="P519" s="8">
        <v>96950</v>
      </c>
      <c r="Q519" t="s">
        <v>123</v>
      </c>
      <c r="S519" s="10">
        <v>16702353027</v>
      </c>
      <c r="U519" t="s">
        <v>221</v>
      </c>
      <c r="V519">
        <v>561320</v>
      </c>
      <c r="W519" t="s">
        <v>222</v>
      </c>
      <c r="X519" t="s">
        <v>139</v>
      </c>
      <c r="Y519" t="s">
        <v>223</v>
      </c>
      <c r="Z519" t="s">
        <v>224</v>
      </c>
      <c r="AA519" t="s">
        <v>225</v>
      </c>
      <c r="AB519" t="s">
        <v>193</v>
      </c>
      <c r="AC519" t="s">
        <v>1158</v>
      </c>
      <c r="AD519" t="s">
        <v>219</v>
      </c>
      <c r="AE519" t="s">
        <v>121</v>
      </c>
      <c r="AF519" t="s">
        <v>122</v>
      </c>
      <c r="AG519" s="8">
        <v>96950</v>
      </c>
      <c r="AH519" t="s">
        <v>123</v>
      </c>
      <c r="AJ519" s="10">
        <v>16702353027</v>
      </c>
      <c r="AL519" t="s">
        <v>226</v>
      </c>
      <c r="BE519" t="str">
        <f>"51-3011.00"</f>
        <v>51-3011.00</v>
      </c>
      <c r="BF519" t="s">
        <v>342</v>
      </c>
      <c r="BG519" t="s">
        <v>1159</v>
      </c>
      <c r="BH519" t="s">
        <v>1160</v>
      </c>
      <c r="BI519">
        <v>6</v>
      </c>
      <c r="BJ519">
        <v>6</v>
      </c>
      <c r="BK519" s="1">
        <v>46023</v>
      </c>
      <c r="BL519" s="1">
        <v>46387</v>
      </c>
      <c r="BM519" s="1">
        <v>46052</v>
      </c>
      <c r="BN519" s="1">
        <v>46387</v>
      </c>
      <c r="BO519">
        <v>35</v>
      </c>
      <c r="BP519">
        <v>0</v>
      </c>
      <c r="BQ519">
        <v>7</v>
      </c>
      <c r="BR519">
        <v>7</v>
      </c>
      <c r="BS519">
        <v>7</v>
      </c>
      <c r="BT519">
        <v>7</v>
      </c>
      <c r="BU519">
        <v>7</v>
      </c>
      <c r="BV519">
        <v>0</v>
      </c>
      <c r="BW519" t="str">
        <f>"2:30 AM"</f>
        <v>2:30 AM</v>
      </c>
      <c r="BX519" t="str">
        <f>"9:30 AM"</f>
        <v>9:30 AM</v>
      </c>
      <c r="BY519" t="s">
        <v>165</v>
      </c>
      <c r="BZ519">
        <v>0</v>
      </c>
      <c r="CA519">
        <v>12</v>
      </c>
      <c r="CB519" t="s">
        <v>117</v>
      </c>
      <c r="CD519" s="2" t="s">
        <v>1161</v>
      </c>
      <c r="CE519" t="s">
        <v>867</v>
      </c>
      <c r="CF519" t="s">
        <v>867</v>
      </c>
      <c r="CG519" t="s">
        <v>368</v>
      </c>
      <c r="CH519" t="s">
        <v>122</v>
      </c>
      <c r="CI519" s="8">
        <v>96951</v>
      </c>
      <c r="CJ519" s="3">
        <v>8.61</v>
      </c>
      <c r="CK519" s="3">
        <v>8.61</v>
      </c>
      <c r="CL519" s="3">
        <v>12.92</v>
      </c>
      <c r="CM519" s="3">
        <v>12.92</v>
      </c>
      <c r="CN519" t="s">
        <v>137</v>
      </c>
      <c r="CO519">
        <v>0</v>
      </c>
      <c r="CP519" t="s">
        <v>138</v>
      </c>
      <c r="CR519" t="s">
        <v>117</v>
      </c>
      <c r="CS519" t="s">
        <v>139</v>
      </c>
      <c r="CT519" t="s">
        <v>140</v>
      </c>
      <c r="CU519" t="s">
        <v>139</v>
      </c>
      <c r="CV519" t="s">
        <v>140</v>
      </c>
      <c r="CW519" t="s">
        <v>139</v>
      </c>
      <c r="CX519" t="s">
        <v>140</v>
      </c>
      <c r="CY519" s="2" t="s">
        <v>1162</v>
      </c>
      <c r="CZ519" s="10">
        <v>16702353027</v>
      </c>
      <c r="DA519" t="s">
        <v>226</v>
      </c>
      <c r="DB519" t="s">
        <v>140</v>
      </c>
      <c r="DC519" t="s">
        <v>139</v>
      </c>
      <c r="DD519" t="s">
        <v>139</v>
      </c>
    </row>
    <row r="520" spans="1:114" ht="14.45" customHeight="1" x14ac:dyDescent="0.25">
      <c r="A520" t="s">
        <v>2416</v>
      </c>
      <c r="B520" t="s">
        <v>217</v>
      </c>
      <c r="C520" s="1">
        <v>45987</v>
      </c>
      <c r="D520" s="1">
        <v>46052</v>
      </c>
      <c r="E520" t="s">
        <v>116</v>
      </c>
      <c r="G520" t="s">
        <v>117</v>
      </c>
      <c r="H520" t="s">
        <v>117</v>
      </c>
      <c r="I520" t="s">
        <v>117</v>
      </c>
      <c r="J520" t="s">
        <v>1196</v>
      </c>
      <c r="K520" t="s">
        <v>1197</v>
      </c>
      <c r="L520" t="s">
        <v>1199</v>
      </c>
      <c r="M520" t="s">
        <v>1198</v>
      </c>
      <c r="N520" t="s">
        <v>121</v>
      </c>
      <c r="O520" t="s">
        <v>122</v>
      </c>
      <c r="P520" s="8">
        <v>96950</v>
      </c>
      <c r="Q520" t="s">
        <v>123</v>
      </c>
      <c r="S520" s="10">
        <v>16702870614</v>
      </c>
      <c r="U520" t="s">
        <v>1200</v>
      </c>
      <c r="V520">
        <v>561320</v>
      </c>
      <c r="W520" t="s">
        <v>125</v>
      </c>
      <c r="Y520" t="s">
        <v>1201</v>
      </c>
      <c r="Z520" t="s">
        <v>1202</v>
      </c>
      <c r="AA520" t="s">
        <v>1203</v>
      </c>
      <c r="AB520" t="s">
        <v>318</v>
      </c>
      <c r="AC520" t="s">
        <v>1199</v>
      </c>
      <c r="AD520" t="s">
        <v>1198</v>
      </c>
      <c r="AE520" t="s">
        <v>121</v>
      </c>
      <c r="AF520" t="s">
        <v>122</v>
      </c>
      <c r="AG520" s="8">
        <v>96950</v>
      </c>
      <c r="AH520" t="s">
        <v>123</v>
      </c>
      <c r="AJ520" s="10">
        <v>16702870614</v>
      </c>
      <c r="AL520" t="s">
        <v>1204</v>
      </c>
      <c r="BE520" t="str">
        <f>"49-9071.00"</f>
        <v>49-9071.00</v>
      </c>
      <c r="BF520" t="s">
        <v>132</v>
      </c>
      <c r="BG520" t="s">
        <v>1489</v>
      </c>
      <c r="BH520" t="s">
        <v>1490</v>
      </c>
      <c r="BI520">
        <v>10</v>
      </c>
      <c r="BK520" s="1">
        <v>46082</v>
      </c>
      <c r="BL520" s="1">
        <v>46446</v>
      </c>
      <c r="BO520">
        <v>35</v>
      </c>
      <c r="BP520">
        <v>0</v>
      </c>
      <c r="BQ520">
        <v>7</v>
      </c>
      <c r="BR520">
        <v>7</v>
      </c>
      <c r="BS520">
        <v>7</v>
      </c>
      <c r="BT520">
        <v>7</v>
      </c>
      <c r="BU520">
        <v>7</v>
      </c>
      <c r="BV520">
        <v>0</v>
      </c>
      <c r="BW520" t="str">
        <f>"8:00 AM"</f>
        <v>8:00 AM</v>
      </c>
      <c r="BX520" t="str">
        <f>"4:00 PM"</f>
        <v>4:00 PM</v>
      </c>
      <c r="BY520" t="s">
        <v>135</v>
      </c>
      <c r="BZ520">
        <v>0</v>
      </c>
      <c r="CA520">
        <v>12</v>
      </c>
      <c r="CB520" t="s">
        <v>117</v>
      </c>
      <c r="CD520" s="2" t="s">
        <v>2417</v>
      </c>
      <c r="CE520" t="s">
        <v>1199</v>
      </c>
      <c r="CG520" t="s">
        <v>121</v>
      </c>
      <c r="CH520" t="s">
        <v>122</v>
      </c>
      <c r="CI520" s="8">
        <v>96950</v>
      </c>
      <c r="CJ520" s="3">
        <v>9.98</v>
      </c>
      <c r="CK520" s="3">
        <v>9.98</v>
      </c>
      <c r="CL520" s="3">
        <v>14.97</v>
      </c>
      <c r="CM520" s="3">
        <v>14.97</v>
      </c>
      <c r="CN520" t="s">
        <v>137</v>
      </c>
      <c r="CO520" t="s">
        <v>2418</v>
      </c>
      <c r="CP520" t="s">
        <v>138</v>
      </c>
      <c r="CR520" t="s">
        <v>117</v>
      </c>
      <c r="CS520" t="s">
        <v>139</v>
      </c>
      <c r="CT520" t="s">
        <v>140</v>
      </c>
      <c r="CU520" t="s">
        <v>139</v>
      </c>
      <c r="CV520" t="s">
        <v>139</v>
      </c>
      <c r="CW520" t="s">
        <v>139</v>
      </c>
      <c r="CX520" t="s">
        <v>140</v>
      </c>
      <c r="CY520" t="s">
        <v>823</v>
      </c>
      <c r="CZ520" s="10">
        <v>16702870614</v>
      </c>
      <c r="DA520" t="s">
        <v>1204</v>
      </c>
      <c r="DB520" t="s">
        <v>560</v>
      </c>
      <c r="DC520" t="s">
        <v>139</v>
      </c>
      <c r="DD520" t="s">
        <v>117</v>
      </c>
    </row>
    <row r="521" spans="1:114" ht="14.45" customHeight="1" x14ac:dyDescent="0.25">
      <c r="A521" t="s">
        <v>3032</v>
      </c>
      <c r="B521" t="s">
        <v>115</v>
      </c>
      <c r="C521" s="1">
        <v>45978</v>
      </c>
      <c r="D521" s="1">
        <v>46052</v>
      </c>
      <c r="E521" t="s">
        <v>168</v>
      </c>
      <c r="F521" s="1">
        <v>46052</v>
      </c>
      <c r="G521" t="s">
        <v>117</v>
      </c>
      <c r="H521" t="s">
        <v>117</v>
      </c>
      <c r="I521" t="s">
        <v>117</v>
      </c>
      <c r="J521" t="s">
        <v>169</v>
      </c>
      <c r="L521" t="s">
        <v>1241</v>
      </c>
      <c r="M521" t="s">
        <v>171</v>
      </c>
      <c r="N521" t="s">
        <v>156</v>
      </c>
      <c r="O521" t="s">
        <v>122</v>
      </c>
      <c r="P521" s="8">
        <v>96950</v>
      </c>
      <c r="Q521" t="s">
        <v>123</v>
      </c>
      <c r="S521" s="10">
        <v>16702341795</v>
      </c>
      <c r="U521" t="s">
        <v>172</v>
      </c>
      <c r="V521">
        <v>722511</v>
      </c>
      <c r="W521" t="s">
        <v>125</v>
      </c>
      <c r="Y521" t="s">
        <v>173</v>
      </c>
      <c r="Z521" t="s">
        <v>174</v>
      </c>
      <c r="AA521" t="s">
        <v>175</v>
      </c>
      <c r="AB521" t="s">
        <v>176</v>
      </c>
      <c r="AC521" t="s">
        <v>171</v>
      </c>
      <c r="AD521" t="s">
        <v>1241</v>
      </c>
      <c r="AE521" t="s">
        <v>156</v>
      </c>
      <c r="AF521" t="s">
        <v>122</v>
      </c>
      <c r="AG521" s="8">
        <v>96950</v>
      </c>
      <c r="AH521" t="s">
        <v>123</v>
      </c>
      <c r="AJ521" s="10">
        <v>16702341795</v>
      </c>
      <c r="AL521" t="s">
        <v>178</v>
      </c>
      <c r="BE521" t="str">
        <f>"35-1012.00"</f>
        <v>35-1012.00</v>
      </c>
      <c r="BF521" t="s">
        <v>3033</v>
      </c>
      <c r="BG521" t="s">
        <v>3034</v>
      </c>
      <c r="BH521" t="s">
        <v>3035</v>
      </c>
      <c r="BI521">
        <v>1</v>
      </c>
      <c r="BJ521">
        <v>1</v>
      </c>
      <c r="BK521" s="1">
        <v>46054</v>
      </c>
      <c r="BL521" s="1">
        <v>46418</v>
      </c>
      <c r="BM521" s="1">
        <v>46054</v>
      </c>
      <c r="BN521" s="1">
        <v>46418</v>
      </c>
      <c r="BO521">
        <v>35</v>
      </c>
      <c r="BP521">
        <v>5</v>
      </c>
      <c r="BQ521">
        <v>0</v>
      </c>
      <c r="BR521">
        <v>6</v>
      </c>
      <c r="BS521">
        <v>6</v>
      </c>
      <c r="BT521">
        <v>6</v>
      </c>
      <c r="BU521">
        <v>6</v>
      </c>
      <c r="BV521">
        <v>6</v>
      </c>
      <c r="BW521" t="str">
        <f>"6:00 AM"</f>
        <v>6:00 AM</v>
      </c>
      <c r="BX521" t="str">
        <f>"1:00 PM"</f>
        <v>1:00 PM</v>
      </c>
      <c r="BY521" t="s">
        <v>135</v>
      </c>
      <c r="BZ521">
        <v>0</v>
      </c>
      <c r="CA521">
        <v>12</v>
      </c>
      <c r="CB521" t="s">
        <v>139</v>
      </c>
      <c r="CC521">
        <v>10</v>
      </c>
      <c r="CD521" t="s">
        <v>3036</v>
      </c>
      <c r="CE521" t="s">
        <v>2095</v>
      </c>
      <c r="CF521" t="s">
        <v>1241</v>
      </c>
      <c r="CG521" t="s">
        <v>564</v>
      </c>
      <c r="CH521" t="s">
        <v>122</v>
      </c>
      <c r="CI521" s="8">
        <v>96952</v>
      </c>
      <c r="CJ521" s="3">
        <v>11.23</v>
      </c>
      <c r="CK521" s="3">
        <v>12.5</v>
      </c>
      <c r="CL521" s="3">
        <v>16.850000000000001</v>
      </c>
      <c r="CM521" s="3">
        <v>18.75</v>
      </c>
      <c r="CN521" t="s">
        <v>137</v>
      </c>
      <c r="CO521" t="s">
        <v>165</v>
      </c>
      <c r="CP521" t="s">
        <v>138</v>
      </c>
      <c r="CR521" t="s">
        <v>117</v>
      </c>
      <c r="CS521" t="s">
        <v>139</v>
      </c>
      <c r="CT521" t="s">
        <v>139</v>
      </c>
      <c r="CU521" t="s">
        <v>139</v>
      </c>
      <c r="CV521" t="s">
        <v>140</v>
      </c>
      <c r="CW521" t="s">
        <v>139</v>
      </c>
      <c r="CX521" t="s">
        <v>139</v>
      </c>
      <c r="CY521" t="s">
        <v>3037</v>
      </c>
      <c r="CZ521" s="10">
        <v>16702341795</v>
      </c>
      <c r="DA521" t="s">
        <v>178</v>
      </c>
      <c r="DB521" t="s">
        <v>183</v>
      </c>
      <c r="DC521" t="s">
        <v>139</v>
      </c>
      <c r="DD521" t="s">
        <v>117</v>
      </c>
    </row>
    <row r="522" spans="1:114" ht="14.45" customHeight="1" x14ac:dyDescent="0.25">
      <c r="A522" t="s">
        <v>3062</v>
      </c>
      <c r="B522" t="s">
        <v>234</v>
      </c>
      <c r="C522" s="1">
        <v>46049</v>
      </c>
      <c r="D522" s="1">
        <v>46052</v>
      </c>
      <c r="E522" t="s">
        <v>116</v>
      </c>
      <c r="G522" t="s">
        <v>117</v>
      </c>
      <c r="H522" t="s">
        <v>117</v>
      </c>
      <c r="I522" t="s">
        <v>117</v>
      </c>
      <c r="J522" t="s">
        <v>631</v>
      </c>
      <c r="K522" t="s">
        <v>1286</v>
      </c>
      <c r="L522" t="s">
        <v>3063</v>
      </c>
      <c r="N522" t="s">
        <v>121</v>
      </c>
      <c r="O522" t="s">
        <v>122</v>
      </c>
      <c r="P522" s="8">
        <v>96950</v>
      </c>
      <c r="Q522" t="s">
        <v>123</v>
      </c>
      <c r="S522" s="10">
        <v>16702347873</v>
      </c>
      <c r="U522" t="s">
        <v>634</v>
      </c>
      <c r="V522">
        <v>722511</v>
      </c>
      <c r="W522" t="s">
        <v>125</v>
      </c>
      <c r="Y522" t="s">
        <v>635</v>
      </c>
      <c r="Z522" t="s">
        <v>636</v>
      </c>
      <c r="AA522" t="s">
        <v>637</v>
      </c>
      <c r="AB522" t="s">
        <v>193</v>
      </c>
      <c r="AC522" t="s">
        <v>3063</v>
      </c>
      <c r="AE522" t="s">
        <v>121</v>
      </c>
      <c r="AF522" t="s">
        <v>122</v>
      </c>
      <c r="AG522" s="8">
        <v>96950</v>
      </c>
      <c r="AH522" t="s">
        <v>123</v>
      </c>
      <c r="AJ522" s="10">
        <v>16702347873</v>
      </c>
      <c r="AL522" t="s">
        <v>639</v>
      </c>
      <c r="BE522" t="str">
        <f>"35-3011.00"</f>
        <v>35-3011.00</v>
      </c>
      <c r="BF522" t="s">
        <v>2249</v>
      </c>
      <c r="BG522" t="s">
        <v>3064</v>
      </c>
      <c r="BH522" t="s">
        <v>3065</v>
      </c>
      <c r="BI522">
        <v>8</v>
      </c>
      <c r="BK522" s="1">
        <v>46082</v>
      </c>
      <c r="BL522" s="1">
        <v>46446</v>
      </c>
      <c r="BO522">
        <v>35</v>
      </c>
      <c r="BP522">
        <v>0</v>
      </c>
      <c r="BQ522">
        <v>7</v>
      </c>
      <c r="BR522">
        <v>7</v>
      </c>
      <c r="BS522">
        <v>7</v>
      </c>
      <c r="BT522">
        <v>7</v>
      </c>
      <c r="BU522">
        <v>7</v>
      </c>
      <c r="BV522">
        <v>0</v>
      </c>
      <c r="BW522" t="str">
        <f>"8:00 AM"</f>
        <v>8:00 AM</v>
      </c>
      <c r="BX522" t="str">
        <f>"3:00 PM"</f>
        <v>3:00 PM</v>
      </c>
      <c r="BY522" t="s">
        <v>165</v>
      </c>
      <c r="BZ522">
        <v>0</v>
      </c>
      <c r="CA522">
        <v>6</v>
      </c>
      <c r="CB522" t="s">
        <v>117</v>
      </c>
      <c r="CD522" t="s">
        <v>3066</v>
      </c>
      <c r="CE522" t="s">
        <v>3067</v>
      </c>
      <c r="CF522" t="s">
        <v>3063</v>
      </c>
      <c r="CG522" t="s">
        <v>121</v>
      </c>
      <c r="CH522" t="s">
        <v>122</v>
      </c>
      <c r="CI522" s="8">
        <v>96950</v>
      </c>
      <c r="CJ522" s="3">
        <v>8.01</v>
      </c>
      <c r="CK522" s="3">
        <v>8.01</v>
      </c>
      <c r="CL522" s="3">
        <v>12.01</v>
      </c>
      <c r="CM522" s="3">
        <v>12.01</v>
      </c>
      <c r="CN522" t="s">
        <v>137</v>
      </c>
      <c r="CO522" t="s">
        <v>142</v>
      </c>
      <c r="CP522" t="s">
        <v>138</v>
      </c>
      <c r="CR522" t="s">
        <v>117</v>
      </c>
      <c r="CS522" t="s">
        <v>139</v>
      </c>
      <c r="CT522" t="s">
        <v>140</v>
      </c>
      <c r="CU522" t="s">
        <v>139</v>
      </c>
      <c r="CV522" t="s">
        <v>140</v>
      </c>
      <c r="CW522" t="s">
        <v>139</v>
      </c>
      <c r="CX522" t="s">
        <v>140</v>
      </c>
      <c r="CY522" t="s">
        <v>2596</v>
      </c>
      <c r="CZ522" s="10">
        <v>16702347873</v>
      </c>
      <c r="DA522" t="s">
        <v>639</v>
      </c>
      <c r="DB522" t="s">
        <v>142</v>
      </c>
      <c r="DC522" t="s">
        <v>139</v>
      </c>
      <c r="DD522" t="s">
        <v>117</v>
      </c>
    </row>
    <row r="523" spans="1:114" ht="14.45" customHeight="1" x14ac:dyDescent="0.25">
      <c r="A523" t="s">
        <v>3680</v>
      </c>
      <c r="B523" t="s">
        <v>115</v>
      </c>
      <c r="C523" s="1">
        <v>45983</v>
      </c>
      <c r="D523" s="1">
        <v>46052</v>
      </c>
      <c r="E523" t="s">
        <v>116</v>
      </c>
      <c r="G523" t="s">
        <v>117</v>
      </c>
      <c r="H523" t="s">
        <v>117</v>
      </c>
      <c r="I523" t="s">
        <v>117</v>
      </c>
      <c r="J523" t="s">
        <v>218</v>
      </c>
      <c r="L523" t="s">
        <v>1158</v>
      </c>
      <c r="M523" t="s">
        <v>219</v>
      </c>
      <c r="N523" t="s">
        <v>121</v>
      </c>
      <c r="O523" t="s">
        <v>122</v>
      </c>
      <c r="P523" s="8">
        <v>96950</v>
      </c>
      <c r="Q523" t="s">
        <v>123</v>
      </c>
      <c r="S523" s="10">
        <v>16702353027</v>
      </c>
      <c r="U523" t="s">
        <v>221</v>
      </c>
      <c r="V523">
        <v>561320</v>
      </c>
      <c r="W523" t="s">
        <v>222</v>
      </c>
      <c r="X523" t="s">
        <v>139</v>
      </c>
      <c r="Y523" t="s">
        <v>223</v>
      </c>
      <c r="Z523" t="s">
        <v>224</v>
      </c>
      <c r="AA523" t="s">
        <v>225</v>
      </c>
      <c r="AB523" t="s">
        <v>193</v>
      </c>
      <c r="AC523" t="s">
        <v>1158</v>
      </c>
      <c r="AD523" t="s">
        <v>219</v>
      </c>
      <c r="AE523" t="s">
        <v>121</v>
      </c>
      <c r="AF523" t="s">
        <v>122</v>
      </c>
      <c r="AG523" s="8">
        <v>96950</v>
      </c>
      <c r="AH523" t="s">
        <v>123</v>
      </c>
      <c r="AJ523" s="10">
        <v>16702353027</v>
      </c>
      <c r="AL523" t="s">
        <v>226</v>
      </c>
      <c r="BE523" t="str">
        <f>"51-3011.00"</f>
        <v>51-3011.00</v>
      </c>
      <c r="BF523" t="s">
        <v>342</v>
      </c>
      <c r="BG523" t="s">
        <v>2871</v>
      </c>
      <c r="BH523" t="s">
        <v>1160</v>
      </c>
      <c r="BI523">
        <v>6</v>
      </c>
      <c r="BJ523">
        <v>6</v>
      </c>
      <c r="BK523" s="1">
        <v>46023</v>
      </c>
      <c r="BL523" s="1">
        <v>46387</v>
      </c>
      <c r="BM523" s="1">
        <v>46052</v>
      </c>
      <c r="BN523" s="1">
        <v>46387</v>
      </c>
      <c r="BO523">
        <v>35</v>
      </c>
      <c r="BP523">
        <v>0</v>
      </c>
      <c r="BQ523">
        <v>7</v>
      </c>
      <c r="BR523">
        <v>7</v>
      </c>
      <c r="BS523">
        <v>7</v>
      </c>
      <c r="BT523">
        <v>7</v>
      </c>
      <c r="BU523">
        <v>7</v>
      </c>
      <c r="BV523">
        <v>0</v>
      </c>
      <c r="BW523" t="str">
        <f>"2:30 AM"</f>
        <v>2:30 AM</v>
      </c>
      <c r="BX523" t="str">
        <f>"9:30 AM"</f>
        <v>9:30 AM</v>
      </c>
      <c r="BY523" t="s">
        <v>165</v>
      </c>
      <c r="BZ523">
        <v>0</v>
      </c>
      <c r="CA523">
        <v>12</v>
      </c>
      <c r="CB523" t="s">
        <v>117</v>
      </c>
      <c r="CD523" s="2" t="s">
        <v>3681</v>
      </c>
      <c r="CE523" t="s">
        <v>230</v>
      </c>
      <c r="CF523" t="s">
        <v>230</v>
      </c>
      <c r="CG523" t="s">
        <v>231</v>
      </c>
      <c r="CH523" t="s">
        <v>122</v>
      </c>
      <c r="CI523" s="8">
        <v>96952</v>
      </c>
      <c r="CJ523" s="3">
        <v>8.61</v>
      </c>
      <c r="CK523" s="3">
        <v>8.61</v>
      </c>
      <c r="CL523" s="3">
        <v>12.92</v>
      </c>
      <c r="CM523" s="3">
        <v>12.92</v>
      </c>
      <c r="CN523" t="s">
        <v>137</v>
      </c>
      <c r="CO523">
        <v>0</v>
      </c>
      <c r="CP523" t="s">
        <v>138</v>
      </c>
      <c r="CR523" t="s">
        <v>117</v>
      </c>
      <c r="CS523" t="s">
        <v>139</v>
      </c>
      <c r="CT523" t="s">
        <v>140</v>
      </c>
      <c r="CU523" t="s">
        <v>139</v>
      </c>
      <c r="CV523" t="s">
        <v>140</v>
      </c>
      <c r="CW523" t="s">
        <v>139</v>
      </c>
      <c r="CX523" t="s">
        <v>140</v>
      </c>
      <c r="CY523" s="2" t="s">
        <v>1162</v>
      </c>
      <c r="CZ523" s="10">
        <v>16702353027</v>
      </c>
      <c r="DA523" t="s">
        <v>226</v>
      </c>
      <c r="DB523" t="s">
        <v>140</v>
      </c>
      <c r="DC523" t="s">
        <v>139</v>
      </c>
      <c r="DD523" t="s">
        <v>139</v>
      </c>
    </row>
    <row r="524" spans="1:114" ht="14.45" customHeight="1" x14ac:dyDescent="0.25">
      <c r="A524" t="s">
        <v>4181</v>
      </c>
      <c r="B524" t="s">
        <v>499</v>
      </c>
      <c r="C524" s="1">
        <v>46050</v>
      </c>
      <c r="D524" s="1">
        <v>46052</v>
      </c>
      <c r="E524" t="s">
        <v>168</v>
      </c>
      <c r="F524" s="1">
        <v>46295</v>
      </c>
      <c r="G524" t="s">
        <v>139</v>
      </c>
      <c r="H524" t="s">
        <v>117</v>
      </c>
      <c r="I524" t="s">
        <v>117</v>
      </c>
      <c r="J524" t="s">
        <v>4182</v>
      </c>
      <c r="L524" t="s">
        <v>4183</v>
      </c>
      <c r="N524" t="s">
        <v>156</v>
      </c>
      <c r="O524" t="s">
        <v>122</v>
      </c>
      <c r="P524" s="8">
        <v>96950</v>
      </c>
      <c r="Q524" t="s">
        <v>123</v>
      </c>
      <c r="S524" s="10">
        <v>16702351231</v>
      </c>
      <c r="U524" t="s">
        <v>4184</v>
      </c>
      <c r="V524">
        <v>4451</v>
      </c>
      <c r="W524" t="s">
        <v>125</v>
      </c>
      <c r="Y524" t="s">
        <v>1784</v>
      </c>
      <c r="Z524" t="s">
        <v>4185</v>
      </c>
      <c r="AB524" t="s">
        <v>277</v>
      </c>
      <c r="AC524" t="s">
        <v>4183</v>
      </c>
      <c r="AE524" t="s">
        <v>156</v>
      </c>
      <c r="AF524" t="s">
        <v>122</v>
      </c>
      <c r="AG524" s="8">
        <v>96950</v>
      </c>
      <c r="AH524" t="s">
        <v>123</v>
      </c>
      <c r="AJ524" s="10">
        <v>16709894175</v>
      </c>
      <c r="AL524" t="s">
        <v>4186</v>
      </c>
      <c r="BE524" t="str">
        <f>"13-2011.00"</f>
        <v>13-2011.00</v>
      </c>
      <c r="BF524" t="s">
        <v>160</v>
      </c>
      <c r="BG524" t="s">
        <v>4187</v>
      </c>
      <c r="BH524" t="s">
        <v>162</v>
      </c>
      <c r="BI524">
        <v>1</v>
      </c>
      <c r="BK524" s="1">
        <v>46296</v>
      </c>
      <c r="BL524" s="1">
        <v>47391</v>
      </c>
      <c r="BO524">
        <v>35</v>
      </c>
      <c r="BP524">
        <v>6</v>
      </c>
      <c r="BQ524">
        <v>6</v>
      </c>
      <c r="BR524">
        <v>5</v>
      </c>
      <c r="BS524">
        <v>0</v>
      </c>
      <c r="BT524">
        <v>6</v>
      </c>
      <c r="BU524">
        <v>6</v>
      </c>
      <c r="BV524">
        <v>6</v>
      </c>
      <c r="BW524" t="str">
        <f>"9:00 AM"</f>
        <v>9:00 AM</v>
      </c>
      <c r="BX524" t="str">
        <f>"4:00 PM"</f>
        <v>4:00 PM</v>
      </c>
      <c r="BY524" t="s">
        <v>212</v>
      </c>
      <c r="BZ524">
        <v>0</v>
      </c>
      <c r="CA524">
        <v>24</v>
      </c>
      <c r="CB524" t="s">
        <v>117</v>
      </c>
      <c r="CD524" t="s">
        <v>4188</v>
      </c>
      <c r="CE524" t="s">
        <v>4183</v>
      </c>
      <c r="CF524" t="s">
        <v>4189</v>
      </c>
      <c r="CG524" t="s">
        <v>156</v>
      </c>
      <c r="CH524" t="s">
        <v>122</v>
      </c>
      <c r="CI524" s="8">
        <v>96950</v>
      </c>
      <c r="CJ524" s="3">
        <v>17.91</v>
      </c>
      <c r="CK524" s="3">
        <v>17.91</v>
      </c>
      <c r="CL524" s="3">
        <v>26.87</v>
      </c>
      <c r="CM524" s="3">
        <v>26.87</v>
      </c>
      <c r="CN524" t="s">
        <v>137</v>
      </c>
      <c r="CO524" t="s">
        <v>140</v>
      </c>
      <c r="CP524" t="s">
        <v>138</v>
      </c>
      <c r="CR524" t="s">
        <v>117</v>
      </c>
      <c r="CS524" t="s">
        <v>139</v>
      </c>
      <c r="CT524" t="s">
        <v>140</v>
      </c>
      <c r="CU524" t="s">
        <v>139</v>
      </c>
      <c r="CV524" t="s">
        <v>140</v>
      </c>
      <c r="CW524" t="s">
        <v>139</v>
      </c>
      <c r="CX524" t="s">
        <v>140</v>
      </c>
      <c r="CY524" t="s">
        <v>4190</v>
      </c>
      <c r="CZ524" s="10">
        <v>16702331231</v>
      </c>
      <c r="DA524" t="s">
        <v>4186</v>
      </c>
      <c r="DB524" t="s">
        <v>140</v>
      </c>
      <c r="DC524" t="s">
        <v>139</v>
      </c>
      <c r="DD524" t="s">
        <v>117</v>
      </c>
    </row>
    <row r="525" spans="1:114" ht="14.45" customHeight="1" x14ac:dyDescent="0.25">
      <c r="A525" t="s">
        <v>4232</v>
      </c>
      <c r="B525" t="s">
        <v>115</v>
      </c>
      <c r="C525" s="1">
        <v>45978</v>
      </c>
      <c r="D525" s="1">
        <v>46052</v>
      </c>
      <c r="E525" t="s">
        <v>168</v>
      </c>
      <c r="F525" s="1">
        <v>46080</v>
      </c>
      <c r="G525" t="s">
        <v>117</v>
      </c>
      <c r="H525" t="s">
        <v>117</v>
      </c>
      <c r="I525" t="s">
        <v>117</v>
      </c>
      <c r="J525" t="s">
        <v>169</v>
      </c>
      <c r="L525" t="s">
        <v>1241</v>
      </c>
      <c r="M525" t="s">
        <v>171</v>
      </c>
      <c r="N525" t="s">
        <v>156</v>
      </c>
      <c r="O525" t="s">
        <v>122</v>
      </c>
      <c r="P525" s="8">
        <v>96950</v>
      </c>
      <c r="Q525" t="s">
        <v>123</v>
      </c>
      <c r="S525" s="10">
        <v>16702341795</v>
      </c>
      <c r="U525" t="s">
        <v>172</v>
      </c>
      <c r="V525">
        <v>811111</v>
      </c>
      <c r="W525" t="s">
        <v>125</v>
      </c>
      <c r="Y525" t="s">
        <v>173</v>
      </c>
      <c r="Z525" t="s">
        <v>174</v>
      </c>
      <c r="AA525" t="s">
        <v>175</v>
      </c>
      <c r="AB525" t="s">
        <v>176</v>
      </c>
      <c r="AC525" t="s">
        <v>171</v>
      </c>
      <c r="AD525" t="s">
        <v>1241</v>
      </c>
      <c r="AE525" t="s">
        <v>156</v>
      </c>
      <c r="AF525" t="s">
        <v>122</v>
      </c>
      <c r="AG525" s="8">
        <v>96950</v>
      </c>
      <c r="AH525" t="s">
        <v>123</v>
      </c>
      <c r="AJ525" s="10">
        <v>16702341795</v>
      </c>
      <c r="AL525" t="s">
        <v>178</v>
      </c>
      <c r="BE525" t="str">
        <f>"49-3023.00"</f>
        <v>49-3023.00</v>
      </c>
      <c r="BF525" t="s">
        <v>392</v>
      </c>
      <c r="BG525" t="s">
        <v>4233</v>
      </c>
      <c r="BH525" t="s">
        <v>4234</v>
      </c>
      <c r="BI525">
        <v>1</v>
      </c>
      <c r="BJ525">
        <v>1</v>
      </c>
      <c r="BK525" s="1">
        <v>46082</v>
      </c>
      <c r="BL525" s="1">
        <v>46446</v>
      </c>
      <c r="BM525" s="1">
        <v>46082</v>
      </c>
      <c r="BN525" s="1">
        <v>46446</v>
      </c>
      <c r="BO525">
        <v>35</v>
      </c>
      <c r="BP525">
        <v>0</v>
      </c>
      <c r="BQ525">
        <v>6</v>
      </c>
      <c r="BR525">
        <v>6</v>
      </c>
      <c r="BS525">
        <v>6</v>
      </c>
      <c r="BT525">
        <v>6</v>
      </c>
      <c r="BU525">
        <v>6</v>
      </c>
      <c r="BV525">
        <v>5</v>
      </c>
      <c r="BW525" t="str">
        <f>"9:00 AM"</f>
        <v>9:00 AM</v>
      </c>
      <c r="BX525" t="str">
        <f>"4:00 PM"</f>
        <v>4:00 PM</v>
      </c>
      <c r="BY525" t="s">
        <v>135</v>
      </c>
      <c r="BZ525">
        <v>0</v>
      </c>
      <c r="CA525">
        <v>24</v>
      </c>
      <c r="CB525" t="s">
        <v>117</v>
      </c>
      <c r="CD525" s="2" t="s">
        <v>4235</v>
      </c>
      <c r="CE525" t="s">
        <v>2095</v>
      </c>
      <c r="CF525" t="s">
        <v>177</v>
      </c>
      <c r="CG525" t="s">
        <v>564</v>
      </c>
      <c r="CH525" t="s">
        <v>122</v>
      </c>
      <c r="CI525" s="8">
        <v>96952</v>
      </c>
      <c r="CJ525" s="3">
        <v>10.59</v>
      </c>
      <c r="CK525" s="3">
        <v>12</v>
      </c>
      <c r="CL525" s="3">
        <v>15.89</v>
      </c>
      <c r="CM525" s="3">
        <v>18</v>
      </c>
      <c r="CN525" t="s">
        <v>137</v>
      </c>
      <c r="CO525" t="s">
        <v>165</v>
      </c>
      <c r="CP525" t="s">
        <v>138</v>
      </c>
      <c r="CR525" t="s">
        <v>117</v>
      </c>
      <c r="CS525" t="s">
        <v>139</v>
      </c>
      <c r="CT525" t="s">
        <v>139</v>
      </c>
      <c r="CU525" t="s">
        <v>139</v>
      </c>
      <c r="CV525" t="s">
        <v>140</v>
      </c>
      <c r="CW525" t="s">
        <v>139</v>
      </c>
      <c r="CX525" t="s">
        <v>139</v>
      </c>
      <c r="CY525" t="s">
        <v>3037</v>
      </c>
      <c r="CZ525" s="10">
        <v>16702341795</v>
      </c>
      <c r="DA525" t="s">
        <v>178</v>
      </c>
      <c r="DB525" t="s">
        <v>183</v>
      </c>
      <c r="DC525" t="s">
        <v>139</v>
      </c>
      <c r="DD525" t="s">
        <v>117</v>
      </c>
    </row>
    <row r="526" spans="1:114" ht="14.45" customHeight="1" x14ac:dyDescent="0.25">
      <c r="A526" t="s">
        <v>4709</v>
      </c>
      <c r="B526" t="s">
        <v>115</v>
      </c>
      <c r="C526" s="1">
        <v>46009</v>
      </c>
      <c r="D526" s="1">
        <v>46052</v>
      </c>
      <c r="E526" t="s">
        <v>116</v>
      </c>
      <c r="G526" t="s">
        <v>117</v>
      </c>
      <c r="H526" t="s">
        <v>117</v>
      </c>
      <c r="I526" t="s">
        <v>117</v>
      </c>
      <c r="J526" t="s">
        <v>1448</v>
      </c>
      <c r="L526" t="s">
        <v>1387</v>
      </c>
      <c r="M526" t="s">
        <v>1388</v>
      </c>
      <c r="N526" t="s">
        <v>156</v>
      </c>
      <c r="O526" t="s">
        <v>122</v>
      </c>
      <c r="P526" s="8">
        <v>96950</v>
      </c>
      <c r="Q526" t="s">
        <v>123</v>
      </c>
      <c r="S526" s="10">
        <v>16702345828</v>
      </c>
      <c r="U526" t="s">
        <v>1389</v>
      </c>
      <c r="V526">
        <v>3273</v>
      </c>
      <c r="W526" t="s">
        <v>125</v>
      </c>
      <c r="Y526" t="s">
        <v>1390</v>
      </c>
      <c r="Z526" t="s">
        <v>1391</v>
      </c>
      <c r="AB526" t="s">
        <v>277</v>
      </c>
      <c r="AC526" t="s">
        <v>1387</v>
      </c>
      <c r="AD526" t="s">
        <v>1388</v>
      </c>
      <c r="AE526" t="s">
        <v>156</v>
      </c>
      <c r="AF526" t="s">
        <v>122</v>
      </c>
      <c r="AG526" s="8">
        <v>96950</v>
      </c>
      <c r="AH526" t="s">
        <v>123</v>
      </c>
      <c r="AJ526" s="10">
        <v>16702345828</v>
      </c>
      <c r="AL526" t="s">
        <v>1392</v>
      </c>
      <c r="AM526" t="s">
        <v>152</v>
      </c>
      <c r="AN526" t="s">
        <v>292</v>
      </c>
      <c r="AO526" t="s">
        <v>1393</v>
      </c>
      <c r="AQ526" t="s">
        <v>1394</v>
      </c>
      <c r="AR526" t="s">
        <v>1395</v>
      </c>
      <c r="AS526" t="s">
        <v>156</v>
      </c>
      <c r="AT526" t="s">
        <v>122</v>
      </c>
      <c r="AU526" s="8">
        <v>96950</v>
      </c>
      <c r="AV526" t="s">
        <v>123</v>
      </c>
      <c r="AX526" s="10">
        <v>16702345828</v>
      </c>
      <c r="AZ526" t="s">
        <v>1396</v>
      </c>
      <c r="BA526" t="s">
        <v>1397</v>
      </c>
      <c r="BB526" t="s">
        <v>1398</v>
      </c>
      <c r="BE526" t="str">
        <f>"51-9195.00"</f>
        <v>51-9195.00</v>
      </c>
      <c r="BF526" t="s">
        <v>2804</v>
      </c>
      <c r="BG526" t="s">
        <v>2805</v>
      </c>
      <c r="BH526" t="s">
        <v>2806</v>
      </c>
      <c r="BI526">
        <v>6</v>
      </c>
      <c r="BJ526">
        <v>6</v>
      </c>
      <c r="BK526" s="1">
        <v>46054</v>
      </c>
      <c r="BL526" s="1">
        <v>46418</v>
      </c>
      <c r="BM526" s="1">
        <v>46054</v>
      </c>
      <c r="BN526" s="1">
        <v>46418</v>
      </c>
      <c r="BO526">
        <v>40</v>
      </c>
      <c r="BP526">
        <v>0</v>
      </c>
      <c r="BQ526">
        <v>8</v>
      </c>
      <c r="BR526">
        <v>8</v>
      </c>
      <c r="BS526">
        <v>8</v>
      </c>
      <c r="BT526">
        <v>8</v>
      </c>
      <c r="BU526">
        <v>8</v>
      </c>
      <c r="BV526">
        <v>0</v>
      </c>
      <c r="BW526" t="str">
        <f>"8:00 AM"</f>
        <v>8:00 AM</v>
      </c>
      <c r="BX526" t="str">
        <f>"5:00 PM"</f>
        <v>5:00 PM</v>
      </c>
      <c r="BY526" t="s">
        <v>165</v>
      </c>
      <c r="BZ526">
        <v>0</v>
      </c>
      <c r="CA526">
        <v>12</v>
      </c>
      <c r="CB526" t="s">
        <v>117</v>
      </c>
      <c r="CD526" t="s">
        <v>854</v>
      </c>
      <c r="CE526" t="s">
        <v>1387</v>
      </c>
      <c r="CF526" t="s">
        <v>1388</v>
      </c>
      <c r="CG526" t="s">
        <v>156</v>
      </c>
      <c r="CH526" t="s">
        <v>122</v>
      </c>
      <c r="CI526" s="8">
        <v>96950</v>
      </c>
      <c r="CJ526" s="3">
        <v>8.7899999999999991</v>
      </c>
      <c r="CK526" s="3">
        <v>8.7899999999999991</v>
      </c>
      <c r="CL526" s="3">
        <v>13.19</v>
      </c>
      <c r="CM526" s="3">
        <v>13.19</v>
      </c>
      <c r="CN526" t="s">
        <v>137</v>
      </c>
      <c r="CO526" t="s">
        <v>854</v>
      </c>
      <c r="CP526" t="s">
        <v>138</v>
      </c>
      <c r="CR526" t="s">
        <v>117</v>
      </c>
      <c r="CS526" t="s">
        <v>139</v>
      </c>
      <c r="CT526" t="s">
        <v>140</v>
      </c>
      <c r="CU526" t="s">
        <v>139</v>
      </c>
      <c r="CV526" t="s">
        <v>140</v>
      </c>
      <c r="CW526" t="s">
        <v>139</v>
      </c>
      <c r="CX526" t="s">
        <v>140</v>
      </c>
      <c r="CY526" t="s">
        <v>1402</v>
      </c>
      <c r="CZ526" s="10">
        <v>16702345828</v>
      </c>
      <c r="DA526" t="s">
        <v>1392</v>
      </c>
      <c r="DB526" t="s">
        <v>140</v>
      </c>
      <c r="DC526" t="s">
        <v>139</v>
      </c>
      <c r="DD526" t="s">
        <v>117</v>
      </c>
      <c r="DE526" t="s">
        <v>292</v>
      </c>
      <c r="DF526" t="s">
        <v>1393</v>
      </c>
      <c r="DH526" t="s">
        <v>1398</v>
      </c>
      <c r="DI526" t="s">
        <v>1397</v>
      </c>
      <c r="DJ526" t="s">
        <v>1396</v>
      </c>
    </row>
    <row r="527" spans="1:114" ht="14.45" customHeight="1" x14ac:dyDescent="0.25">
      <c r="A527" t="s">
        <v>4846</v>
      </c>
      <c r="B527" t="s">
        <v>251</v>
      </c>
      <c r="C527" s="1">
        <v>45981</v>
      </c>
      <c r="D527" s="1">
        <v>46052</v>
      </c>
      <c r="E527" t="s">
        <v>116</v>
      </c>
      <c r="G527" t="s">
        <v>117</v>
      </c>
      <c r="H527" t="s">
        <v>117</v>
      </c>
      <c r="I527" t="s">
        <v>117</v>
      </c>
      <c r="J527" t="s">
        <v>1196</v>
      </c>
      <c r="K527" t="s">
        <v>1197</v>
      </c>
      <c r="L527" t="s">
        <v>1199</v>
      </c>
      <c r="M527" t="s">
        <v>1198</v>
      </c>
      <c r="N527" t="s">
        <v>121</v>
      </c>
      <c r="O527" t="s">
        <v>122</v>
      </c>
      <c r="P527" s="8">
        <v>96950</v>
      </c>
      <c r="Q527" t="s">
        <v>123</v>
      </c>
      <c r="S527" s="10">
        <v>16702870614</v>
      </c>
      <c r="U527" t="s">
        <v>1200</v>
      </c>
      <c r="V527">
        <v>561320</v>
      </c>
      <c r="W527" t="s">
        <v>125</v>
      </c>
      <c r="Y527" t="s">
        <v>1201</v>
      </c>
      <c r="Z527" t="s">
        <v>1202</v>
      </c>
      <c r="AA527" t="s">
        <v>1203</v>
      </c>
      <c r="AB527" t="s">
        <v>318</v>
      </c>
      <c r="AC527" t="s">
        <v>1199</v>
      </c>
      <c r="AD527" t="s">
        <v>1198</v>
      </c>
      <c r="AE527" t="s">
        <v>121</v>
      </c>
      <c r="AF527" t="s">
        <v>122</v>
      </c>
      <c r="AG527" s="8">
        <v>96950</v>
      </c>
      <c r="AH527" t="s">
        <v>123</v>
      </c>
      <c r="AJ527" s="10">
        <v>16702870614</v>
      </c>
      <c r="AL527" t="s">
        <v>1204</v>
      </c>
      <c r="BE527" t="str">
        <f>"49-9071.00"</f>
        <v>49-9071.00</v>
      </c>
      <c r="BF527" t="s">
        <v>132</v>
      </c>
      <c r="BG527" t="s">
        <v>1489</v>
      </c>
      <c r="BH527" t="s">
        <v>1490</v>
      </c>
      <c r="BI527">
        <v>10</v>
      </c>
      <c r="BJ527">
        <v>9</v>
      </c>
      <c r="BK527" s="1">
        <v>46054</v>
      </c>
      <c r="BL527" s="1">
        <v>46418</v>
      </c>
      <c r="BM527" s="1">
        <v>46054</v>
      </c>
      <c r="BN527" s="1">
        <v>46418</v>
      </c>
      <c r="BO527">
        <v>35</v>
      </c>
      <c r="BP527">
        <v>0</v>
      </c>
      <c r="BQ527">
        <v>7</v>
      </c>
      <c r="BR527">
        <v>7</v>
      </c>
      <c r="BS527">
        <v>7</v>
      </c>
      <c r="BT527">
        <v>7</v>
      </c>
      <c r="BU527">
        <v>7</v>
      </c>
      <c r="BV527">
        <v>0</v>
      </c>
      <c r="BW527" t="str">
        <f>"8:00 AM"</f>
        <v>8:00 AM</v>
      </c>
      <c r="BX527" t="str">
        <f>"4:00 PM"</f>
        <v>4:00 PM</v>
      </c>
      <c r="BY527" t="s">
        <v>135</v>
      </c>
      <c r="BZ527">
        <v>0</v>
      </c>
      <c r="CA527">
        <v>12</v>
      </c>
      <c r="CB527" t="s">
        <v>117</v>
      </c>
      <c r="CD527" s="2" t="s">
        <v>2417</v>
      </c>
      <c r="CE527" t="s">
        <v>1199</v>
      </c>
      <c r="CG527" t="s">
        <v>121</v>
      </c>
      <c r="CH527" t="s">
        <v>122</v>
      </c>
      <c r="CI527" s="8">
        <v>96950</v>
      </c>
      <c r="CJ527" s="3">
        <v>9.98</v>
      </c>
      <c r="CK527" s="3">
        <v>9.98</v>
      </c>
      <c r="CL527" s="3">
        <v>14.97</v>
      </c>
      <c r="CM527" s="3">
        <v>14.97</v>
      </c>
      <c r="CN527" t="s">
        <v>137</v>
      </c>
      <c r="CO527" t="s">
        <v>1209</v>
      </c>
      <c r="CP527" t="s">
        <v>138</v>
      </c>
      <c r="CR527" t="s">
        <v>117</v>
      </c>
      <c r="CS527" t="s">
        <v>139</v>
      </c>
      <c r="CT527" t="s">
        <v>140</v>
      </c>
      <c r="CU527" t="s">
        <v>139</v>
      </c>
      <c r="CV527" t="s">
        <v>139</v>
      </c>
      <c r="CW527" t="s">
        <v>139</v>
      </c>
      <c r="CX527" t="s">
        <v>140</v>
      </c>
      <c r="CY527" t="s">
        <v>4847</v>
      </c>
      <c r="CZ527" s="10">
        <v>16702870614</v>
      </c>
      <c r="DA527" t="s">
        <v>1204</v>
      </c>
      <c r="DB527" t="s">
        <v>560</v>
      </c>
      <c r="DC527" t="s">
        <v>139</v>
      </c>
      <c r="DD527" t="s">
        <v>117</v>
      </c>
    </row>
    <row r="528" spans="1:114" ht="14.45" customHeight="1" x14ac:dyDescent="0.25">
      <c r="A528" t="s">
        <v>5179</v>
      </c>
      <c r="B528" t="s">
        <v>115</v>
      </c>
      <c r="C528" s="1">
        <v>45999</v>
      </c>
      <c r="D528" s="1">
        <v>46052</v>
      </c>
      <c r="E528" t="s">
        <v>116</v>
      </c>
      <c r="G528" t="s">
        <v>117</v>
      </c>
      <c r="H528" t="s">
        <v>117</v>
      </c>
      <c r="I528" t="s">
        <v>117</v>
      </c>
      <c r="J528" t="s">
        <v>1030</v>
      </c>
      <c r="K528" t="s">
        <v>1031</v>
      </c>
      <c r="L528" t="s">
        <v>1032</v>
      </c>
      <c r="M528" t="s">
        <v>1033</v>
      </c>
      <c r="N528" t="s">
        <v>156</v>
      </c>
      <c r="O528" t="s">
        <v>122</v>
      </c>
      <c r="P528" s="8">
        <v>96950</v>
      </c>
      <c r="Q528" t="s">
        <v>123</v>
      </c>
      <c r="S528" s="10">
        <v>16702358778</v>
      </c>
      <c r="U528" t="s">
        <v>1034</v>
      </c>
      <c r="V528">
        <v>23622</v>
      </c>
      <c r="W528" t="s">
        <v>125</v>
      </c>
      <c r="Y528" t="s">
        <v>1035</v>
      </c>
      <c r="Z528" t="s">
        <v>1036</v>
      </c>
      <c r="AA528" t="s">
        <v>1037</v>
      </c>
      <c r="AB528" t="s">
        <v>209</v>
      </c>
      <c r="AC528" t="s">
        <v>1038</v>
      </c>
      <c r="AD528" t="s">
        <v>1039</v>
      </c>
      <c r="AE528" t="s">
        <v>156</v>
      </c>
      <c r="AF528" t="s">
        <v>122</v>
      </c>
      <c r="AG528" s="8">
        <v>96950</v>
      </c>
      <c r="AH528" t="s">
        <v>123</v>
      </c>
      <c r="AJ528" s="10">
        <v>16702358778</v>
      </c>
      <c r="AL528" t="s">
        <v>261</v>
      </c>
      <c r="BE528" t="str">
        <f>"49-9071.00"</f>
        <v>49-9071.00</v>
      </c>
      <c r="BF528" t="s">
        <v>132</v>
      </c>
      <c r="BG528" t="s">
        <v>1040</v>
      </c>
      <c r="BH528" t="s">
        <v>1041</v>
      </c>
      <c r="BI528">
        <v>20</v>
      </c>
      <c r="BJ528">
        <v>20</v>
      </c>
      <c r="BK528" s="1">
        <v>46023</v>
      </c>
      <c r="BL528" s="1">
        <v>46387</v>
      </c>
      <c r="BM528" s="1">
        <v>46052</v>
      </c>
      <c r="BN528" s="1">
        <v>46387</v>
      </c>
      <c r="BO528">
        <v>40</v>
      </c>
      <c r="BP528">
        <v>0</v>
      </c>
      <c r="BQ528">
        <v>8</v>
      </c>
      <c r="BR528">
        <v>8</v>
      </c>
      <c r="BS528">
        <v>8</v>
      </c>
      <c r="BT528">
        <v>8</v>
      </c>
      <c r="BU528">
        <v>8</v>
      </c>
      <c r="BV528">
        <v>0</v>
      </c>
      <c r="BW528" t="str">
        <f>"7:30 AM"</f>
        <v>7:30 AM</v>
      </c>
      <c r="BX528" t="str">
        <f>"4:30 PM"</f>
        <v>4:30 PM</v>
      </c>
      <c r="BY528" t="s">
        <v>135</v>
      </c>
      <c r="BZ528">
        <v>0</v>
      </c>
      <c r="CA528">
        <v>12</v>
      </c>
      <c r="CB528" t="s">
        <v>117</v>
      </c>
      <c r="CD528" t="s">
        <v>1042</v>
      </c>
      <c r="CE528" t="s">
        <v>1032</v>
      </c>
      <c r="CG528" t="s">
        <v>156</v>
      </c>
      <c r="CH528" t="s">
        <v>122</v>
      </c>
      <c r="CI528" s="8">
        <v>96950</v>
      </c>
      <c r="CJ528" s="3">
        <v>9.98</v>
      </c>
      <c r="CK528" s="3">
        <v>9.98</v>
      </c>
      <c r="CL528" s="3">
        <v>14.97</v>
      </c>
      <c r="CM528" s="3">
        <v>14.97</v>
      </c>
      <c r="CN528" t="s">
        <v>137</v>
      </c>
      <c r="CO528" t="s">
        <v>142</v>
      </c>
      <c r="CP528" t="s">
        <v>266</v>
      </c>
      <c r="CR528" t="s">
        <v>117</v>
      </c>
      <c r="CS528" t="s">
        <v>139</v>
      </c>
      <c r="CT528" t="s">
        <v>139</v>
      </c>
      <c r="CU528" t="s">
        <v>139</v>
      </c>
      <c r="CV528" t="s">
        <v>140</v>
      </c>
      <c r="CW528" t="s">
        <v>139</v>
      </c>
      <c r="CX528" t="s">
        <v>139</v>
      </c>
      <c r="CY528" t="s">
        <v>1043</v>
      </c>
      <c r="CZ528" s="10">
        <v>16702358778</v>
      </c>
      <c r="DA528" t="s">
        <v>261</v>
      </c>
      <c r="DB528" t="s">
        <v>140</v>
      </c>
      <c r="DC528" t="s">
        <v>139</v>
      </c>
      <c r="DD528" t="s">
        <v>117</v>
      </c>
    </row>
    <row r="529" spans="1:114" ht="14.45" customHeight="1" x14ac:dyDescent="0.25">
      <c r="A529" t="s">
        <v>5223</v>
      </c>
      <c r="B529" t="s">
        <v>217</v>
      </c>
      <c r="C529" s="1">
        <v>45973</v>
      </c>
      <c r="D529" s="1">
        <v>46052</v>
      </c>
      <c r="E529" t="s">
        <v>116</v>
      </c>
      <c r="G529" t="s">
        <v>117</v>
      </c>
      <c r="H529" t="s">
        <v>117</v>
      </c>
      <c r="I529" t="s">
        <v>117</v>
      </c>
      <c r="J529" t="s">
        <v>4760</v>
      </c>
      <c r="K529" t="s">
        <v>4761</v>
      </c>
      <c r="L529" t="s">
        <v>4762</v>
      </c>
      <c r="M529" t="s">
        <v>4763</v>
      </c>
      <c r="N529" t="s">
        <v>156</v>
      </c>
      <c r="O529" t="s">
        <v>122</v>
      </c>
      <c r="P529" s="8">
        <v>96950</v>
      </c>
      <c r="Q529" t="s">
        <v>123</v>
      </c>
      <c r="R529" t="s">
        <v>140</v>
      </c>
      <c r="S529" s="10">
        <v>16702357642</v>
      </c>
      <c r="U529" t="s">
        <v>4764</v>
      </c>
      <c r="V529">
        <v>722511</v>
      </c>
      <c r="W529" t="s">
        <v>125</v>
      </c>
      <c r="Y529" t="s">
        <v>4765</v>
      </c>
      <c r="Z529" t="s">
        <v>4766</v>
      </c>
      <c r="AA529" t="s">
        <v>2137</v>
      </c>
      <c r="AB529" t="s">
        <v>4767</v>
      </c>
      <c r="AC529" t="s">
        <v>4762</v>
      </c>
      <c r="AD529" t="s">
        <v>4763</v>
      </c>
      <c r="AE529" t="s">
        <v>156</v>
      </c>
      <c r="AF529" t="s">
        <v>122</v>
      </c>
      <c r="AG529" s="8">
        <v>96950</v>
      </c>
      <c r="AH529" t="s">
        <v>123</v>
      </c>
      <c r="AJ529" s="10">
        <v>16702357642</v>
      </c>
      <c r="AL529" t="s">
        <v>4768</v>
      </c>
      <c r="BE529" t="str">
        <f>"51-3011.00"</f>
        <v>51-3011.00</v>
      </c>
      <c r="BF529" t="s">
        <v>342</v>
      </c>
      <c r="BG529" t="s">
        <v>4769</v>
      </c>
      <c r="BH529" t="s">
        <v>342</v>
      </c>
      <c r="BI529">
        <v>2</v>
      </c>
      <c r="BK529" s="1">
        <v>45992</v>
      </c>
      <c r="BL529" s="1">
        <v>46356</v>
      </c>
      <c r="BO529">
        <v>36</v>
      </c>
      <c r="BP529">
        <v>0</v>
      </c>
      <c r="BQ529">
        <v>6</v>
      </c>
      <c r="BR529">
        <v>6</v>
      </c>
      <c r="BS529">
        <v>6</v>
      </c>
      <c r="BT529">
        <v>6</v>
      </c>
      <c r="BU529">
        <v>6</v>
      </c>
      <c r="BV529">
        <v>6</v>
      </c>
      <c r="BW529" t="str">
        <f>"4:00 AM"</f>
        <v>4:00 AM</v>
      </c>
      <c r="BX529" t="str">
        <f>"10:00 AM"</f>
        <v>10:00 AM</v>
      </c>
      <c r="BY529" t="s">
        <v>165</v>
      </c>
      <c r="BZ529">
        <v>0</v>
      </c>
      <c r="CA529">
        <v>12</v>
      </c>
      <c r="CB529" t="s">
        <v>117</v>
      </c>
      <c r="CD529" s="2" t="s">
        <v>4770</v>
      </c>
      <c r="CE529" t="s">
        <v>4771</v>
      </c>
      <c r="CF529" t="s">
        <v>4772</v>
      </c>
      <c r="CG529" t="s">
        <v>156</v>
      </c>
      <c r="CH529" t="s">
        <v>122</v>
      </c>
      <c r="CI529" s="8">
        <v>96950</v>
      </c>
      <c r="CJ529" s="3">
        <v>8.61</v>
      </c>
      <c r="CK529" s="3">
        <v>8.61</v>
      </c>
      <c r="CL529" s="3">
        <v>12.92</v>
      </c>
      <c r="CM529" s="3">
        <v>12.92</v>
      </c>
      <c r="CN529" t="s">
        <v>137</v>
      </c>
      <c r="CO529" t="s">
        <v>165</v>
      </c>
      <c r="CP529" t="s">
        <v>138</v>
      </c>
      <c r="CR529" t="s">
        <v>117</v>
      </c>
      <c r="CS529" t="s">
        <v>139</v>
      </c>
      <c r="CT529" t="s">
        <v>140</v>
      </c>
      <c r="CU529" t="s">
        <v>139</v>
      </c>
      <c r="CV529" t="s">
        <v>140</v>
      </c>
      <c r="CW529" t="s">
        <v>139</v>
      </c>
      <c r="CX529" t="s">
        <v>140</v>
      </c>
      <c r="CY529" t="s">
        <v>140</v>
      </c>
      <c r="CZ529" s="10">
        <v>16702357642</v>
      </c>
      <c r="DA529" t="s">
        <v>4773</v>
      </c>
      <c r="DB529" t="s">
        <v>140</v>
      </c>
      <c r="DC529" t="s">
        <v>139</v>
      </c>
      <c r="DD529" t="s">
        <v>117</v>
      </c>
    </row>
    <row r="530" spans="1:114" ht="14.45" customHeight="1" x14ac:dyDescent="0.25">
      <c r="A530" t="s">
        <v>5533</v>
      </c>
      <c r="B530" t="s">
        <v>499</v>
      </c>
      <c r="C530" s="1">
        <v>46051</v>
      </c>
      <c r="D530" s="1">
        <v>46052</v>
      </c>
      <c r="E530" t="s">
        <v>168</v>
      </c>
      <c r="F530" s="1">
        <v>46294</v>
      </c>
      <c r="G530" t="s">
        <v>139</v>
      </c>
      <c r="H530" t="s">
        <v>117</v>
      </c>
      <c r="I530" t="s">
        <v>117</v>
      </c>
      <c r="J530" t="s">
        <v>5534</v>
      </c>
      <c r="L530" t="s">
        <v>5535</v>
      </c>
      <c r="N530" t="s">
        <v>5536</v>
      </c>
      <c r="O530" t="s">
        <v>122</v>
      </c>
      <c r="P530" s="8">
        <v>96950</v>
      </c>
      <c r="Q530" t="s">
        <v>123</v>
      </c>
      <c r="R530" t="s">
        <v>140</v>
      </c>
      <c r="S530" s="10">
        <v>16702879181</v>
      </c>
      <c r="T530">
        <v>0</v>
      </c>
      <c r="U530" t="s">
        <v>5537</v>
      </c>
      <c r="V530">
        <v>32311</v>
      </c>
      <c r="W530" t="s">
        <v>125</v>
      </c>
      <c r="Y530" t="s">
        <v>5538</v>
      </c>
      <c r="Z530" t="s">
        <v>5539</v>
      </c>
      <c r="AA530" t="s">
        <v>5540</v>
      </c>
      <c r="AB530" t="s">
        <v>5541</v>
      </c>
      <c r="AC530" t="s">
        <v>5542</v>
      </c>
      <c r="AE530" t="s">
        <v>5536</v>
      </c>
      <c r="AF530" t="s">
        <v>122</v>
      </c>
      <c r="AG530" s="8">
        <v>96950</v>
      </c>
      <c r="AH530" t="s">
        <v>123</v>
      </c>
      <c r="AJ530" s="10">
        <v>16702879181</v>
      </c>
      <c r="AL530" t="s">
        <v>5543</v>
      </c>
      <c r="BE530" t="str">
        <f>"51-5112.00"</f>
        <v>51-5112.00</v>
      </c>
      <c r="BF530" t="s">
        <v>3564</v>
      </c>
      <c r="BG530" t="s">
        <v>5544</v>
      </c>
      <c r="BH530" t="s">
        <v>5545</v>
      </c>
      <c r="BI530">
        <v>2</v>
      </c>
      <c r="BK530" s="1">
        <v>46296</v>
      </c>
      <c r="BL530" s="1">
        <v>47391</v>
      </c>
      <c r="BO530">
        <v>35</v>
      </c>
      <c r="BP530">
        <v>0</v>
      </c>
      <c r="BQ530">
        <v>7</v>
      </c>
      <c r="BR530">
        <v>7</v>
      </c>
      <c r="BS530">
        <v>7</v>
      </c>
      <c r="BT530">
        <v>7</v>
      </c>
      <c r="BU530">
        <v>7</v>
      </c>
      <c r="BV530">
        <v>0</v>
      </c>
      <c r="BW530" t="str">
        <f>"8:00 AM"</f>
        <v>8:00 AM</v>
      </c>
      <c r="BX530" t="str">
        <f>"5:00 PM"</f>
        <v>5:00 PM</v>
      </c>
      <c r="BY530" t="s">
        <v>135</v>
      </c>
      <c r="BZ530">
        <v>0</v>
      </c>
      <c r="CA530">
        <v>24</v>
      </c>
      <c r="CB530" t="s">
        <v>117</v>
      </c>
      <c r="CD530" t="s">
        <v>5546</v>
      </c>
      <c r="CE530" t="s">
        <v>5547</v>
      </c>
      <c r="CG530" t="s">
        <v>156</v>
      </c>
      <c r="CH530" t="s">
        <v>122</v>
      </c>
      <c r="CI530" s="8">
        <v>96950</v>
      </c>
      <c r="CJ530" s="3">
        <v>13.74</v>
      </c>
      <c r="CK530" s="3">
        <v>13.74</v>
      </c>
      <c r="CL530" s="3">
        <v>20.61</v>
      </c>
      <c r="CM530" s="3">
        <v>20.61</v>
      </c>
      <c r="CN530" t="s">
        <v>137</v>
      </c>
      <c r="CO530" t="s">
        <v>165</v>
      </c>
      <c r="CP530" t="s">
        <v>138</v>
      </c>
      <c r="CR530" t="s">
        <v>117</v>
      </c>
      <c r="CS530" t="s">
        <v>139</v>
      </c>
      <c r="CT530" t="s">
        <v>140</v>
      </c>
      <c r="CU530" t="s">
        <v>139</v>
      </c>
      <c r="CV530" t="s">
        <v>140</v>
      </c>
      <c r="CW530" t="s">
        <v>139</v>
      </c>
      <c r="CX530" t="s">
        <v>140</v>
      </c>
      <c r="CY530" t="s">
        <v>5548</v>
      </c>
      <c r="CZ530" s="10">
        <v>16702879181</v>
      </c>
      <c r="DA530" t="s">
        <v>5543</v>
      </c>
      <c r="DB530" t="s">
        <v>140</v>
      </c>
      <c r="DC530" t="s">
        <v>139</v>
      </c>
      <c r="DD530" t="s">
        <v>117</v>
      </c>
    </row>
    <row r="531" spans="1:114" ht="14.45" customHeight="1" x14ac:dyDescent="0.25">
      <c r="A531" t="s">
        <v>721</v>
      </c>
      <c r="B531" t="s">
        <v>115</v>
      </c>
      <c r="C531" s="1">
        <v>46009</v>
      </c>
      <c r="D531" s="1">
        <v>46055</v>
      </c>
      <c r="E531" t="s">
        <v>116</v>
      </c>
      <c r="G531" t="s">
        <v>117</v>
      </c>
      <c r="H531" t="s">
        <v>117</v>
      </c>
      <c r="I531" t="s">
        <v>117</v>
      </c>
      <c r="J531" t="s">
        <v>722</v>
      </c>
      <c r="K531" t="s">
        <v>723</v>
      </c>
      <c r="L531" t="s">
        <v>724</v>
      </c>
      <c r="M531" t="s">
        <v>725</v>
      </c>
      <c r="N531" t="s">
        <v>121</v>
      </c>
      <c r="O531" t="s">
        <v>122</v>
      </c>
      <c r="P531" s="8">
        <v>96950</v>
      </c>
      <c r="Q531" t="s">
        <v>123</v>
      </c>
      <c r="S531" s="10">
        <v>16703223222</v>
      </c>
      <c r="U531" t="s">
        <v>726</v>
      </c>
      <c r="V531">
        <v>312112</v>
      </c>
      <c r="W531" t="s">
        <v>125</v>
      </c>
      <c r="Y531" t="s">
        <v>727</v>
      </c>
      <c r="Z531" t="s">
        <v>728</v>
      </c>
      <c r="AB531" t="s">
        <v>193</v>
      </c>
      <c r="AC531" t="s">
        <v>724</v>
      </c>
      <c r="AD531" t="s">
        <v>725</v>
      </c>
      <c r="AE531" t="s">
        <v>121</v>
      </c>
      <c r="AF531" t="s">
        <v>122</v>
      </c>
      <c r="AG531" s="8">
        <v>96950</v>
      </c>
      <c r="AH531" t="s">
        <v>123</v>
      </c>
      <c r="AJ531" s="10">
        <v>16703223222</v>
      </c>
      <c r="AL531" t="s">
        <v>729</v>
      </c>
      <c r="BE531" t="str">
        <f>"49-3023.00"</f>
        <v>49-3023.00</v>
      </c>
      <c r="BF531" t="s">
        <v>392</v>
      </c>
      <c r="BG531" t="s">
        <v>730</v>
      </c>
      <c r="BH531" t="s">
        <v>394</v>
      </c>
      <c r="BI531">
        <v>1</v>
      </c>
      <c r="BJ531">
        <v>1</v>
      </c>
      <c r="BK531" s="1">
        <v>46113</v>
      </c>
      <c r="BL531" s="1">
        <v>46477</v>
      </c>
      <c r="BM531" s="1">
        <v>46113</v>
      </c>
      <c r="BN531" s="1">
        <v>46477</v>
      </c>
      <c r="BO531">
        <v>35</v>
      </c>
      <c r="BP531">
        <v>0</v>
      </c>
      <c r="BQ531">
        <v>7</v>
      </c>
      <c r="BR531">
        <v>7</v>
      </c>
      <c r="BS531">
        <v>7</v>
      </c>
      <c r="BT531">
        <v>0</v>
      </c>
      <c r="BU531">
        <v>7</v>
      </c>
      <c r="BV531">
        <v>7</v>
      </c>
      <c r="BW531" t="str">
        <f>"7:00 AM"</f>
        <v>7:00 AM</v>
      </c>
      <c r="BX531" t="str">
        <f>"5:00 PM"</f>
        <v>5:00 PM</v>
      </c>
      <c r="BY531" t="s">
        <v>165</v>
      </c>
      <c r="BZ531">
        <v>0</v>
      </c>
      <c r="CA531">
        <v>24</v>
      </c>
      <c r="CB531" t="s">
        <v>117</v>
      </c>
      <c r="CD531" s="2" t="s">
        <v>731</v>
      </c>
      <c r="CE531" t="s">
        <v>732</v>
      </c>
      <c r="CF531" t="s">
        <v>665</v>
      </c>
      <c r="CG531" t="s">
        <v>121</v>
      </c>
      <c r="CH531" t="s">
        <v>122</v>
      </c>
      <c r="CI531" s="8">
        <v>96950</v>
      </c>
      <c r="CJ531" s="3">
        <v>10.59</v>
      </c>
      <c r="CK531" s="3">
        <v>10.59</v>
      </c>
      <c r="CL531" s="3">
        <v>0</v>
      </c>
      <c r="CM531" s="3">
        <v>0</v>
      </c>
      <c r="CN531" t="s">
        <v>137</v>
      </c>
      <c r="CO531" t="s">
        <v>140</v>
      </c>
      <c r="CP531" t="s">
        <v>138</v>
      </c>
      <c r="CR531" t="s">
        <v>117</v>
      </c>
      <c r="CS531" t="s">
        <v>139</v>
      </c>
      <c r="CT531" t="s">
        <v>140</v>
      </c>
      <c r="CU531" t="s">
        <v>140</v>
      </c>
      <c r="CV531" t="s">
        <v>140</v>
      </c>
      <c r="CW531" t="s">
        <v>139</v>
      </c>
      <c r="CX531" t="s">
        <v>140</v>
      </c>
      <c r="CY531" t="s">
        <v>142</v>
      </c>
      <c r="CZ531" s="10">
        <v>16703223222</v>
      </c>
      <c r="DA531" t="s">
        <v>733</v>
      </c>
      <c r="DB531" t="s">
        <v>140</v>
      </c>
      <c r="DC531" t="s">
        <v>139</v>
      </c>
      <c r="DD531" t="s">
        <v>117</v>
      </c>
    </row>
    <row r="532" spans="1:114" ht="14.45" customHeight="1" x14ac:dyDescent="0.25">
      <c r="A532" t="s">
        <v>967</v>
      </c>
      <c r="B532" t="s">
        <v>115</v>
      </c>
      <c r="C532" s="1">
        <v>45984</v>
      </c>
      <c r="D532" s="1">
        <v>46055</v>
      </c>
      <c r="E532" t="s">
        <v>116</v>
      </c>
      <c r="G532" t="s">
        <v>117</v>
      </c>
      <c r="H532" t="s">
        <v>117</v>
      </c>
      <c r="I532" t="s">
        <v>117</v>
      </c>
      <c r="J532" t="s">
        <v>968</v>
      </c>
      <c r="K532" t="s">
        <v>969</v>
      </c>
      <c r="L532" t="s">
        <v>970</v>
      </c>
      <c r="N532" t="s">
        <v>121</v>
      </c>
      <c r="O532" t="s">
        <v>122</v>
      </c>
      <c r="P532" s="8">
        <v>96950</v>
      </c>
      <c r="Q532" t="s">
        <v>123</v>
      </c>
      <c r="S532" s="10">
        <v>16709899218</v>
      </c>
      <c r="U532" t="s">
        <v>971</v>
      </c>
      <c r="V532">
        <v>561320</v>
      </c>
      <c r="W532" t="s">
        <v>222</v>
      </c>
      <c r="X532" t="s">
        <v>139</v>
      </c>
      <c r="Y532" t="s">
        <v>972</v>
      </c>
      <c r="Z532" t="s">
        <v>973</v>
      </c>
      <c r="AA532" t="s">
        <v>974</v>
      </c>
      <c r="AB532" t="s">
        <v>975</v>
      </c>
      <c r="AC532" t="s">
        <v>970</v>
      </c>
      <c r="AE532" t="s">
        <v>121</v>
      </c>
      <c r="AF532" t="s">
        <v>122</v>
      </c>
      <c r="AG532" s="8">
        <v>96950</v>
      </c>
      <c r="AH532" t="s">
        <v>123</v>
      </c>
      <c r="AI532" t="s">
        <v>976</v>
      </c>
      <c r="AJ532" s="10">
        <v>16709899218</v>
      </c>
      <c r="AL532" t="s">
        <v>977</v>
      </c>
      <c r="BE532" t="str">
        <f>"31-9011.00"</f>
        <v>31-9011.00</v>
      </c>
      <c r="BF532" t="s">
        <v>978</v>
      </c>
      <c r="BG532" t="s">
        <v>979</v>
      </c>
      <c r="BH532" t="s">
        <v>980</v>
      </c>
      <c r="BI532">
        <v>3</v>
      </c>
      <c r="BJ532">
        <v>3</v>
      </c>
      <c r="BK532" s="1">
        <v>46054</v>
      </c>
      <c r="BL532" s="1">
        <v>46418</v>
      </c>
      <c r="BM532" s="1">
        <v>46055</v>
      </c>
      <c r="BN532" s="1">
        <v>46418</v>
      </c>
      <c r="BO532">
        <v>35</v>
      </c>
      <c r="BP532">
        <v>0</v>
      </c>
      <c r="BQ532">
        <v>7</v>
      </c>
      <c r="BR532">
        <v>7</v>
      </c>
      <c r="BS532">
        <v>7</v>
      </c>
      <c r="BT532">
        <v>7</v>
      </c>
      <c r="BU532">
        <v>7</v>
      </c>
      <c r="BV532">
        <v>0</v>
      </c>
      <c r="BW532" t="str">
        <f>"8:00 AM"</f>
        <v>8:00 AM</v>
      </c>
      <c r="BX532" t="str">
        <f>"4:00 PM"</f>
        <v>4:00 PM</v>
      </c>
      <c r="BY532" t="s">
        <v>135</v>
      </c>
      <c r="BZ532">
        <v>0</v>
      </c>
      <c r="CA532">
        <v>12</v>
      </c>
      <c r="CB532" t="s">
        <v>117</v>
      </c>
      <c r="CD532" t="s">
        <v>981</v>
      </c>
      <c r="CE532" t="s">
        <v>982</v>
      </c>
      <c r="CG532" t="s">
        <v>121</v>
      </c>
      <c r="CH532" t="s">
        <v>122</v>
      </c>
      <c r="CI532" s="8">
        <v>96950</v>
      </c>
      <c r="CJ532" s="3">
        <v>13.28</v>
      </c>
      <c r="CK532" s="3">
        <v>13.28</v>
      </c>
      <c r="CL532" s="3">
        <v>19.920000000000002</v>
      </c>
      <c r="CM532" s="3">
        <v>19.920000000000002</v>
      </c>
      <c r="CN532" t="s">
        <v>137</v>
      </c>
      <c r="CO532" t="s">
        <v>140</v>
      </c>
      <c r="CP532" t="s">
        <v>138</v>
      </c>
      <c r="CR532" t="s">
        <v>117</v>
      </c>
      <c r="CS532" t="s">
        <v>139</v>
      </c>
      <c r="CT532" t="s">
        <v>139</v>
      </c>
      <c r="CU532" t="s">
        <v>139</v>
      </c>
      <c r="CV532" t="s">
        <v>140</v>
      </c>
      <c r="CW532" t="s">
        <v>139</v>
      </c>
      <c r="CX532" t="s">
        <v>139</v>
      </c>
      <c r="CY532" t="s">
        <v>983</v>
      </c>
      <c r="CZ532" s="10">
        <v>16709899218</v>
      </c>
      <c r="DA532" t="s">
        <v>977</v>
      </c>
      <c r="DB532" t="s">
        <v>140</v>
      </c>
      <c r="DC532" t="s">
        <v>139</v>
      </c>
      <c r="DD532" t="s">
        <v>139</v>
      </c>
      <c r="DE532" t="s">
        <v>972</v>
      </c>
      <c r="DF532" t="s">
        <v>973</v>
      </c>
      <c r="DG532" t="s">
        <v>249</v>
      </c>
      <c r="DH532" t="s">
        <v>971</v>
      </c>
      <c r="DI532" t="s">
        <v>984</v>
      </c>
      <c r="DJ532" t="s">
        <v>977</v>
      </c>
    </row>
    <row r="533" spans="1:114" ht="14.45" customHeight="1" x14ac:dyDescent="0.25">
      <c r="A533" t="s">
        <v>1029</v>
      </c>
      <c r="B533" t="s">
        <v>115</v>
      </c>
      <c r="C533" s="1">
        <v>45999</v>
      </c>
      <c r="D533" s="1">
        <v>46055</v>
      </c>
      <c r="E533" t="s">
        <v>116</v>
      </c>
      <c r="G533" t="s">
        <v>117</v>
      </c>
      <c r="H533" t="s">
        <v>117</v>
      </c>
      <c r="I533" t="s">
        <v>117</v>
      </c>
      <c r="J533" t="s">
        <v>1030</v>
      </c>
      <c r="K533" t="s">
        <v>1031</v>
      </c>
      <c r="L533" t="s">
        <v>1032</v>
      </c>
      <c r="M533" t="s">
        <v>1033</v>
      </c>
      <c r="N533" t="s">
        <v>156</v>
      </c>
      <c r="O533" t="s">
        <v>122</v>
      </c>
      <c r="P533" s="8">
        <v>96950</v>
      </c>
      <c r="Q533" t="s">
        <v>123</v>
      </c>
      <c r="S533" s="10">
        <v>16702358778</v>
      </c>
      <c r="U533" t="s">
        <v>1034</v>
      </c>
      <c r="V533">
        <v>23622</v>
      </c>
      <c r="W533" t="s">
        <v>125</v>
      </c>
      <c r="Y533" t="s">
        <v>1035</v>
      </c>
      <c r="Z533" t="s">
        <v>1036</v>
      </c>
      <c r="AA533" t="s">
        <v>1037</v>
      </c>
      <c r="AB533" t="s">
        <v>209</v>
      </c>
      <c r="AC533" t="s">
        <v>1038</v>
      </c>
      <c r="AD533" t="s">
        <v>1039</v>
      </c>
      <c r="AE533" t="s">
        <v>156</v>
      </c>
      <c r="AF533" t="s">
        <v>122</v>
      </c>
      <c r="AG533" s="8">
        <v>96950</v>
      </c>
      <c r="AH533" t="s">
        <v>123</v>
      </c>
      <c r="AJ533" s="10">
        <v>16702358778</v>
      </c>
      <c r="AL533" t="s">
        <v>261</v>
      </c>
      <c r="BE533" t="str">
        <f>"49-9071.00"</f>
        <v>49-9071.00</v>
      </c>
      <c r="BF533" t="s">
        <v>132</v>
      </c>
      <c r="BG533" t="s">
        <v>1040</v>
      </c>
      <c r="BH533" t="s">
        <v>1041</v>
      </c>
      <c r="BI533">
        <v>20</v>
      </c>
      <c r="BJ533">
        <v>20</v>
      </c>
      <c r="BK533" s="1">
        <v>46113</v>
      </c>
      <c r="BL533" s="1">
        <v>46477</v>
      </c>
      <c r="BM533" s="1">
        <v>46113</v>
      </c>
      <c r="BN533" s="1">
        <v>46477</v>
      </c>
      <c r="BO533">
        <v>40</v>
      </c>
      <c r="BP533">
        <v>0</v>
      </c>
      <c r="BQ533">
        <v>8</v>
      </c>
      <c r="BR533">
        <v>8</v>
      </c>
      <c r="BS533">
        <v>8</v>
      </c>
      <c r="BT533">
        <v>8</v>
      </c>
      <c r="BU533">
        <v>8</v>
      </c>
      <c r="BV533">
        <v>0</v>
      </c>
      <c r="BW533" t="str">
        <f>"7:30 AM"</f>
        <v>7:30 AM</v>
      </c>
      <c r="BX533" t="str">
        <f>"4:30 PM"</f>
        <v>4:30 PM</v>
      </c>
      <c r="BY533" t="s">
        <v>135</v>
      </c>
      <c r="BZ533">
        <v>0</v>
      </c>
      <c r="CA533">
        <v>12</v>
      </c>
      <c r="CB533" t="s">
        <v>117</v>
      </c>
      <c r="CD533" t="s">
        <v>1042</v>
      </c>
      <c r="CE533" t="s">
        <v>1032</v>
      </c>
      <c r="CG533" t="s">
        <v>156</v>
      </c>
      <c r="CH533" t="s">
        <v>122</v>
      </c>
      <c r="CI533" s="8">
        <v>96950</v>
      </c>
      <c r="CJ533" s="3">
        <v>9.98</v>
      </c>
      <c r="CK533" s="3">
        <v>9.98</v>
      </c>
      <c r="CL533" s="3">
        <v>14.97</v>
      </c>
      <c r="CM533" s="3">
        <v>14.97</v>
      </c>
      <c r="CN533" t="s">
        <v>137</v>
      </c>
      <c r="CO533" t="s">
        <v>142</v>
      </c>
      <c r="CP533" t="s">
        <v>266</v>
      </c>
      <c r="CR533" t="s">
        <v>117</v>
      </c>
      <c r="CS533" t="s">
        <v>139</v>
      </c>
      <c r="CT533" t="s">
        <v>139</v>
      </c>
      <c r="CU533" t="s">
        <v>139</v>
      </c>
      <c r="CV533" t="s">
        <v>140</v>
      </c>
      <c r="CW533" t="s">
        <v>139</v>
      </c>
      <c r="CX533" t="s">
        <v>139</v>
      </c>
      <c r="CY533" t="s">
        <v>1043</v>
      </c>
      <c r="CZ533" s="10">
        <v>16702358778</v>
      </c>
      <c r="DA533" t="s">
        <v>261</v>
      </c>
      <c r="DB533" t="s">
        <v>140</v>
      </c>
      <c r="DC533" t="s">
        <v>139</v>
      </c>
      <c r="DD533" t="s">
        <v>117</v>
      </c>
    </row>
    <row r="534" spans="1:114" ht="14.45" customHeight="1" x14ac:dyDescent="0.25">
      <c r="A534" t="s">
        <v>2192</v>
      </c>
      <c r="B534" t="s">
        <v>115</v>
      </c>
      <c r="C534" s="1">
        <v>45982</v>
      </c>
      <c r="D534" s="1">
        <v>46055</v>
      </c>
      <c r="E534" t="s">
        <v>116</v>
      </c>
      <c r="G534" t="s">
        <v>117</v>
      </c>
      <c r="H534" t="s">
        <v>117</v>
      </c>
      <c r="I534" t="s">
        <v>117</v>
      </c>
      <c r="J534" t="s">
        <v>1837</v>
      </c>
      <c r="K534" t="s">
        <v>140</v>
      </c>
      <c r="L534" t="s">
        <v>1838</v>
      </c>
      <c r="M534" t="s">
        <v>1839</v>
      </c>
      <c r="N534" t="s">
        <v>231</v>
      </c>
      <c r="O534" t="s">
        <v>122</v>
      </c>
      <c r="P534" s="8">
        <v>96952</v>
      </c>
      <c r="Q534" t="s">
        <v>123</v>
      </c>
      <c r="R534" t="s">
        <v>140</v>
      </c>
      <c r="S534" s="10">
        <v>16704339989</v>
      </c>
      <c r="U534" t="s">
        <v>1840</v>
      </c>
      <c r="V534">
        <v>481111</v>
      </c>
      <c r="W534" t="s">
        <v>125</v>
      </c>
      <c r="Y534" t="s">
        <v>1841</v>
      </c>
      <c r="Z534" t="s">
        <v>1842</v>
      </c>
      <c r="AA534" t="s">
        <v>1843</v>
      </c>
      <c r="AB534" t="s">
        <v>277</v>
      </c>
      <c r="AC534" t="s">
        <v>1838</v>
      </c>
      <c r="AD534" t="s">
        <v>1839</v>
      </c>
      <c r="AE534" t="s">
        <v>231</v>
      </c>
      <c r="AF534" t="s">
        <v>122</v>
      </c>
      <c r="AG534" s="8">
        <v>96952</v>
      </c>
      <c r="AH534" t="s">
        <v>123</v>
      </c>
      <c r="AJ534" s="10">
        <v>16704339989</v>
      </c>
      <c r="AL534" t="s">
        <v>1844</v>
      </c>
      <c r="BE534" t="str">
        <f>"53-2012.00"</f>
        <v>53-2012.00</v>
      </c>
      <c r="BF534" t="s">
        <v>2193</v>
      </c>
      <c r="BG534" t="s">
        <v>2194</v>
      </c>
      <c r="BH534" t="s">
        <v>2195</v>
      </c>
      <c r="BI534">
        <v>2</v>
      </c>
      <c r="BJ534">
        <v>2</v>
      </c>
      <c r="BK534" s="1">
        <v>46068</v>
      </c>
      <c r="BL534" s="1">
        <v>46432</v>
      </c>
      <c r="BM534" s="1">
        <v>46068</v>
      </c>
      <c r="BN534" s="1">
        <v>46432</v>
      </c>
      <c r="BO534">
        <v>40</v>
      </c>
      <c r="BP534">
        <v>0</v>
      </c>
      <c r="BQ534">
        <v>8</v>
      </c>
      <c r="BR534">
        <v>8</v>
      </c>
      <c r="BS534">
        <v>8</v>
      </c>
      <c r="BT534">
        <v>8</v>
      </c>
      <c r="BU534">
        <v>8</v>
      </c>
      <c r="BV534">
        <v>0</v>
      </c>
      <c r="BW534" t="str">
        <f>"7:00 AM"</f>
        <v>7:00 AM</v>
      </c>
      <c r="BX534" t="str">
        <f>"6:00 PM"</f>
        <v>6:00 PM</v>
      </c>
      <c r="BY534" t="s">
        <v>135</v>
      </c>
      <c r="BZ534">
        <v>0</v>
      </c>
      <c r="CA534">
        <v>0</v>
      </c>
      <c r="CB534" t="s">
        <v>117</v>
      </c>
      <c r="CD534" s="2" t="s">
        <v>2196</v>
      </c>
      <c r="CE534" t="s">
        <v>1838</v>
      </c>
      <c r="CF534" t="s">
        <v>1839</v>
      </c>
      <c r="CG534" t="s">
        <v>564</v>
      </c>
      <c r="CH534" t="s">
        <v>122</v>
      </c>
      <c r="CI534" s="8">
        <v>96952</v>
      </c>
      <c r="CJ534" s="3">
        <v>7743.67</v>
      </c>
      <c r="CK534" s="3">
        <v>7743.7</v>
      </c>
      <c r="CL534" s="3">
        <v>0</v>
      </c>
      <c r="CM534" s="3">
        <v>0</v>
      </c>
      <c r="CN534" t="s">
        <v>2197</v>
      </c>
      <c r="CO534" t="s">
        <v>2198</v>
      </c>
      <c r="CP534" t="s">
        <v>138</v>
      </c>
      <c r="CR534" t="s">
        <v>117</v>
      </c>
      <c r="CS534" t="s">
        <v>139</v>
      </c>
      <c r="CT534" t="s">
        <v>140</v>
      </c>
      <c r="CU534" t="s">
        <v>140</v>
      </c>
      <c r="CV534" t="s">
        <v>139</v>
      </c>
      <c r="CW534" t="s">
        <v>139</v>
      </c>
      <c r="CX534" t="s">
        <v>140</v>
      </c>
      <c r="CY534" t="s">
        <v>1848</v>
      </c>
      <c r="CZ534" s="10">
        <v>16704339989</v>
      </c>
      <c r="DA534" t="s">
        <v>2199</v>
      </c>
      <c r="DB534" t="s">
        <v>140</v>
      </c>
      <c r="DC534" t="s">
        <v>139</v>
      </c>
      <c r="DD534" t="s">
        <v>117</v>
      </c>
    </row>
    <row r="535" spans="1:114" ht="14.45" customHeight="1" x14ac:dyDescent="0.25">
      <c r="A535" t="s">
        <v>2901</v>
      </c>
      <c r="B535" t="s">
        <v>234</v>
      </c>
      <c r="C535" s="1">
        <v>45998</v>
      </c>
      <c r="D535" s="1">
        <v>46055</v>
      </c>
      <c r="E535" t="s">
        <v>116</v>
      </c>
      <c r="G535" t="s">
        <v>117</v>
      </c>
      <c r="H535" t="s">
        <v>117</v>
      </c>
      <c r="I535" t="s">
        <v>117</v>
      </c>
      <c r="J535" t="s">
        <v>2902</v>
      </c>
      <c r="K535" t="s">
        <v>2903</v>
      </c>
      <c r="L535" t="s">
        <v>2904</v>
      </c>
      <c r="M535" t="s">
        <v>2905</v>
      </c>
      <c r="N535" t="s">
        <v>121</v>
      </c>
      <c r="O535" t="s">
        <v>122</v>
      </c>
      <c r="P535" s="8">
        <v>96950</v>
      </c>
      <c r="Q535" t="s">
        <v>123</v>
      </c>
      <c r="S535" s="10">
        <v>16702858958</v>
      </c>
      <c r="U535" t="s">
        <v>1101</v>
      </c>
      <c r="V535">
        <v>237990</v>
      </c>
      <c r="W535" t="s">
        <v>125</v>
      </c>
      <c r="Y535" t="s">
        <v>1102</v>
      </c>
      <c r="Z535" t="s">
        <v>1103</v>
      </c>
      <c r="AA535" t="s">
        <v>1104</v>
      </c>
      <c r="AB535" t="s">
        <v>1105</v>
      </c>
      <c r="AC535" t="s">
        <v>2904</v>
      </c>
      <c r="AD535" t="s">
        <v>2905</v>
      </c>
      <c r="AE535" t="s">
        <v>121</v>
      </c>
      <c r="AF535" t="s">
        <v>122</v>
      </c>
      <c r="AG535" s="8">
        <v>96950</v>
      </c>
      <c r="AH535" t="s">
        <v>123</v>
      </c>
      <c r="AJ535" s="10">
        <v>16702858958</v>
      </c>
      <c r="AL535" t="s">
        <v>1108</v>
      </c>
      <c r="BE535" t="str">
        <f>"49-9069.00"</f>
        <v>49-9069.00</v>
      </c>
      <c r="BF535" t="s">
        <v>2906</v>
      </c>
      <c r="BG535" t="s">
        <v>2907</v>
      </c>
      <c r="BH535" t="s">
        <v>961</v>
      </c>
      <c r="BI535">
        <v>8</v>
      </c>
      <c r="BK535" s="1">
        <v>46054</v>
      </c>
      <c r="BL535" s="1">
        <v>46418</v>
      </c>
      <c r="BO535">
        <v>35</v>
      </c>
      <c r="BP535">
        <v>0</v>
      </c>
      <c r="BQ535">
        <v>7</v>
      </c>
      <c r="BR535">
        <v>7</v>
      </c>
      <c r="BS535">
        <v>7</v>
      </c>
      <c r="BT535">
        <v>7</v>
      </c>
      <c r="BU535">
        <v>7</v>
      </c>
      <c r="BV535">
        <v>0</v>
      </c>
      <c r="BW535" t="str">
        <f>"9:00 AM"</f>
        <v>9:00 AM</v>
      </c>
      <c r="BX535" t="str">
        <f>"5:00 PM"</f>
        <v>5:00 PM</v>
      </c>
      <c r="BY535" t="s">
        <v>135</v>
      </c>
      <c r="BZ535">
        <v>0</v>
      </c>
      <c r="CA535">
        <v>24</v>
      </c>
      <c r="CB535" t="s">
        <v>117</v>
      </c>
      <c r="CD535" t="s">
        <v>2908</v>
      </c>
      <c r="CE535" t="s">
        <v>2904</v>
      </c>
      <c r="CF535" t="s">
        <v>2905</v>
      </c>
      <c r="CG535" t="s">
        <v>121</v>
      </c>
      <c r="CH535" t="s">
        <v>122</v>
      </c>
      <c r="CI535" s="8">
        <v>96950</v>
      </c>
      <c r="CJ535" s="3">
        <v>22.01</v>
      </c>
      <c r="CK535" s="3">
        <v>22.01</v>
      </c>
      <c r="CL535" s="3">
        <v>33.020000000000003</v>
      </c>
      <c r="CM535" s="3">
        <v>33.020000000000003</v>
      </c>
      <c r="CN535" t="s">
        <v>137</v>
      </c>
      <c r="CO535" t="s">
        <v>142</v>
      </c>
      <c r="CP535" t="s">
        <v>138</v>
      </c>
      <c r="CR535" t="s">
        <v>117</v>
      </c>
      <c r="CS535" t="s">
        <v>139</v>
      </c>
      <c r="CT535" t="s">
        <v>139</v>
      </c>
      <c r="CU535" t="s">
        <v>139</v>
      </c>
      <c r="CV535" t="s">
        <v>140</v>
      </c>
      <c r="CW535" t="s">
        <v>139</v>
      </c>
      <c r="CX535" t="s">
        <v>139</v>
      </c>
      <c r="CY535" t="s">
        <v>965</v>
      </c>
      <c r="CZ535" s="10">
        <v>16702858958</v>
      </c>
      <c r="DA535" t="s">
        <v>1108</v>
      </c>
      <c r="DB535" t="s">
        <v>140</v>
      </c>
      <c r="DC535" t="s">
        <v>139</v>
      </c>
      <c r="DD535" t="s">
        <v>117</v>
      </c>
      <c r="DE535" t="s">
        <v>1102</v>
      </c>
      <c r="DF535" t="s">
        <v>1103</v>
      </c>
      <c r="DG535" t="s">
        <v>1104</v>
      </c>
      <c r="DH535" t="s">
        <v>1101</v>
      </c>
      <c r="DI535" t="s">
        <v>1113</v>
      </c>
      <c r="DJ535" t="s">
        <v>1108</v>
      </c>
    </row>
    <row r="536" spans="1:114" ht="14.45" customHeight="1" x14ac:dyDescent="0.25">
      <c r="A536" t="s">
        <v>2964</v>
      </c>
      <c r="B536" t="s">
        <v>251</v>
      </c>
      <c r="C536" s="1">
        <v>45985</v>
      </c>
      <c r="D536" s="1">
        <v>46055</v>
      </c>
      <c r="E536" t="s">
        <v>116</v>
      </c>
      <c r="G536" t="s">
        <v>139</v>
      </c>
      <c r="H536" t="s">
        <v>117</v>
      </c>
      <c r="I536" t="s">
        <v>117</v>
      </c>
      <c r="J536" t="s">
        <v>2178</v>
      </c>
      <c r="L536" t="s">
        <v>2185</v>
      </c>
      <c r="N536" t="s">
        <v>121</v>
      </c>
      <c r="O536" t="s">
        <v>122</v>
      </c>
      <c r="P536" s="8">
        <v>96950</v>
      </c>
      <c r="Q536" t="s">
        <v>123</v>
      </c>
      <c r="S536" s="10">
        <v>16707891106</v>
      </c>
      <c r="U536" t="s">
        <v>2181</v>
      </c>
      <c r="V536">
        <v>561320</v>
      </c>
      <c r="W536" t="s">
        <v>222</v>
      </c>
      <c r="X536" t="s">
        <v>139</v>
      </c>
      <c r="Y536" t="s">
        <v>2182</v>
      </c>
      <c r="Z536" t="s">
        <v>2183</v>
      </c>
      <c r="AA536" t="s">
        <v>2184</v>
      </c>
      <c r="AB536" t="s">
        <v>2014</v>
      </c>
      <c r="AC536" t="s">
        <v>2185</v>
      </c>
      <c r="AE536" t="s">
        <v>121</v>
      </c>
      <c r="AF536" t="s">
        <v>122</v>
      </c>
      <c r="AG536" s="8">
        <v>96950</v>
      </c>
      <c r="AH536" t="s">
        <v>123</v>
      </c>
      <c r="AJ536" s="10">
        <v>16707891106</v>
      </c>
      <c r="AL536" t="s">
        <v>2186</v>
      </c>
      <c r="BE536" t="str">
        <f>"35-2021.00"</f>
        <v>35-2021.00</v>
      </c>
      <c r="BF536" t="s">
        <v>588</v>
      </c>
      <c r="BG536" t="s">
        <v>2965</v>
      </c>
      <c r="BH536" t="s">
        <v>588</v>
      </c>
      <c r="BI536">
        <v>6</v>
      </c>
      <c r="BJ536">
        <v>5</v>
      </c>
      <c r="BK536" s="1">
        <v>46054</v>
      </c>
      <c r="BL536" s="1">
        <v>47149</v>
      </c>
      <c r="BM536" s="1">
        <v>46055</v>
      </c>
      <c r="BN536" s="1">
        <v>47149</v>
      </c>
      <c r="BO536">
        <v>35</v>
      </c>
      <c r="BP536">
        <v>0</v>
      </c>
      <c r="BQ536">
        <v>7</v>
      </c>
      <c r="BR536">
        <v>7</v>
      </c>
      <c r="BS536">
        <v>7</v>
      </c>
      <c r="BT536">
        <v>7</v>
      </c>
      <c r="BU536">
        <v>7</v>
      </c>
      <c r="BV536">
        <v>0</v>
      </c>
      <c r="BW536" t="str">
        <f>"8:00 AM"</f>
        <v>8:00 AM</v>
      </c>
      <c r="BX536" t="str">
        <f>"4:00 PM"</f>
        <v>4:00 PM</v>
      </c>
      <c r="BY536" t="s">
        <v>165</v>
      </c>
      <c r="BZ536">
        <v>0</v>
      </c>
      <c r="CA536">
        <v>12</v>
      </c>
      <c r="CB536" t="s">
        <v>117</v>
      </c>
      <c r="CD536" s="2" t="s">
        <v>2966</v>
      </c>
      <c r="CE536" t="s">
        <v>2967</v>
      </c>
      <c r="CG536" t="s">
        <v>121</v>
      </c>
      <c r="CH536" t="s">
        <v>122</v>
      </c>
      <c r="CI536" s="8">
        <v>96950</v>
      </c>
      <c r="CJ536" s="3">
        <v>8.24</v>
      </c>
      <c r="CK536" s="3">
        <v>8.24</v>
      </c>
      <c r="CL536" s="3">
        <v>12.36</v>
      </c>
      <c r="CM536" s="3">
        <v>12.36</v>
      </c>
      <c r="CN536" t="s">
        <v>137</v>
      </c>
      <c r="CP536" t="s">
        <v>138</v>
      </c>
      <c r="CR536" t="s">
        <v>117</v>
      </c>
      <c r="CS536" t="s">
        <v>139</v>
      </c>
      <c r="CT536" t="s">
        <v>140</v>
      </c>
      <c r="CU536" t="s">
        <v>139</v>
      </c>
      <c r="CV536" t="s">
        <v>140</v>
      </c>
      <c r="CW536" t="s">
        <v>139</v>
      </c>
      <c r="CX536" t="s">
        <v>140</v>
      </c>
      <c r="CY536" s="2" t="s">
        <v>2191</v>
      </c>
      <c r="CZ536" s="10">
        <v>16707891106</v>
      </c>
      <c r="DA536" t="s">
        <v>2186</v>
      </c>
      <c r="DB536" t="s">
        <v>2968</v>
      </c>
      <c r="DC536" t="s">
        <v>139</v>
      </c>
      <c r="DD536" t="s">
        <v>139</v>
      </c>
    </row>
    <row r="537" spans="1:114" ht="14.45" customHeight="1" x14ac:dyDescent="0.25">
      <c r="A537" t="s">
        <v>2986</v>
      </c>
      <c r="B537" t="s">
        <v>217</v>
      </c>
      <c r="C537" s="1">
        <v>45996</v>
      </c>
      <c r="D537" s="1">
        <v>46055</v>
      </c>
      <c r="E537" t="s">
        <v>116</v>
      </c>
      <c r="G537" t="s">
        <v>139</v>
      </c>
      <c r="H537" t="s">
        <v>117</v>
      </c>
      <c r="I537" t="s">
        <v>117</v>
      </c>
      <c r="J537" t="s">
        <v>2987</v>
      </c>
      <c r="K537" t="s">
        <v>2987</v>
      </c>
      <c r="L537" t="s">
        <v>2988</v>
      </c>
      <c r="M537" t="s">
        <v>2989</v>
      </c>
      <c r="N537" t="s">
        <v>121</v>
      </c>
      <c r="O537" t="s">
        <v>122</v>
      </c>
      <c r="P537" s="8">
        <v>96950</v>
      </c>
      <c r="Q537" t="s">
        <v>123</v>
      </c>
      <c r="S537" s="10">
        <v>16702355912</v>
      </c>
      <c r="U537" t="s">
        <v>2990</v>
      </c>
      <c r="V537">
        <v>5412</v>
      </c>
      <c r="W537" t="s">
        <v>125</v>
      </c>
      <c r="Y537" t="s">
        <v>2991</v>
      </c>
      <c r="Z537" t="s">
        <v>2992</v>
      </c>
      <c r="AA537" t="s">
        <v>2993</v>
      </c>
      <c r="AB537" t="s">
        <v>150</v>
      </c>
      <c r="AC537" t="s">
        <v>2988</v>
      </c>
      <c r="AD537" t="s">
        <v>2989</v>
      </c>
      <c r="AE537" t="s">
        <v>121</v>
      </c>
      <c r="AF537" t="s">
        <v>122</v>
      </c>
      <c r="AG537" s="8">
        <v>96950</v>
      </c>
      <c r="AH537" t="s">
        <v>123</v>
      </c>
      <c r="AJ537" s="10">
        <v>16702355912</v>
      </c>
      <c r="AL537" t="s">
        <v>2994</v>
      </c>
      <c r="BE537" t="str">
        <f>"23-2011.00"</f>
        <v>23-2011.00</v>
      </c>
      <c r="BF537" t="s">
        <v>2499</v>
      </c>
      <c r="BG537" t="s">
        <v>2995</v>
      </c>
      <c r="BH537" t="s">
        <v>2148</v>
      </c>
      <c r="BI537">
        <v>2</v>
      </c>
      <c r="BK537" s="1">
        <v>46082</v>
      </c>
      <c r="BL537" s="1">
        <v>47177</v>
      </c>
      <c r="BO537">
        <v>35</v>
      </c>
      <c r="BP537">
        <v>0</v>
      </c>
      <c r="BQ537">
        <v>7</v>
      </c>
      <c r="BR537">
        <v>7</v>
      </c>
      <c r="BS537">
        <v>7</v>
      </c>
      <c r="BT537">
        <v>7</v>
      </c>
      <c r="BU537">
        <v>7</v>
      </c>
      <c r="BV537">
        <v>0</v>
      </c>
      <c r="BW537" t="str">
        <f>"9:00 AM"</f>
        <v>9:00 AM</v>
      </c>
      <c r="BX537" t="str">
        <f>"5:00 PM"</f>
        <v>5:00 PM</v>
      </c>
      <c r="BY537" t="s">
        <v>384</v>
      </c>
      <c r="BZ537">
        <v>0</v>
      </c>
      <c r="CA537">
        <v>12</v>
      </c>
      <c r="CB537" t="s">
        <v>117</v>
      </c>
      <c r="CD537" t="s">
        <v>2996</v>
      </c>
      <c r="CE537" t="s">
        <v>2988</v>
      </c>
      <c r="CF537" t="s">
        <v>2989</v>
      </c>
      <c r="CG537" t="s">
        <v>121</v>
      </c>
      <c r="CH537" t="s">
        <v>122</v>
      </c>
      <c r="CI537" s="8">
        <v>96950</v>
      </c>
      <c r="CJ537" s="3">
        <v>19.41</v>
      </c>
      <c r="CK537" s="3">
        <v>19.41</v>
      </c>
      <c r="CL537" s="3">
        <v>29.11</v>
      </c>
      <c r="CM537" s="3">
        <v>29.11</v>
      </c>
      <c r="CN537" t="s">
        <v>137</v>
      </c>
      <c r="CO537" t="s">
        <v>325</v>
      </c>
      <c r="CP537" t="s">
        <v>138</v>
      </c>
      <c r="CR537" t="s">
        <v>117</v>
      </c>
      <c r="CS537" t="s">
        <v>139</v>
      </c>
      <c r="CT537" t="s">
        <v>140</v>
      </c>
      <c r="CU537" t="s">
        <v>139</v>
      </c>
      <c r="CV537" t="s">
        <v>140</v>
      </c>
      <c r="CW537" t="s">
        <v>140</v>
      </c>
      <c r="CX537" t="s">
        <v>140</v>
      </c>
      <c r="CY537" t="s">
        <v>2997</v>
      </c>
      <c r="CZ537" s="10">
        <v>16702355912</v>
      </c>
      <c r="DA537" t="s">
        <v>2994</v>
      </c>
      <c r="DB537" t="s">
        <v>140</v>
      </c>
      <c r="DC537" t="s">
        <v>139</v>
      </c>
      <c r="DD537" t="s">
        <v>117</v>
      </c>
    </row>
    <row r="538" spans="1:114" ht="14.45" customHeight="1" x14ac:dyDescent="0.25">
      <c r="A538" t="s">
        <v>3154</v>
      </c>
      <c r="B538" t="s">
        <v>115</v>
      </c>
      <c r="C538" s="1">
        <v>45982</v>
      </c>
      <c r="D538" s="1">
        <v>46055</v>
      </c>
      <c r="E538" t="s">
        <v>116</v>
      </c>
      <c r="G538" t="s">
        <v>117</v>
      </c>
      <c r="H538" t="s">
        <v>117</v>
      </c>
      <c r="I538" t="s">
        <v>117</v>
      </c>
      <c r="J538" t="s">
        <v>218</v>
      </c>
      <c r="L538" t="s">
        <v>1158</v>
      </c>
      <c r="M538" t="s">
        <v>3155</v>
      </c>
      <c r="N538" t="s">
        <v>121</v>
      </c>
      <c r="O538" t="s">
        <v>122</v>
      </c>
      <c r="P538" s="8">
        <v>96950</v>
      </c>
      <c r="Q538" t="s">
        <v>123</v>
      </c>
      <c r="S538" s="10">
        <v>16702353027</v>
      </c>
      <c r="U538" t="s">
        <v>221</v>
      </c>
      <c r="V538">
        <v>561320</v>
      </c>
      <c r="W538" t="s">
        <v>222</v>
      </c>
      <c r="X538" t="s">
        <v>139</v>
      </c>
      <c r="Y538" t="s">
        <v>223</v>
      </c>
      <c r="Z538" t="s">
        <v>224</v>
      </c>
      <c r="AA538" t="s">
        <v>225</v>
      </c>
      <c r="AB538" t="s">
        <v>193</v>
      </c>
      <c r="AC538" t="s">
        <v>1158</v>
      </c>
      <c r="AD538" t="s">
        <v>3155</v>
      </c>
      <c r="AE538" t="s">
        <v>121</v>
      </c>
      <c r="AF538" t="s">
        <v>122</v>
      </c>
      <c r="AG538" s="8">
        <v>96950</v>
      </c>
      <c r="AH538" t="s">
        <v>123</v>
      </c>
      <c r="AJ538" s="10">
        <v>16702353027</v>
      </c>
      <c r="AL538" t="s">
        <v>226</v>
      </c>
      <c r="BE538" t="str">
        <f>"35-2012.00"</f>
        <v>35-2012.00</v>
      </c>
      <c r="BF538" t="s">
        <v>227</v>
      </c>
      <c r="BG538" t="s">
        <v>228</v>
      </c>
      <c r="BH538" t="s">
        <v>197</v>
      </c>
      <c r="BI538">
        <v>6</v>
      </c>
      <c r="BJ538">
        <v>6</v>
      </c>
      <c r="BK538" s="1">
        <v>46023</v>
      </c>
      <c r="BL538" s="1">
        <v>46387</v>
      </c>
      <c r="BM538" s="1">
        <v>46055</v>
      </c>
      <c r="BN538" s="1">
        <v>46387</v>
      </c>
      <c r="BO538">
        <v>35</v>
      </c>
      <c r="BP538">
        <v>0</v>
      </c>
      <c r="BQ538">
        <v>7</v>
      </c>
      <c r="BR538">
        <v>7</v>
      </c>
      <c r="BS538">
        <v>7</v>
      </c>
      <c r="BT538">
        <v>7</v>
      </c>
      <c r="BU538">
        <v>7</v>
      </c>
      <c r="BV538">
        <v>0</v>
      </c>
      <c r="BW538" t="str">
        <f>"2:30 AM"</f>
        <v>2:30 AM</v>
      </c>
      <c r="BX538" t="str">
        <f>"9:30 AM"</f>
        <v>9:30 AM</v>
      </c>
      <c r="BY538" t="s">
        <v>165</v>
      </c>
      <c r="BZ538">
        <v>0</v>
      </c>
      <c r="CA538">
        <v>12</v>
      </c>
      <c r="CB538" t="s">
        <v>117</v>
      </c>
      <c r="CD538" t="s">
        <v>3156</v>
      </c>
      <c r="CE538" t="s">
        <v>230</v>
      </c>
      <c r="CF538" t="s">
        <v>230</v>
      </c>
      <c r="CG538" t="s">
        <v>231</v>
      </c>
      <c r="CH538" t="s">
        <v>122</v>
      </c>
      <c r="CI538" s="8">
        <v>96952</v>
      </c>
      <c r="CJ538" s="3">
        <v>9.0299999999999994</v>
      </c>
      <c r="CK538" s="3">
        <v>9.0299999999999994</v>
      </c>
      <c r="CL538" s="3">
        <v>13.54</v>
      </c>
      <c r="CM538" s="3">
        <v>13.54</v>
      </c>
      <c r="CN538" t="s">
        <v>137</v>
      </c>
      <c r="CO538">
        <v>0</v>
      </c>
      <c r="CP538" t="s">
        <v>138</v>
      </c>
      <c r="CR538" t="s">
        <v>117</v>
      </c>
      <c r="CS538" t="s">
        <v>139</v>
      </c>
      <c r="CT538" t="s">
        <v>140</v>
      </c>
      <c r="CU538" t="s">
        <v>139</v>
      </c>
      <c r="CV538" t="s">
        <v>140</v>
      </c>
      <c r="CW538" t="s">
        <v>139</v>
      </c>
      <c r="CX538" t="s">
        <v>140</v>
      </c>
      <c r="CY538" s="2" t="s">
        <v>1162</v>
      </c>
      <c r="CZ538" s="10">
        <v>16702353027</v>
      </c>
      <c r="DA538" t="s">
        <v>226</v>
      </c>
      <c r="DB538" t="s">
        <v>140</v>
      </c>
      <c r="DC538" t="s">
        <v>139</v>
      </c>
      <c r="DD538" t="s">
        <v>139</v>
      </c>
    </row>
    <row r="539" spans="1:114" ht="14.45" customHeight="1" x14ac:dyDescent="0.25">
      <c r="A539" t="s">
        <v>5111</v>
      </c>
      <c r="B539" t="s">
        <v>115</v>
      </c>
      <c r="C539" s="1">
        <v>46008</v>
      </c>
      <c r="D539" s="1">
        <v>46055</v>
      </c>
      <c r="E539" t="s">
        <v>116</v>
      </c>
      <c r="G539" t="s">
        <v>117</v>
      </c>
      <c r="H539" t="s">
        <v>117</v>
      </c>
      <c r="I539" t="s">
        <v>117</v>
      </c>
      <c r="J539" t="s">
        <v>3369</v>
      </c>
      <c r="K539" t="s">
        <v>3738</v>
      </c>
      <c r="L539" t="s">
        <v>3371</v>
      </c>
      <c r="M539" t="s">
        <v>3372</v>
      </c>
      <c r="N539" t="s">
        <v>368</v>
      </c>
      <c r="O539" t="s">
        <v>122</v>
      </c>
      <c r="P539" s="8">
        <v>96951</v>
      </c>
      <c r="Q539" t="s">
        <v>123</v>
      </c>
      <c r="S539" s="10">
        <v>16705320363</v>
      </c>
      <c r="U539" t="s">
        <v>3373</v>
      </c>
      <c r="V539">
        <v>44511</v>
      </c>
      <c r="W539" t="s">
        <v>125</v>
      </c>
      <c r="Y539" t="s">
        <v>3083</v>
      </c>
      <c r="Z539" t="s">
        <v>3374</v>
      </c>
      <c r="AA539" t="s">
        <v>3375</v>
      </c>
      <c r="AB539" t="s">
        <v>3376</v>
      </c>
      <c r="AC539" t="s">
        <v>3371</v>
      </c>
      <c r="AD539" t="s">
        <v>3372</v>
      </c>
      <c r="AE539" t="s">
        <v>368</v>
      </c>
      <c r="AF539" t="s">
        <v>122</v>
      </c>
      <c r="AG539" s="8">
        <v>96951</v>
      </c>
      <c r="AH539" t="s">
        <v>123</v>
      </c>
      <c r="AJ539" s="10">
        <v>16705320363</v>
      </c>
      <c r="AL539" t="s">
        <v>3377</v>
      </c>
      <c r="BE539" t="str">
        <f>"35-2021.00"</f>
        <v>35-2021.00</v>
      </c>
      <c r="BF539" t="s">
        <v>588</v>
      </c>
      <c r="BG539" t="s">
        <v>3739</v>
      </c>
      <c r="BH539" t="s">
        <v>3740</v>
      </c>
      <c r="BI539">
        <v>1</v>
      </c>
      <c r="BJ539">
        <v>1</v>
      </c>
      <c r="BK539" s="1">
        <v>46054</v>
      </c>
      <c r="BL539" s="1">
        <v>46418</v>
      </c>
      <c r="BM539" s="1">
        <v>46055</v>
      </c>
      <c r="BN539" s="1">
        <v>46418</v>
      </c>
      <c r="BO539">
        <v>35</v>
      </c>
      <c r="BP539">
        <v>0</v>
      </c>
      <c r="BQ539">
        <v>7</v>
      </c>
      <c r="BR539">
        <v>7</v>
      </c>
      <c r="BS539">
        <v>7</v>
      </c>
      <c r="BT539">
        <v>7</v>
      </c>
      <c r="BU539">
        <v>7</v>
      </c>
      <c r="BV539">
        <v>0</v>
      </c>
      <c r="BW539" t="str">
        <f>"4:00 AM"</f>
        <v>4:00 AM</v>
      </c>
      <c r="BX539" t="str">
        <f>"12:00 PM"</f>
        <v>12:00 PM</v>
      </c>
      <c r="BY539" t="s">
        <v>165</v>
      </c>
      <c r="BZ539">
        <v>0</v>
      </c>
      <c r="CA539">
        <v>3</v>
      </c>
      <c r="CB539" t="s">
        <v>117</v>
      </c>
      <c r="CD539" t="s">
        <v>3741</v>
      </c>
      <c r="CE539" t="s">
        <v>3742</v>
      </c>
      <c r="CF539" t="s">
        <v>3372</v>
      </c>
      <c r="CG539" t="s">
        <v>368</v>
      </c>
      <c r="CH539" t="s">
        <v>122</v>
      </c>
      <c r="CI539" s="8">
        <v>96951</v>
      </c>
      <c r="CJ539" s="3">
        <v>9</v>
      </c>
      <c r="CK539" s="3">
        <v>9</v>
      </c>
      <c r="CL539" s="3">
        <v>13.5</v>
      </c>
      <c r="CM539" s="3">
        <v>13.5</v>
      </c>
      <c r="CN539" t="s">
        <v>137</v>
      </c>
      <c r="CO539" t="s">
        <v>140</v>
      </c>
      <c r="CP539" t="s">
        <v>138</v>
      </c>
      <c r="CR539" t="s">
        <v>117</v>
      </c>
      <c r="CS539" t="s">
        <v>139</v>
      </c>
      <c r="CT539" t="s">
        <v>140</v>
      </c>
      <c r="CU539" t="s">
        <v>139</v>
      </c>
      <c r="CV539" t="s">
        <v>140</v>
      </c>
      <c r="CW539" t="s">
        <v>139</v>
      </c>
      <c r="CX539" t="s">
        <v>140</v>
      </c>
      <c r="CY539" t="s">
        <v>3743</v>
      </c>
      <c r="CZ539" s="10">
        <v>16705320363</v>
      </c>
      <c r="DA539" t="s">
        <v>3377</v>
      </c>
      <c r="DB539" t="s">
        <v>3384</v>
      </c>
      <c r="DC539" t="s">
        <v>139</v>
      </c>
      <c r="DD539" t="s">
        <v>117</v>
      </c>
    </row>
    <row r="540" spans="1:114" ht="14.45" customHeight="1" x14ac:dyDescent="0.25">
      <c r="A540" t="s">
        <v>5577</v>
      </c>
      <c r="B540" t="s">
        <v>234</v>
      </c>
      <c r="C540" s="1">
        <v>45985</v>
      </c>
      <c r="D540" s="1">
        <v>46055</v>
      </c>
      <c r="E540" t="s">
        <v>168</v>
      </c>
      <c r="F540" s="1">
        <v>46052</v>
      </c>
      <c r="G540" t="s">
        <v>117</v>
      </c>
      <c r="H540" t="s">
        <v>117</v>
      </c>
      <c r="I540" t="s">
        <v>117</v>
      </c>
      <c r="J540" t="s">
        <v>5578</v>
      </c>
      <c r="L540" t="s">
        <v>5579</v>
      </c>
      <c r="M540" t="s">
        <v>5580</v>
      </c>
      <c r="N540" t="s">
        <v>121</v>
      </c>
      <c r="O540" t="s">
        <v>122</v>
      </c>
      <c r="P540" s="8">
        <v>96950</v>
      </c>
      <c r="Q540" t="s">
        <v>123</v>
      </c>
      <c r="S540" s="10">
        <v>16707885795</v>
      </c>
      <c r="U540" t="s">
        <v>5581</v>
      </c>
      <c r="V540">
        <v>561320</v>
      </c>
      <c r="W540" t="s">
        <v>125</v>
      </c>
      <c r="Y540" t="s">
        <v>5582</v>
      </c>
      <c r="Z540" t="s">
        <v>5583</v>
      </c>
      <c r="AA540" t="s">
        <v>5584</v>
      </c>
      <c r="AB540" t="s">
        <v>318</v>
      </c>
      <c r="AC540" t="s">
        <v>5579</v>
      </c>
      <c r="AD540" t="s">
        <v>5580</v>
      </c>
      <c r="AE540" t="s">
        <v>121</v>
      </c>
      <c r="AF540" t="s">
        <v>122</v>
      </c>
      <c r="AG540" s="8">
        <v>96950</v>
      </c>
      <c r="AH540" t="s">
        <v>123</v>
      </c>
      <c r="AJ540" s="10">
        <v>16707885795</v>
      </c>
      <c r="AL540" t="s">
        <v>5585</v>
      </c>
      <c r="BE540" t="str">
        <f>"37-2011.00"</f>
        <v>37-2011.00</v>
      </c>
      <c r="BF540" t="s">
        <v>640</v>
      </c>
      <c r="BG540" t="s">
        <v>5586</v>
      </c>
      <c r="BH540" t="s">
        <v>5587</v>
      </c>
      <c r="BI540">
        <v>3</v>
      </c>
      <c r="BK540" s="1">
        <v>46054</v>
      </c>
      <c r="BL540" s="1">
        <v>46418</v>
      </c>
      <c r="BO540">
        <v>35</v>
      </c>
      <c r="BP540">
        <v>0</v>
      </c>
      <c r="BQ540">
        <v>7</v>
      </c>
      <c r="BR540">
        <v>7</v>
      </c>
      <c r="BS540">
        <v>7</v>
      </c>
      <c r="BT540">
        <v>7</v>
      </c>
      <c r="BU540">
        <v>7</v>
      </c>
      <c r="BV540">
        <v>0</v>
      </c>
      <c r="BW540" t="str">
        <f>"9:00 AM"</f>
        <v>9:00 AM</v>
      </c>
      <c r="BX540" t="str">
        <f>"5:00 PM"</f>
        <v>5:00 PM</v>
      </c>
      <c r="BY540" t="s">
        <v>165</v>
      </c>
      <c r="BZ540">
        <v>0</v>
      </c>
      <c r="CA540">
        <v>3</v>
      </c>
      <c r="CB540" t="s">
        <v>117</v>
      </c>
      <c r="CD540" s="2" t="s">
        <v>5588</v>
      </c>
      <c r="CE540" t="s">
        <v>2654</v>
      </c>
      <c r="CF540" t="s">
        <v>2655</v>
      </c>
      <c r="CG540" t="s">
        <v>121</v>
      </c>
      <c r="CH540" t="s">
        <v>122</v>
      </c>
      <c r="CI540" s="8">
        <v>96950</v>
      </c>
      <c r="CJ540" s="3">
        <v>8.4499999999999993</v>
      </c>
      <c r="CK540" s="3">
        <v>8.4499999999999993</v>
      </c>
      <c r="CL540" s="3">
        <v>12.68</v>
      </c>
      <c r="CM540" s="3">
        <v>12.68</v>
      </c>
      <c r="CN540" t="s">
        <v>137</v>
      </c>
      <c r="CO540" t="s">
        <v>325</v>
      </c>
      <c r="CP540" t="s">
        <v>138</v>
      </c>
      <c r="CR540" t="s">
        <v>117</v>
      </c>
      <c r="CS540" t="s">
        <v>139</v>
      </c>
      <c r="CT540" t="s">
        <v>140</v>
      </c>
      <c r="CU540" t="s">
        <v>139</v>
      </c>
      <c r="CV540" t="s">
        <v>140</v>
      </c>
      <c r="CW540" t="s">
        <v>139</v>
      </c>
      <c r="CX540" t="s">
        <v>140</v>
      </c>
      <c r="CY540" s="2" t="s">
        <v>5589</v>
      </c>
      <c r="CZ540" s="10">
        <v>16707885795</v>
      </c>
      <c r="DA540" t="s">
        <v>5585</v>
      </c>
      <c r="DB540" t="s">
        <v>140</v>
      </c>
      <c r="DC540" t="s">
        <v>139</v>
      </c>
      <c r="DD540" t="s">
        <v>117</v>
      </c>
    </row>
    <row r="541" spans="1:114" ht="14.45" customHeight="1" x14ac:dyDescent="0.25">
      <c r="A541" t="s">
        <v>677</v>
      </c>
      <c r="B541" t="s">
        <v>234</v>
      </c>
      <c r="C541" s="1">
        <v>46000</v>
      </c>
      <c r="D541" s="1">
        <v>46056</v>
      </c>
      <c r="E541" t="s">
        <v>168</v>
      </c>
      <c r="F541" s="1">
        <v>46035</v>
      </c>
      <c r="G541" t="s">
        <v>117</v>
      </c>
      <c r="H541" t="s">
        <v>117</v>
      </c>
      <c r="I541" t="s">
        <v>117</v>
      </c>
      <c r="J541" t="s">
        <v>678</v>
      </c>
      <c r="K541" t="s">
        <v>679</v>
      </c>
      <c r="L541" t="s">
        <v>680</v>
      </c>
      <c r="M541" t="s">
        <v>156</v>
      </c>
      <c r="N541" t="s">
        <v>156</v>
      </c>
      <c r="O541" t="s">
        <v>122</v>
      </c>
      <c r="P541" s="8">
        <v>96950</v>
      </c>
      <c r="Q541" t="s">
        <v>123</v>
      </c>
      <c r="S541" s="10">
        <v>16703221234</v>
      </c>
      <c r="U541" t="s">
        <v>681</v>
      </c>
      <c r="V541">
        <v>721110</v>
      </c>
      <c r="W541" t="s">
        <v>125</v>
      </c>
      <c r="Y541" t="s">
        <v>682</v>
      </c>
      <c r="Z541" t="s">
        <v>683</v>
      </c>
      <c r="AA541" t="s">
        <v>684</v>
      </c>
      <c r="AB541" t="s">
        <v>685</v>
      </c>
      <c r="AC541" t="s">
        <v>680</v>
      </c>
      <c r="AD541" t="s">
        <v>156</v>
      </c>
      <c r="AE541" t="s">
        <v>156</v>
      </c>
      <c r="AF541" t="s">
        <v>122</v>
      </c>
      <c r="AG541" s="8">
        <v>96950</v>
      </c>
      <c r="AH541" t="s">
        <v>123</v>
      </c>
      <c r="AJ541" s="10">
        <v>16703221234</v>
      </c>
      <c r="AL541" t="s">
        <v>686</v>
      </c>
      <c r="BE541" t="str">
        <f>"43-4181.00"</f>
        <v>43-4181.00</v>
      </c>
      <c r="BF541" t="s">
        <v>687</v>
      </c>
      <c r="BG541" t="s">
        <v>688</v>
      </c>
      <c r="BH541" t="s">
        <v>689</v>
      </c>
      <c r="BI541">
        <v>1</v>
      </c>
      <c r="BK541" s="1">
        <v>46037</v>
      </c>
      <c r="BL541" s="1">
        <v>46401</v>
      </c>
      <c r="BO541">
        <v>40</v>
      </c>
      <c r="BP541">
        <v>8</v>
      </c>
      <c r="BQ541">
        <v>8</v>
      </c>
      <c r="BR541">
        <v>0</v>
      </c>
      <c r="BS541">
        <v>0</v>
      </c>
      <c r="BT541">
        <v>8</v>
      </c>
      <c r="BU541">
        <v>8</v>
      </c>
      <c r="BV541">
        <v>8</v>
      </c>
      <c r="BW541" t="str">
        <f>"10:00 PM"</f>
        <v>10:00 PM</v>
      </c>
      <c r="BX541" t="str">
        <f>"6:00 AM"</f>
        <v>6:00 AM</v>
      </c>
      <c r="BY541" t="s">
        <v>135</v>
      </c>
      <c r="BZ541">
        <v>0</v>
      </c>
      <c r="CA541">
        <v>12</v>
      </c>
      <c r="CB541" t="s">
        <v>139</v>
      </c>
      <c r="CC541">
        <v>3</v>
      </c>
      <c r="CD541" t="s">
        <v>690</v>
      </c>
      <c r="CE541" t="s">
        <v>680</v>
      </c>
      <c r="CF541" t="s">
        <v>156</v>
      </c>
      <c r="CG541" t="s">
        <v>156</v>
      </c>
      <c r="CH541" t="s">
        <v>122</v>
      </c>
      <c r="CI541" s="8">
        <v>96950</v>
      </c>
      <c r="CJ541" s="3">
        <v>9.15</v>
      </c>
      <c r="CK541" s="3">
        <v>9.15</v>
      </c>
      <c r="CL541" s="3">
        <v>13.73</v>
      </c>
      <c r="CM541" s="3">
        <v>13.73</v>
      </c>
      <c r="CN541" t="s">
        <v>137</v>
      </c>
      <c r="CO541" t="s">
        <v>691</v>
      </c>
      <c r="CP541" t="s">
        <v>138</v>
      </c>
      <c r="CR541" t="s">
        <v>117</v>
      </c>
      <c r="CS541" t="s">
        <v>139</v>
      </c>
      <c r="CT541" t="s">
        <v>140</v>
      </c>
      <c r="CU541" t="s">
        <v>139</v>
      </c>
      <c r="CV541" t="s">
        <v>140</v>
      </c>
      <c r="CW541" t="s">
        <v>139</v>
      </c>
      <c r="CX541" t="s">
        <v>140</v>
      </c>
      <c r="CY541" t="s">
        <v>692</v>
      </c>
      <c r="CZ541" s="10">
        <v>16703221234</v>
      </c>
      <c r="DA541" t="s">
        <v>686</v>
      </c>
      <c r="DB541" t="s">
        <v>140</v>
      </c>
      <c r="DC541" t="s">
        <v>139</v>
      </c>
      <c r="DD541" t="s">
        <v>117</v>
      </c>
    </row>
    <row r="542" spans="1:114" ht="14.45" customHeight="1" x14ac:dyDescent="0.25">
      <c r="A542" t="s">
        <v>2302</v>
      </c>
      <c r="B542" t="s">
        <v>115</v>
      </c>
      <c r="C542" s="1">
        <v>46009</v>
      </c>
      <c r="D542" s="1">
        <v>46056</v>
      </c>
      <c r="E542" t="s">
        <v>116</v>
      </c>
      <c r="G542" t="s">
        <v>117</v>
      </c>
      <c r="H542" t="s">
        <v>117</v>
      </c>
      <c r="I542" t="s">
        <v>117</v>
      </c>
      <c r="J542" t="s">
        <v>2303</v>
      </c>
      <c r="L542" t="s">
        <v>2304</v>
      </c>
      <c r="M542" t="s">
        <v>2305</v>
      </c>
      <c r="N542" t="s">
        <v>121</v>
      </c>
      <c r="O542" t="s">
        <v>122</v>
      </c>
      <c r="P542" s="8">
        <v>96950</v>
      </c>
      <c r="Q542" t="s">
        <v>123</v>
      </c>
      <c r="S542" s="10">
        <v>16702336696</v>
      </c>
      <c r="U542" t="s">
        <v>2306</v>
      </c>
      <c r="V542">
        <v>812199</v>
      </c>
      <c r="W542" t="s">
        <v>125</v>
      </c>
      <c r="Y542" t="s">
        <v>2307</v>
      </c>
      <c r="Z542" t="s">
        <v>755</v>
      </c>
      <c r="AB542" t="s">
        <v>260</v>
      </c>
      <c r="AC542" t="s">
        <v>2308</v>
      </c>
      <c r="AD542" t="s">
        <v>2305</v>
      </c>
      <c r="AE542" t="s">
        <v>121</v>
      </c>
      <c r="AF542" t="s">
        <v>122</v>
      </c>
      <c r="AG542" s="8">
        <v>96950</v>
      </c>
      <c r="AH542" t="s">
        <v>123</v>
      </c>
      <c r="AJ542" s="10">
        <v>16702336696</v>
      </c>
      <c r="AL542" t="s">
        <v>2309</v>
      </c>
      <c r="BE542" t="str">
        <f>"31-9011.00"</f>
        <v>31-9011.00</v>
      </c>
      <c r="BF542" t="s">
        <v>978</v>
      </c>
      <c r="BG542" t="s">
        <v>2310</v>
      </c>
      <c r="BH542" t="s">
        <v>980</v>
      </c>
      <c r="BI542">
        <v>2</v>
      </c>
      <c r="BJ542">
        <v>2</v>
      </c>
      <c r="BK542" s="1">
        <v>46113</v>
      </c>
      <c r="BL542" s="1">
        <v>46477</v>
      </c>
      <c r="BM542" s="1">
        <v>46113</v>
      </c>
      <c r="BN542" s="1">
        <v>46477</v>
      </c>
      <c r="BO542">
        <v>35</v>
      </c>
      <c r="BP542">
        <v>6</v>
      </c>
      <c r="BQ542">
        <v>6</v>
      </c>
      <c r="BR542">
        <v>5</v>
      </c>
      <c r="BS542">
        <v>0</v>
      </c>
      <c r="BT542">
        <v>6</v>
      </c>
      <c r="BU542">
        <v>6</v>
      </c>
      <c r="BV542">
        <v>6</v>
      </c>
      <c r="BW542" t="str">
        <f>"11:00 AM"</f>
        <v>11:00 AM</v>
      </c>
      <c r="BX542" t="str">
        <f>"11:00 PM"</f>
        <v>11:00 PM</v>
      </c>
      <c r="BY542" t="s">
        <v>165</v>
      </c>
      <c r="BZ542">
        <v>0</v>
      </c>
      <c r="CA542">
        <v>24</v>
      </c>
      <c r="CB542" t="s">
        <v>117</v>
      </c>
      <c r="CD542" t="s">
        <v>2311</v>
      </c>
      <c r="CE542" t="s">
        <v>2312</v>
      </c>
      <c r="CF542" t="s">
        <v>645</v>
      </c>
      <c r="CG542" t="s">
        <v>121</v>
      </c>
      <c r="CH542" t="s">
        <v>122</v>
      </c>
      <c r="CI542" s="8">
        <v>96950</v>
      </c>
      <c r="CJ542" s="3">
        <v>13.28</v>
      </c>
      <c r="CK542" s="3">
        <v>13.28</v>
      </c>
      <c r="CL542" s="3">
        <v>0</v>
      </c>
      <c r="CM542" s="3">
        <v>0</v>
      </c>
      <c r="CN542" t="s">
        <v>137</v>
      </c>
      <c r="CO542" t="s">
        <v>140</v>
      </c>
      <c r="CP542" t="s">
        <v>138</v>
      </c>
      <c r="CR542" t="s">
        <v>117</v>
      </c>
      <c r="CS542" t="s">
        <v>139</v>
      </c>
      <c r="CT542" t="s">
        <v>140</v>
      </c>
      <c r="CU542" t="s">
        <v>140</v>
      </c>
      <c r="CV542" t="s">
        <v>140</v>
      </c>
      <c r="CW542" t="s">
        <v>139</v>
      </c>
      <c r="CX542" t="s">
        <v>140</v>
      </c>
      <c r="CY542" t="s">
        <v>140</v>
      </c>
      <c r="CZ542" s="10">
        <v>16702336696</v>
      </c>
      <c r="DA542" t="s">
        <v>2313</v>
      </c>
      <c r="DB542" t="s">
        <v>140</v>
      </c>
      <c r="DC542" t="s">
        <v>139</v>
      </c>
      <c r="DD542" t="s">
        <v>117</v>
      </c>
    </row>
    <row r="543" spans="1:114" ht="14.45" customHeight="1" x14ac:dyDescent="0.25">
      <c r="A543" t="s">
        <v>4191</v>
      </c>
      <c r="B543" t="s">
        <v>115</v>
      </c>
      <c r="C543" s="1">
        <v>46029</v>
      </c>
      <c r="D543" s="1">
        <v>46056</v>
      </c>
      <c r="E543" t="s">
        <v>168</v>
      </c>
      <c r="F543" s="1">
        <v>46052</v>
      </c>
      <c r="G543" t="s">
        <v>117</v>
      </c>
      <c r="H543" t="s">
        <v>117</v>
      </c>
      <c r="I543" t="s">
        <v>117</v>
      </c>
      <c r="J543" t="s">
        <v>4192</v>
      </c>
      <c r="K543" t="s">
        <v>4193</v>
      </c>
      <c r="L543" t="s">
        <v>4194</v>
      </c>
      <c r="N543" t="s">
        <v>121</v>
      </c>
      <c r="O543" t="s">
        <v>122</v>
      </c>
      <c r="P543" s="8">
        <v>96950</v>
      </c>
      <c r="Q543" t="s">
        <v>123</v>
      </c>
      <c r="S543" s="10">
        <v>16702872387</v>
      </c>
      <c r="U543" t="s">
        <v>4195</v>
      </c>
      <c r="V543">
        <v>423730</v>
      </c>
      <c r="W543" t="s">
        <v>125</v>
      </c>
      <c r="Y543" t="s">
        <v>4196</v>
      </c>
      <c r="Z543" t="s">
        <v>4197</v>
      </c>
      <c r="AB543" t="s">
        <v>193</v>
      </c>
      <c r="AC543" t="s">
        <v>4194</v>
      </c>
      <c r="AE543" t="s">
        <v>121</v>
      </c>
      <c r="AF543" t="s">
        <v>122</v>
      </c>
      <c r="AG543" s="8">
        <v>96950</v>
      </c>
      <c r="AH543" t="s">
        <v>123</v>
      </c>
      <c r="AJ543" s="10">
        <v>16702872387</v>
      </c>
      <c r="AL543" t="s">
        <v>4198</v>
      </c>
      <c r="BE543" t="str">
        <f>"49-9021.00"</f>
        <v>49-9021.00</v>
      </c>
      <c r="BF543" t="s">
        <v>1867</v>
      </c>
      <c r="BG543" t="s">
        <v>4199</v>
      </c>
      <c r="BH543" t="s">
        <v>3206</v>
      </c>
      <c r="BI543">
        <v>1</v>
      </c>
      <c r="BJ543">
        <v>1</v>
      </c>
      <c r="BK543" s="1">
        <v>46054</v>
      </c>
      <c r="BL543" s="1">
        <v>46418</v>
      </c>
      <c r="BM543" s="1">
        <v>46056</v>
      </c>
      <c r="BN543" s="1">
        <v>46418</v>
      </c>
      <c r="BO543">
        <v>35</v>
      </c>
      <c r="BP543">
        <v>0</v>
      </c>
      <c r="BQ543">
        <v>7</v>
      </c>
      <c r="BR543">
        <v>7</v>
      </c>
      <c r="BS543">
        <v>7</v>
      </c>
      <c r="BT543">
        <v>7</v>
      </c>
      <c r="BU543">
        <v>7</v>
      </c>
      <c r="BV543">
        <v>0</v>
      </c>
      <c r="BW543" t="str">
        <f>"9:00 AM"</f>
        <v>9:00 AM</v>
      </c>
      <c r="BX543" t="str">
        <f>"5:00 PM"</f>
        <v>5:00 PM</v>
      </c>
      <c r="BY543" t="s">
        <v>135</v>
      </c>
      <c r="BZ543">
        <v>0</v>
      </c>
      <c r="CA543">
        <v>6</v>
      </c>
      <c r="CB543" t="s">
        <v>117</v>
      </c>
      <c r="CD543" t="s">
        <v>745</v>
      </c>
      <c r="CE543" t="s">
        <v>4194</v>
      </c>
      <c r="CG543" t="s">
        <v>121</v>
      </c>
      <c r="CH543" t="s">
        <v>122</v>
      </c>
      <c r="CI543" s="8">
        <v>96950</v>
      </c>
      <c r="CJ543" s="3">
        <v>10.85</v>
      </c>
      <c r="CK543" s="3">
        <v>10.85</v>
      </c>
      <c r="CL543" s="3">
        <v>16.28</v>
      </c>
      <c r="CM543" s="3">
        <v>16.28</v>
      </c>
      <c r="CN543" t="s">
        <v>137</v>
      </c>
      <c r="CP543" t="s">
        <v>138</v>
      </c>
      <c r="CR543" t="s">
        <v>117</v>
      </c>
      <c r="CS543" t="s">
        <v>139</v>
      </c>
      <c r="CT543" t="s">
        <v>140</v>
      </c>
      <c r="CU543" t="s">
        <v>139</v>
      </c>
      <c r="CV543" t="s">
        <v>140</v>
      </c>
      <c r="CW543" t="s">
        <v>139</v>
      </c>
      <c r="CX543" t="s">
        <v>140</v>
      </c>
      <c r="CY543" t="s">
        <v>747</v>
      </c>
      <c r="CZ543" s="10">
        <v>16702872387</v>
      </c>
      <c r="DA543" t="s">
        <v>4198</v>
      </c>
      <c r="DB543" t="s">
        <v>140</v>
      </c>
      <c r="DC543" t="s">
        <v>139</v>
      </c>
      <c r="DD543" t="s">
        <v>117</v>
      </c>
      <c r="DE543" t="s">
        <v>4196</v>
      </c>
      <c r="DF543" t="s">
        <v>4197</v>
      </c>
      <c r="DH543" t="s">
        <v>4195</v>
      </c>
      <c r="DI543" t="s">
        <v>4192</v>
      </c>
      <c r="DJ543" t="s">
        <v>4198</v>
      </c>
    </row>
    <row r="544" spans="1:114" ht="14.45" customHeight="1" x14ac:dyDescent="0.25">
      <c r="A544" t="s">
        <v>4756</v>
      </c>
      <c r="B544" t="s">
        <v>115</v>
      </c>
      <c r="C544" s="1">
        <v>46002</v>
      </c>
      <c r="D544" s="1">
        <v>46056</v>
      </c>
      <c r="E544" t="s">
        <v>116</v>
      </c>
      <c r="G544" t="s">
        <v>117</v>
      </c>
      <c r="H544" t="s">
        <v>117</v>
      </c>
      <c r="I544" t="s">
        <v>117</v>
      </c>
      <c r="J544" t="s">
        <v>694</v>
      </c>
      <c r="K544" t="s">
        <v>1852</v>
      </c>
      <c r="L544" t="s">
        <v>695</v>
      </c>
      <c r="M544" t="s">
        <v>696</v>
      </c>
      <c r="N544" t="s">
        <v>121</v>
      </c>
      <c r="O544" t="s">
        <v>122</v>
      </c>
      <c r="P544" s="8">
        <v>96950</v>
      </c>
      <c r="Q544" t="s">
        <v>123</v>
      </c>
      <c r="S544" s="10">
        <v>16702858730</v>
      </c>
      <c r="U544" t="s">
        <v>697</v>
      </c>
      <c r="V544">
        <v>561320</v>
      </c>
      <c r="W544" t="s">
        <v>125</v>
      </c>
      <c r="Y544" t="s">
        <v>698</v>
      </c>
      <c r="Z544" t="s">
        <v>699</v>
      </c>
      <c r="AA544" t="s">
        <v>700</v>
      </c>
      <c r="AB544" t="s">
        <v>318</v>
      </c>
      <c r="AC544" t="s">
        <v>695</v>
      </c>
      <c r="AD544" t="s">
        <v>701</v>
      </c>
      <c r="AE544" t="s">
        <v>121</v>
      </c>
      <c r="AF544" t="s">
        <v>122</v>
      </c>
      <c r="AG544" s="8">
        <v>96950</v>
      </c>
      <c r="AH544" t="s">
        <v>123</v>
      </c>
      <c r="AJ544" s="10">
        <v>16702858730</v>
      </c>
      <c r="AL544" t="s">
        <v>702</v>
      </c>
      <c r="BE544" t="str">
        <f>"35-2014.00"</f>
        <v>35-2014.00</v>
      </c>
      <c r="BF544" t="s">
        <v>195</v>
      </c>
      <c r="BG544" t="s">
        <v>4757</v>
      </c>
      <c r="BH544" t="s">
        <v>197</v>
      </c>
      <c r="BI544">
        <v>6</v>
      </c>
      <c r="BJ544">
        <v>6</v>
      </c>
      <c r="BK544" s="1">
        <v>46113</v>
      </c>
      <c r="BL544" s="1">
        <v>46477</v>
      </c>
      <c r="BM544" s="1">
        <v>46113</v>
      </c>
      <c r="BN544" s="1">
        <v>46477</v>
      </c>
      <c r="BO544">
        <v>35</v>
      </c>
      <c r="BP544">
        <v>0</v>
      </c>
      <c r="BQ544">
        <v>7</v>
      </c>
      <c r="BR544">
        <v>7</v>
      </c>
      <c r="BS544">
        <v>7</v>
      </c>
      <c r="BT544">
        <v>7</v>
      </c>
      <c r="BU544">
        <v>7</v>
      </c>
      <c r="BV544">
        <v>0</v>
      </c>
      <c r="BW544" t="str">
        <f>"7:00 AM"</f>
        <v>7:00 AM</v>
      </c>
      <c r="BX544" t="str">
        <f>"3:00 PM"</f>
        <v>3:00 PM</v>
      </c>
      <c r="BY544" t="s">
        <v>165</v>
      </c>
      <c r="BZ544">
        <v>0</v>
      </c>
      <c r="CA544">
        <v>12</v>
      </c>
      <c r="CB544" t="s">
        <v>117</v>
      </c>
      <c r="CD544" s="2" t="s">
        <v>1855</v>
      </c>
      <c r="CE544" t="s">
        <v>701</v>
      </c>
      <c r="CF544" t="s">
        <v>645</v>
      </c>
      <c r="CG544" t="s">
        <v>121</v>
      </c>
      <c r="CH544" t="s">
        <v>122</v>
      </c>
      <c r="CI544" s="8">
        <v>96950</v>
      </c>
      <c r="CJ544" s="3">
        <v>8.93</v>
      </c>
      <c r="CK544" s="3">
        <v>8.93</v>
      </c>
      <c r="CL544" s="3">
        <v>13.4</v>
      </c>
      <c r="CM544" s="3">
        <v>13.4</v>
      </c>
      <c r="CN544" t="s">
        <v>137</v>
      </c>
      <c r="CO544" t="s">
        <v>325</v>
      </c>
      <c r="CP544" t="s">
        <v>138</v>
      </c>
      <c r="CR544" t="s">
        <v>117</v>
      </c>
      <c r="CS544" t="s">
        <v>139</v>
      </c>
      <c r="CT544" t="s">
        <v>140</v>
      </c>
      <c r="CU544" t="s">
        <v>139</v>
      </c>
      <c r="CV544" t="s">
        <v>140</v>
      </c>
      <c r="CW544" t="s">
        <v>139</v>
      </c>
      <c r="CX544" t="s">
        <v>140</v>
      </c>
      <c r="CY544" s="2" t="s">
        <v>1857</v>
      </c>
      <c r="CZ544" s="10">
        <v>16702858730</v>
      </c>
      <c r="DA544" t="s">
        <v>702</v>
      </c>
      <c r="DB544" t="s">
        <v>140</v>
      </c>
      <c r="DC544" t="s">
        <v>139</v>
      </c>
      <c r="DD544" t="s">
        <v>117</v>
      </c>
    </row>
    <row r="545" spans="1:114" ht="14.45" customHeight="1" x14ac:dyDescent="0.25">
      <c r="A545" t="s">
        <v>4807</v>
      </c>
      <c r="B545" t="s">
        <v>115</v>
      </c>
      <c r="C545" s="1">
        <v>46015</v>
      </c>
      <c r="D545" s="1">
        <v>46056</v>
      </c>
      <c r="E545" t="s">
        <v>116</v>
      </c>
      <c r="G545" t="s">
        <v>117</v>
      </c>
      <c r="H545" t="s">
        <v>117</v>
      </c>
      <c r="I545" t="s">
        <v>117</v>
      </c>
      <c r="J545" t="s">
        <v>1648</v>
      </c>
      <c r="L545" t="s">
        <v>1649</v>
      </c>
      <c r="M545" t="s">
        <v>2850</v>
      </c>
      <c r="N545" t="s">
        <v>121</v>
      </c>
      <c r="O545" t="s">
        <v>122</v>
      </c>
      <c r="P545" s="8">
        <v>96950</v>
      </c>
      <c r="Q545" t="s">
        <v>123</v>
      </c>
      <c r="S545" s="10">
        <v>16702351980</v>
      </c>
      <c r="U545" t="s">
        <v>1059</v>
      </c>
      <c r="V545">
        <v>561320</v>
      </c>
      <c r="W545" t="s">
        <v>222</v>
      </c>
      <c r="X545" t="s">
        <v>139</v>
      </c>
      <c r="Y545" t="s">
        <v>1060</v>
      </c>
      <c r="Z545" t="s">
        <v>1061</v>
      </c>
      <c r="AA545" t="s">
        <v>1062</v>
      </c>
      <c r="AB545" t="s">
        <v>193</v>
      </c>
      <c r="AC545" t="s">
        <v>1649</v>
      </c>
      <c r="AD545" t="s">
        <v>1058</v>
      </c>
      <c r="AE545" t="s">
        <v>121</v>
      </c>
      <c r="AF545" t="s">
        <v>122</v>
      </c>
      <c r="AG545" s="8">
        <v>96950</v>
      </c>
      <c r="AH545" t="s">
        <v>123</v>
      </c>
      <c r="AJ545" s="10">
        <v>16702351980</v>
      </c>
      <c r="AL545" t="s">
        <v>1063</v>
      </c>
      <c r="BE545" t="str">
        <f>"37-2011.00"</f>
        <v>37-2011.00</v>
      </c>
      <c r="BF545" t="s">
        <v>640</v>
      </c>
      <c r="BG545" t="s">
        <v>3823</v>
      </c>
      <c r="BH545" t="s">
        <v>2847</v>
      </c>
      <c r="BI545">
        <v>10</v>
      </c>
      <c r="BJ545">
        <v>10</v>
      </c>
      <c r="BK545" s="1">
        <v>46082</v>
      </c>
      <c r="BL545" s="1">
        <v>46446</v>
      </c>
      <c r="BM545" s="1">
        <v>46082</v>
      </c>
      <c r="BN545" s="1">
        <v>46446</v>
      </c>
      <c r="BO545">
        <v>35</v>
      </c>
      <c r="BP545">
        <v>0</v>
      </c>
      <c r="BQ545">
        <v>7</v>
      </c>
      <c r="BR545">
        <v>7</v>
      </c>
      <c r="BS545">
        <v>7</v>
      </c>
      <c r="BT545">
        <v>7</v>
      </c>
      <c r="BU545">
        <v>7</v>
      </c>
      <c r="BV545">
        <v>0</v>
      </c>
      <c r="BW545" t="str">
        <f t="shared" ref="BW545:BW554" si="9">"8:00 AM"</f>
        <v>8:00 AM</v>
      </c>
      <c r="BX545" t="str">
        <f>"4:00 PM"</f>
        <v>4:00 PM</v>
      </c>
      <c r="BY545" t="s">
        <v>165</v>
      </c>
      <c r="BZ545">
        <v>0</v>
      </c>
      <c r="CA545">
        <v>12</v>
      </c>
      <c r="CB545" t="s">
        <v>117</v>
      </c>
      <c r="CD545" s="2" t="s">
        <v>3824</v>
      </c>
      <c r="CE545" t="s">
        <v>330</v>
      </c>
      <c r="CF545" t="s">
        <v>2850</v>
      </c>
      <c r="CG545" t="s">
        <v>121</v>
      </c>
      <c r="CH545" t="s">
        <v>122</v>
      </c>
      <c r="CI545" s="8">
        <v>96950</v>
      </c>
      <c r="CJ545" s="3">
        <v>8.4499999999999993</v>
      </c>
      <c r="CK545" s="3">
        <v>8.4499999999999993</v>
      </c>
      <c r="CL545" s="3">
        <v>12.68</v>
      </c>
      <c r="CM545" s="3">
        <v>12.68</v>
      </c>
      <c r="CN545" t="s">
        <v>137</v>
      </c>
      <c r="CO545" t="s">
        <v>2563</v>
      </c>
      <c r="CP545" t="s">
        <v>138</v>
      </c>
      <c r="CR545" t="s">
        <v>117</v>
      </c>
      <c r="CS545" t="s">
        <v>139</v>
      </c>
      <c r="CT545" t="s">
        <v>140</v>
      </c>
      <c r="CU545" t="s">
        <v>139</v>
      </c>
      <c r="CV545" t="s">
        <v>140</v>
      </c>
      <c r="CW545" t="s">
        <v>139</v>
      </c>
      <c r="CX545" t="s">
        <v>140</v>
      </c>
      <c r="CY545" t="s">
        <v>2564</v>
      </c>
      <c r="CZ545" s="10">
        <v>16702351980</v>
      </c>
      <c r="DA545" t="s">
        <v>1063</v>
      </c>
      <c r="DB545" t="s">
        <v>140</v>
      </c>
      <c r="DC545" t="s">
        <v>139</v>
      </c>
      <c r="DD545" t="s">
        <v>139</v>
      </c>
    </row>
    <row r="546" spans="1:114" ht="14.45" customHeight="1" x14ac:dyDescent="0.25">
      <c r="A546" t="s">
        <v>5214</v>
      </c>
      <c r="B546" t="s">
        <v>115</v>
      </c>
      <c r="C546" s="1">
        <v>45993</v>
      </c>
      <c r="D546" s="1">
        <v>46056</v>
      </c>
      <c r="E546" t="s">
        <v>168</v>
      </c>
      <c r="F546" s="1">
        <v>46092</v>
      </c>
      <c r="G546" t="s">
        <v>117</v>
      </c>
      <c r="H546" t="s">
        <v>117</v>
      </c>
      <c r="I546" t="s">
        <v>117</v>
      </c>
      <c r="J546" t="s">
        <v>826</v>
      </c>
      <c r="K546" t="s">
        <v>827</v>
      </c>
      <c r="L546" t="s">
        <v>828</v>
      </c>
      <c r="M546" t="s">
        <v>829</v>
      </c>
      <c r="N546" t="s">
        <v>156</v>
      </c>
      <c r="O546" t="s">
        <v>122</v>
      </c>
      <c r="P546" s="8">
        <v>96950</v>
      </c>
      <c r="Q546" t="s">
        <v>123</v>
      </c>
      <c r="S546" s="10">
        <v>16702346708</v>
      </c>
      <c r="U546" t="s">
        <v>830</v>
      </c>
      <c r="V546">
        <v>236220</v>
      </c>
      <c r="W546" t="s">
        <v>125</v>
      </c>
      <c r="Y546" t="s">
        <v>148</v>
      </c>
      <c r="Z546" t="s">
        <v>831</v>
      </c>
      <c r="AB546" t="s">
        <v>832</v>
      </c>
      <c r="AC546" t="s">
        <v>828</v>
      </c>
      <c r="AD546" t="s">
        <v>4678</v>
      </c>
      <c r="AE546" t="s">
        <v>156</v>
      </c>
      <c r="AF546" t="s">
        <v>122</v>
      </c>
      <c r="AG546" s="8">
        <v>96950</v>
      </c>
      <c r="AH546" t="s">
        <v>123</v>
      </c>
      <c r="AJ546" s="10">
        <v>16702346708</v>
      </c>
      <c r="AL546" t="s">
        <v>833</v>
      </c>
      <c r="BE546" t="str">
        <f>"49-9071.00"</f>
        <v>49-9071.00</v>
      </c>
      <c r="BF546" t="s">
        <v>132</v>
      </c>
      <c r="BG546" t="s">
        <v>834</v>
      </c>
      <c r="BH546" t="s">
        <v>835</v>
      </c>
      <c r="BI546">
        <v>6</v>
      </c>
      <c r="BJ546">
        <v>6</v>
      </c>
      <c r="BK546" s="1">
        <v>46094</v>
      </c>
      <c r="BL546" s="1">
        <v>46458</v>
      </c>
      <c r="BM546" s="1">
        <v>46094</v>
      </c>
      <c r="BN546" s="1">
        <v>46458</v>
      </c>
      <c r="BO546">
        <v>35</v>
      </c>
      <c r="BP546">
        <v>0</v>
      </c>
      <c r="BQ546">
        <v>7</v>
      </c>
      <c r="BR546">
        <v>7</v>
      </c>
      <c r="BS546">
        <v>7</v>
      </c>
      <c r="BT546">
        <v>7</v>
      </c>
      <c r="BU546">
        <v>7</v>
      </c>
      <c r="BV546">
        <v>0</v>
      </c>
      <c r="BW546" t="str">
        <f t="shared" si="9"/>
        <v>8:00 AM</v>
      </c>
      <c r="BX546" t="str">
        <f>"4:00 PM"</f>
        <v>4:00 PM</v>
      </c>
      <c r="BY546" t="s">
        <v>135</v>
      </c>
      <c r="BZ546">
        <v>0</v>
      </c>
      <c r="CA546">
        <v>12</v>
      </c>
      <c r="CB546" t="s">
        <v>117</v>
      </c>
      <c r="CD546" s="2" t="s">
        <v>836</v>
      </c>
      <c r="CE546" t="s">
        <v>828</v>
      </c>
      <c r="CF546" t="s">
        <v>829</v>
      </c>
      <c r="CG546" t="s">
        <v>156</v>
      </c>
      <c r="CH546" t="s">
        <v>122</v>
      </c>
      <c r="CI546" s="8">
        <v>96950</v>
      </c>
      <c r="CJ546" s="3">
        <v>9.98</v>
      </c>
      <c r="CK546" s="3">
        <v>9.98</v>
      </c>
      <c r="CL546" s="3">
        <v>14.97</v>
      </c>
      <c r="CM546" s="3">
        <v>14.97</v>
      </c>
      <c r="CN546" t="s">
        <v>137</v>
      </c>
      <c r="CP546" t="s">
        <v>138</v>
      </c>
      <c r="CR546" t="s">
        <v>117</v>
      </c>
      <c r="CS546" t="s">
        <v>139</v>
      </c>
      <c r="CT546" t="s">
        <v>139</v>
      </c>
      <c r="CU546" t="s">
        <v>139</v>
      </c>
      <c r="CV546" t="s">
        <v>140</v>
      </c>
      <c r="CW546" t="s">
        <v>139</v>
      </c>
      <c r="CX546" t="s">
        <v>140</v>
      </c>
      <c r="CY546" t="s">
        <v>837</v>
      </c>
      <c r="CZ546" s="10">
        <v>16702346708</v>
      </c>
      <c r="DA546" t="s">
        <v>833</v>
      </c>
      <c r="DB546" t="s">
        <v>140</v>
      </c>
      <c r="DC546" t="s">
        <v>139</v>
      </c>
      <c r="DD546" t="s">
        <v>117</v>
      </c>
    </row>
    <row r="547" spans="1:114" ht="14.45" customHeight="1" x14ac:dyDescent="0.25">
      <c r="A547" t="s">
        <v>5550</v>
      </c>
      <c r="B547" t="s">
        <v>115</v>
      </c>
      <c r="C547" s="1">
        <v>46009</v>
      </c>
      <c r="D547" s="1">
        <v>46056</v>
      </c>
      <c r="E547" t="s">
        <v>168</v>
      </c>
      <c r="F547" s="1">
        <v>46111</v>
      </c>
      <c r="G547" t="s">
        <v>117</v>
      </c>
      <c r="H547" t="s">
        <v>117</v>
      </c>
      <c r="I547" t="s">
        <v>117</v>
      </c>
      <c r="J547" t="s">
        <v>2264</v>
      </c>
      <c r="L547" t="s">
        <v>2265</v>
      </c>
      <c r="M547" t="s">
        <v>2266</v>
      </c>
      <c r="N547" t="s">
        <v>121</v>
      </c>
      <c r="O547" t="s">
        <v>122</v>
      </c>
      <c r="P547" s="8">
        <v>96950</v>
      </c>
      <c r="Q547" t="s">
        <v>123</v>
      </c>
      <c r="S547" s="10">
        <v>16703232428</v>
      </c>
      <c r="U547" t="s">
        <v>2267</v>
      </c>
      <c r="V547">
        <v>23711</v>
      </c>
      <c r="W547" t="s">
        <v>125</v>
      </c>
      <c r="Y547" t="s">
        <v>2268</v>
      </c>
      <c r="Z547" t="s">
        <v>2269</v>
      </c>
      <c r="AA547" t="s">
        <v>2270</v>
      </c>
      <c r="AB547" t="s">
        <v>193</v>
      </c>
      <c r="AC547" t="s">
        <v>2271</v>
      </c>
      <c r="AD547" t="s">
        <v>2266</v>
      </c>
      <c r="AE547" t="s">
        <v>121</v>
      </c>
      <c r="AF547" t="s">
        <v>122</v>
      </c>
      <c r="AG547" s="8">
        <v>96950</v>
      </c>
      <c r="AH547" t="s">
        <v>123</v>
      </c>
      <c r="AJ547" s="10">
        <v>16703232428</v>
      </c>
      <c r="AL547" t="s">
        <v>2272</v>
      </c>
      <c r="BE547" t="str">
        <f>"49-9071.00"</f>
        <v>49-9071.00</v>
      </c>
      <c r="BF547" t="s">
        <v>132</v>
      </c>
      <c r="BG547" t="s">
        <v>2273</v>
      </c>
      <c r="BH547" t="s">
        <v>2274</v>
      </c>
      <c r="BI547">
        <v>5</v>
      </c>
      <c r="BJ547">
        <v>5</v>
      </c>
      <c r="BK547" s="1">
        <v>46113</v>
      </c>
      <c r="BL547" s="1">
        <v>46477</v>
      </c>
      <c r="BM547" s="1">
        <v>46113</v>
      </c>
      <c r="BN547" s="1">
        <v>46477</v>
      </c>
      <c r="BO547">
        <v>40</v>
      </c>
      <c r="BP547">
        <v>0</v>
      </c>
      <c r="BQ547">
        <v>8</v>
      </c>
      <c r="BR547">
        <v>8</v>
      </c>
      <c r="BS547">
        <v>8</v>
      </c>
      <c r="BT547">
        <v>8</v>
      </c>
      <c r="BU547">
        <v>8</v>
      </c>
      <c r="BV547">
        <v>0</v>
      </c>
      <c r="BW547" t="str">
        <f t="shared" si="9"/>
        <v>8:00 AM</v>
      </c>
      <c r="BX547" t="str">
        <f t="shared" ref="BX547:BX554" si="10">"5:00 PM"</f>
        <v>5:00 PM</v>
      </c>
      <c r="BY547" t="s">
        <v>135</v>
      </c>
      <c r="BZ547">
        <v>0</v>
      </c>
      <c r="CA547">
        <v>12</v>
      </c>
      <c r="CB547" t="s">
        <v>117</v>
      </c>
      <c r="CD547" s="2" t="s">
        <v>2275</v>
      </c>
      <c r="CE547" t="s">
        <v>2271</v>
      </c>
      <c r="CF547" t="s">
        <v>2266</v>
      </c>
      <c r="CG547" t="s">
        <v>121</v>
      </c>
      <c r="CH547" t="s">
        <v>122</v>
      </c>
      <c r="CI547" s="8">
        <v>96950</v>
      </c>
      <c r="CJ547" s="3">
        <v>9.98</v>
      </c>
      <c r="CK547" s="3">
        <v>9.98</v>
      </c>
      <c r="CL547" s="3">
        <v>14.97</v>
      </c>
      <c r="CM547" s="3">
        <v>14.97</v>
      </c>
      <c r="CN547" t="s">
        <v>137</v>
      </c>
      <c r="CO547" t="s">
        <v>140</v>
      </c>
      <c r="CP547" t="s">
        <v>138</v>
      </c>
      <c r="CR547" t="s">
        <v>117</v>
      </c>
      <c r="CS547" t="s">
        <v>139</v>
      </c>
      <c r="CT547" t="s">
        <v>140</v>
      </c>
      <c r="CU547" t="s">
        <v>139</v>
      </c>
      <c r="CV547" t="s">
        <v>140</v>
      </c>
      <c r="CW547" t="s">
        <v>139</v>
      </c>
      <c r="CX547" t="s">
        <v>140</v>
      </c>
      <c r="CY547" t="s">
        <v>2035</v>
      </c>
      <c r="CZ547" s="10">
        <v>16703232428</v>
      </c>
      <c r="DA547" t="s">
        <v>2272</v>
      </c>
      <c r="DB547" t="s">
        <v>802</v>
      </c>
      <c r="DC547" t="s">
        <v>139</v>
      </c>
      <c r="DD547" t="s">
        <v>117</v>
      </c>
      <c r="DE547" t="s">
        <v>803</v>
      </c>
      <c r="DF547" t="s">
        <v>804</v>
      </c>
      <c r="DG547" t="s">
        <v>805</v>
      </c>
      <c r="DH547" t="s">
        <v>5551</v>
      </c>
      <c r="DI547" t="s">
        <v>807</v>
      </c>
      <c r="DJ547" t="s">
        <v>808</v>
      </c>
    </row>
    <row r="548" spans="1:114" ht="14.45" customHeight="1" x14ac:dyDescent="0.25">
      <c r="A548" t="s">
        <v>5632</v>
      </c>
      <c r="B548" t="s">
        <v>115</v>
      </c>
      <c r="C548" s="1">
        <v>45978</v>
      </c>
      <c r="D548" s="1">
        <v>46056</v>
      </c>
      <c r="E548" t="s">
        <v>168</v>
      </c>
      <c r="F548" s="1">
        <v>46112</v>
      </c>
      <c r="G548" t="s">
        <v>117</v>
      </c>
      <c r="H548" t="s">
        <v>117</v>
      </c>
      <c r="I548" t="s">
        <v>117</v>
      </c>
      <c r="J548" t="s">
        <v>169</v>
      </c>
      <c r="L548" t="s">
        <v>1241</v>
      </c>
      <c r="M548" t="s">
        <v>171</v>
      </c>
      <c r="N548" t="s">
        <v>156</v>
      </c>
      <c r="O548" t="s">
        <v>122</v>
      </c>
      <c r="P548" s="8">
        <v>96950</v>
      </c>
      <c r="Q548" t="s">
        <v>123</v>
      </c>
      <c r="S548" s="10">
        <v>16702341795</v>
      </c>
      <c r="U548" t="s">
        <v>172</v>
      </c>
      <c r="V548">
        <v>56179</v>
      </c>
      <c r="W548" t="s">
        <v>125</v>
      </c>
      <c r="Y548" t="s">
        <v>173</v>
      </c>
      <c r="Z548" t="s">
        <v>174</v>
      </c>
      <c r="AA548" t="s">
        <v>175</v>
      </c>
      <c r="AB548" t="s">
        <v>176</v>
      </c>
      <c r="AC548" t="s">
        <v>171</v>
      </c>
      <c r="AD548" t="s">
        <v>1241</v>
      </c>
      <c r="AE548" t="s">
        <v>156</v>
      </c>
      <c r="AF548" t="s">
        <v>122</v>
      </c>
      <c r="AG548" s="8">
        <v>96950</v>
      </c>
      <c r="AH548" t="s">
        <v>123</v>
      </c>
      <c r="AJ548" s="10">
        <v>16702341795</v>
      </c>
      <c r="AL548" t="s">
        <v>178</v>
      </c>
      <c r="BE548" t="str">
        <f>"37-3011.00"</f>
        <v>37-3011.00</v>
      </c>
      <c r="BF548" t="s">
        <v>1051</v>
      </c>
      <c r="BG548" t="s">
        <v>3651</v>
      </c>
      <c r="BH548" t="s">
        <v>3652</v>
      </c>
      <c r="BI548">
        <v>2</v>
      </c>
      <c r="BJ548">
        <v>2</v>
      </c>
      <c r="BK548" s="1">
        <v>46113</v>
      </c>
      <c r="BL548" s="1">
        <v>46477</v>
      </c>
      <c r="BM548" s="1">
        <v>46113</v>
      </c>
      <c r="BN548" s="1">
        <v>46477</v>
      </c>
      <c r="BO548">
        <v>40</v>
      </c>
      <c r="BP548">
        <v>0</v>
      </c>
      <c r="BQ548">
        <v>8</v>
      </c>
      <c r="BR548">
        <v>8</v>
      </c>
      <c r="BS548">
        <v>8</v>
      </c>
      <c r="BT548">
        <v>8</v>
      </c>
      <c r="BU548">
        <v>8</v>
      </c>
      <c r="BV548">
        <v>0</v>
      </c>
      <c r="BW548" t="str">
        <f t="shared" si="9"/>
        <v>8:00 AM</v>
      </c>
      <c r="BX548" t="str">
        <f t="shared" si="10"/>
        <v>5:00 PM</v>
      </c>
      <c r="BY548" t="s">
        <v>165</v>
      </c>
      <c r="BZ548">
        <v>0</v>
      </c>
      <c r="CA548">
        <v>3</v>
      </c>
      <c r="CB548" t="s">
        <v>117</v>
      </c>
      <c r="CD548" t="s">
        <v>3653</v>
      </c>
      <c r="CE548" t="s">
        <v>2095</v>
      </c>
      <c r="CF548" t="s">
        <v>1241</v>
      </c>
      <c r="CG548" t="s">
        <v>564</v>
      </c>
      <c r="CH548" t="s">
        <v>122</v>
      </c>
      <c r="CI548" s="8">
        <v>96952</v>
      </c>
      <c r="CJ548" s="3">
        <v>8.69</v>
      </c>
      <c r="CK548" s="3">
        <v>9.5</v>
      </c>
      <c r="CL548" s="3">
        <v>13.04</v>
      </c>
      <c r="CM548" s="3">
        <v>14.25</v>
      </c>
      <c r="CN548" t="s">
        <v>137</v>
      </c>
      <c r="CO548" t="s">
        <v>165</v>
      </c>
      <c r="CP548" t="s">
        <v>138</v>
      </c>
      <c r="CR548" t="s">
        <v>117</v>
      </c>
      <c r="CS548" t="s">
        <v>139</v>
      </c>
      <c r="CT548" t="s">
        <v>139</v>
      </c>
      <c r="CU548" t="s">
        <v>139</v>
      </c>
      <c r="CV548" t="s">
        <v>140</v>
      </c>
      <c r="CW548" t="s">
        <v>139</v>
      </c>
      <c r="CX548" t="s">
        <v>139</v>
      </c>
      <c r="CY548" t="s">
        <v>3037</v>
      </c>
      <c r="CZ548" s="10">
        <v>16702341795</v>
      </c>
      <c r="DA548" t="s">
        <v>178</v>
      </c>
      <c r="DB548" t="s">
        <v>183</v>
      </c>
      <c r="DC548" t="s">
        <v>139</v>
      </c>
      <c r="DD548" t="s">
        <v>117</v>
      </c>
    </row>
    <row r="549" spans="1:114" ht="14.45" customHeight="1" x14ac:dyDescent="0.25">
      <c r="A549" t="s">
        <v>1385</v>
      </c>
      <c r="B549" t="s">
        <v>115</v>
      </c>
      <c r="C549" s="1">
        <v>46002</v>
      </c>
      <c r="D549" s="1">
        <v>46057</v>
      </c>
      <c r="E549" t="s">
        <v>116</v>
      </c>
      <c r="G549" t="s">
        <v>117</v>
      </c>
      <c r="H549" t="s">
        <v>117</v>
      </c>
      <c r="I549" t="s">
        <v>117</v>
      </c>
      <c r="J549" t="s">
        <v>1386</v>
      </c>
      <c r="L549" t="s">
        <v>1387</v>
      </c>
      <c r="M549" t="s">
        <v>1388</v>
      </c>
      <c r="N549" t="s">
        <v>156</v>
      </c>
      <c r="O549" t="s">
        <v>122</v>
      </c>
      <c r="P549" s="8">
        <v>96950</v>
      </c>
      <c r="Q549" t="s">
        <v>123</v>
      </c>
      <c r="S549" s="10">
        <v>16702345828</v>
      </c>
      <c r="U549" t="s">
        <v>1389</v>
      </c>
      <c r="V549">
        <v>2362</v>
      </c>
      <c r="W549" t="s">
        <v>125</v>
      </c>
      <c r="Y549" t="s">
        <v>1390</v>
      </c>
      <c r="Z549" t="s">
        <v>1391</v>
      </c>
      <c r="AB549" t="s">
        <v>277</v>
      </c>
      <c r="AC549" t="s">
        <v>1387</v>
      </c>
      <c r="AD549" t="s">
        <v>1388</v>
      </c>
      <c r="AE549" t="s">
        <v>156</v>
      </c>
      <c r="AF549" t="s">
        <v>122</v>
      </c>
      <c r="AG549" s="8">
        <v>96950</v>
      </c>
      <c r="AH549" t="s">
        <v>123</v>
      </c>
      <c r="AJ549" s="10">
        <v>16702345828</v>
      </c>
      <c r="AL549" t="s">
        <v>1392</v>
      </c>
      <c r="AM549" t="s">
        <v>152</v>
      </c>
      <c r="AN549" t="s">
        <v>292</v>
      </c>
      <c r="AO549" t="s">
        <v>1393</v>
      </c>
      <c r="AQ549" t="s">
        <v>1394</v>
      </c>
      <c r="AR549" t="s">
        <v>1395</v>
      </c>
      <c r="AS549" t="s">
        <v>156</v>
      </c>
      <c r="AT549" t="s">
        <v>122</v>
      </c>
      <c r="AU549" s="8">
        <v>96950</v>
      </c>
      <c r="AV549" t="s">
        <v>123</v>
      </c>
      <c r="AX549" s="10">
        <v>16702872946</v>
      </c>
      <c r="AZ549" t="s">
        <v>1396</v>
      </c>
      <c r="BA549" t="s">
        <v>1397</v>
      </c>
      <c r="BB549" t="s">
        <v>1398</v>
      </c>
      <c r="BE549" t="str">
        <f>"17-3022.00"</f>
        <v>17-3022.00</v>
      </c>
      <c r="BF549" t="s">
        <v>1399</v>
      </c>
      <c r="BG549" t="s">
        <v>1400</v>
      </c>
      <c r="BH549" t="s">
        <v>1401</v>
      </c>
      <c r="BI549">
        <v>4</v>
      </c>
      <c r="BJ549">
        <v>4</v>
      </c>
      <c r="BK549" s="1">
        <v>46113</v>
      </c>
      <c r="BL549" s="1">
        <v>46477</v>
      </c>
      <c r="BM549" s="1">
        <v>46113</v>
      </c>
      <c r="BN549" s="1">
        <v>46477</v>
      </c>
      <c r="BO549">
        <v>40</v>
      </c>
      <c r="BP549">
        <v>0</v>
      </c>
      <c r="BQ549">
        <v>8</v>
      </c>
      <c r="BR549">
        <v>8</v>
      </c>
      <c r="BS549">
        <v>8</v>
      </c>
      <c r="BT549">
        <v>8</v>
      </c>
      <c r="BU549">
        <v>8</v>
      </c>
      <c r="BV549">
        <v>0</v>
      </c>
      <c r="BW549" t="str">
        <f t="shared" si="9"/>
        <v>8:00 AM</v>
      </c>
      <c r="BX549" t="str">
        <f t="shared" si="10"/>
        <v>5:00 PM</v>
      </c>
      <c r="BY549" t="s">
        <v>384</v>
      </c>
      <c r="BZ549">
        <v>0</v>
      </c>
      <c r="CA549">
        <v>24</v>
      </c>
      <c r="CB549" t="s">
        <v>117</v>
      </c>
      <c r="CD549" t="s">
        <v>854</v>
      </c>
      <c r="CE549" t="s">
        <v>1387</v>
      </c>
      <c r="CF549" t="s">
        <v>1388</v>
      </c>
      <c r="CG549" t="s">
        <v>156</v>
      </c>
      <c r="CH549" t="s">
        <v>122</v>
      </c>
      <c r="CI549" s="8">
        <v>96950</v>
      </c>
      <c r="CJ549" s="3">
        <v>17.57</v>
      </c>
      <c r="CK549" s="3">
        <v>17.57</v>
      </c>
      <c r="CL549" s="3">
        <v>26.36</v>
      </c>
      <c r="CM549" s="3">
        <v>26.36</v>
      </c>
      <c r="CN549" t="s">
        <v>137</v>
      </c>
      <c r="CO549" t="s">
        <v>854</v>
      </c>
      <c r="CP549" t="s">
        <v>138</v>
      </c>
      <c r="CR549" t="s">
        <v>117</v>
      </c>
      <c r="CS549" t="s">
        <v>139</v>
      </c>
      <c r="CT549" t="s">
        <v>140</v>
      </c>
      <c r="CU549" t="s">
        <v>139</v>
      </c>
      <c r="CV549" t="s">
        <v>140</v>
      </c>
      <c r="CW549" t="s">
        <v>139</v>
      </c>
      <c r="CX549" t="s">
        <v>140</v>
      </c>
      <c r="CY549" t="s">
        <v>1402</v>
      </c>
      <c r="CZ549" s="10">
        <v>16702345828</v>
      </c>
      <c r="DA549" t="s">
        <v>1392</v>
      </c>
      <c r="DB549" t="s">
        <v>140</v>
      </c>
      <c r="DC549" t="s">
        <v>139</v>
      </c>
      <c r="DD549" t="s">
        <v>117</v>
      </c>
      <c r="DE549" t="s">
        <v>292</v>
      </c>
      <c r="DF549" t="s">
        <v>1393</v>
      </c>
      <c r="DH549" t="s">
        <v>1398</v>
      </c>
      <c r="DI549" t="s">
        <v>1397</v>
      </c>
      <c r="DJ549" t="s">
        <v>1396</v>
      </c>
    </row>
    <row r="550" spans="1:114" ht="14.45" customHeight="1" x14ac:dyDescent="0.25">
      <c r="A550" t="s">
        <v>1447</v>
      </c>
      <c r="B550" t="s">
        <v>115</v>
      </c>
      <c r="C550" s="1">
        <v>46002</v>
      </c>
      <c r="D550" s="1">
        <v>46057</v>
      </c>
      <c r="E550" t="s">
        <v>116</v>
      </c>
      <c r="G550" t="s">
        <v>117</v>
      </c>
      <c r="H550" t="s">
        <v>117</v>
      </c>
      <c r="I550" t="s">
        <v>117</v>
      </c>
      <c r="J550" t="s">
        <v>1448</v>
      </c>
      <c r="L550" t="s">
        <v>1387</v>
      </c>
      <c r="M550" t="s">
        <v>1388</v>
      </c>
      <c r="N550" t="s">
        <v>156</v>
      </c>
      <c r="O550" t="s">
        <v>122</v>
      </c>
      <c r="P550" s="8">
        <v>96950</v>
      </c>
      <c r="Q550" t="s">
        <v>123</v>
      </c>
      <c r="S550" s="10">
        <v>16702345828</v>
      </c>
      <c r="U550" t="s">
        <v>1389</v>
      </c>
      <c r="V550">
        <v>2362</v>
      </c>
      <c r="W550" t="s">
        <v>125</v>
      </c>
      <c r="Y550" t="s">
        <v>1390</v>
      </c>
      <c r="Z550" t="s">
        <v>1391</v>
      </c>
      <c r="AB550" t="s">
        <v>277</v>
      </c>
      <c r="AC550" t="s">
        <v>1387</v>
      </c>
      <c r="AD550" t="s">
        <v>1388</v>
      </c>
      <c r="AE550" t="s">
        <v>156</v>
      </c>
      <c r="AF550" t="s">
        <v>122</v>
      </c>
      <c r="AG550" s="8">
        <v>96950</v>
      </c>
      <c r="AH550" t="s">
        <v>123</v>
      </c>
      <c r="AJ550" s="10">
        <v>16702345828</v>
      </c>
      <c r="AL550" t="s">
        <v>1392</v>
      </c>
      <c r="AM550" t="s">
        <v>152</v>
      </c>
      <c r="AN550" t="s">
        <v>292</v>
      </c>
      <c r="AO550" t="s">
        <v>1393</v>
      </c>
      <c r="AQ550" t="s">
        <v>1394</v>
      </c>
      <c r="AR550" t="s">
        <v>1395</v>
      </c>
      <c r="AS550" t="s">
        <v>156</v>
      </c>
      <c r="AT550" t="s">
        <v>122</v>
      </c>
      <c r="AU550" s="8">
        <v>96950</v>
      </c>
      <c r="AV550" t="s">
        <v>123</v>
      </c>
      <c r="AX550" s="10">
        <v>16702872946</v>
      </c>
      <c r="AZ550" t="s">
        <v>1396</v>
      </c>
      <c r="BA550" t="s">
        <v>1397</v>
      </c>
      <c r="BB550" t="s">
        <v>1398</v>
      </c>
      <c r="BE550" t="str">
        <f>"49-9071.00"</f>
        <v>49-9071.00</v>
      </c>
      <c r="BF550" t="s">
        <v>132</v>
      </c>
      <c r="BG550" t="s">
        <v>1449</v>
      </c>
      <c r="BH550" t="s">
        <v>1450</v>
      </c>
      <c r="BI550">
        <v>9</v>
      </c>
      <c r="BJ550">
        <v>9</v>
      </c>
      <c r="BK550" s="1">
        <v>46082</v>
      </c>
      <c r="BL550" s="1">
        <v>46446</v>
      </c>
      <c r="BM550" s="1">
        <v>46082</v>
      </c>
      <c r="BN550" s="1">
        <v>46446</v>
      </c>
      <c r="BO550">
        <v>40</v>
      </c>
      <c r="BP550">
        <v>0</v>
      </c>
      <c r="BQ550">
        <v>8</v>
      </c>
      <c r="BR550">
        <v>8</v>
      </c>
      <c r="BS550">
        <v>8</v>
      </c>
      <c r="BT550">
        <v>8</v>
      </c>
      <c r="BU550">
        <v>8</v>
      </c>
      <c r="BV550">
        <v>0</v>
      </c>
      <c r="BW550" t="str">
        <f t="shared" si="9"/>
        <v>8:00 AM</v>
      </c>
      <c r="BX550" t="str">
        <f t="shared" si="10"/>
        <v>5:00 PM</v>
      </c>
      <c r="BY550" t="s">
        <v>135</v>
      </c>
      <c r="BZ550">
        <v>0</v>
      </c>
      <c r="CA550">
        <v>24</v>
      </c>
      <c r="CB550" t="s">
        <v>117</v>
      </c>
      <c r="CD550" t="s">
        <v>854</v>
      </c>
      <c r="CE550" t="s">
        <v>1387</v>
      </c>
      <c r="CF550" t="s">
        <v>1388</v>
      </c>
      <c r="CG550" t="s">
        <v>156</v>
      </c>
      <c r="CH550" t="s">
        <v>122</v>
      </c>
      <c r="CI550" s="8">
        <v>96950</v>
      </c>
      <c r="CJ550" s="3">
        <v>9.98</v>
      </c>
      <c r="CK550" s="3">
        <v>9.98</v>
      </c>
      <c r="CL550" s="3">
        <v>14.97</v>
      </c>
      <c r="CM550" s="3">
        <v>14.97</v>
      </c>
      <c r="CN550" t="s">
        <v>137</v>
      </c>
      <c r="CO550" t="s">
        <v>854</v>
      </c>
      <c r="CP550" t="s">
        <v>138</v>
      </c>
      <c r="CR550" t="s">
        <v>117</v>
      </c>
      <c r="CS550" t="s">
        <v>139</v>
      </c>
      <c r="CT550" t="s">
        <v>140</v>
      </c>
      <c r="CU550" t="s">
        <v>139</v>
      </c>
      <c r="CV550" t="s">
        <v>140</v>
      </c>
      <c r="CW550" t="s">
        <v>139</v>
      </c>
      <c r="CX550" t="s">
        <v>140</v>
      </c>
      <c r="CY550" t="s">
        <v>1402</v>
      </c>
      <c r="CZ550" s="10">
        <v>16702345828</v>
      </c>
      <c r="DA550" t="s">
        <v>1392</v>
      </c>
      <c r="DB550" t="s">
        <v>140</v>
      </c>
      <c r="DC550" t="s">
        <v>139</v>
      </c>
      <c r="DD550" t="s">
        <v>117</v>
      </c>
      <c r="DE550" t="s">
        <v>292</v>
      </c>
      <c r="DF550" t="s">
        <v>1393</v>
      </c>
      <c r="DH550" t="s">
        <v>1398</v>
      </c>
      <c r="DI550" t="s">
        <v>1397</v>
      </c>
      <c r="DJ550" t="s">
        <v>1396</v>
      </c>
    </row>
    <row r="551" spans="1:114" ht="14.45" customHeight="1" x14ac:dyDescent="0.25">
      <c r="A551" t="s">
        <v>3727</v>
      </c>
      <c r="B551" t="s">
        <v>115</v>
      </c>
      <c r="C551" s="1">
        <v>46002</v>
      </c>
      <c r="D551" s="1">
        <v>46057</v>
      </c>
      <c r="E551" t="s">
        <v>168</v>
      </c>
      <c r="F551" s="1">
        <v>46172</v>
      </c>
      <c r="G551" t="s">
        <v>117</v>
      </c>
      <c r="H551" t="s">
        <v>117</v>
      </c>
      <c r="I551" t="s">
        <v>117</v>
      </c>
      <c r="J551" t="s">
        <v>1837</v>
      </c>
      <c r="K551" t="s">
        <v>140</v>
      </c>
      <c r="L551" t="s">
        <v>1838</v>
      </c>
      <c r="M551" t="s">
        <v>1839</v>
      </c>
      <c r="N551" t="s">
        <v>231</v>
      </c>
      <c r="O551" t="s">
        <v>122</v>
      </c>
      <c r="P551" s="8">
        <v>96952</v>
      </c>
      <c r="Q551" t="s">
        <v>123</v>
      </c>
      <c r="R551" t="s">
        <v>140</v>
      </c>
      <c r="S551" s="10">
        <v>16704339989</v>
      </c>
      <c r="U551" t="s">
        <v>1840</v>
      </c>
      <c r="V551">
        <v>481111</v>
      </c>
      <c r="W551" t="s">
        <v>125</v>
      </c>
      <c r="Y551" t="s">
        <v>1841</v>
      </c>
      <c r="Z551" t="s">
        <v>1842</v>
      </c>
      <c r="AA551" t="s">
        <v>1843</v>
      </c>
      <c r="AB551" t="s">
        <v>277</v>
      </c>
      <c r="AC551" t="s">
        <v>1838</v>
      </c>
      <c r="AD551" t="s">
        <v>1839</v>
      </c>
      <c r="AE551" t="s">
        <v>231</v>
      </c>
      <c r="AF551" t="s">
        <v>122</v>
      </c>
      <c r="AG551" s="8">
        <v>96952</v>
      </c>
      <c r="AH551" t="s">
        <v>123</v>
      </c>
      <c r="AJ551" s="10">
        <v>16704339989</v>
      </c>
      <c r="AL551" t="s">
        <v>1844</v>
      </c>
      <c r="BE551" t="str">
        <f>"49-9071.00"</f>
        <v>49-9071.00</v>
      </c>
      <c r="BF551" t="s">
        <v>132</v>
      </c>
      <c r="BG551" t="s">
        <v>2359</v>
      </c>
      <c r="BH551" t="s">
        <v>2360</v>
      </c>
      <c r="BI551">
        <v>5</v>
      </c>
      <c r="BJ551">
        <v>5</v>
      </c>
      <c r="BK551" s="1">
        <v>46174</v>
      </c>
      <c r="BL551" s="1">
        <v>46538</v>
      </c>
      <c r="BM551" s="1">
        <v>46174</v>
      </c>
      <c r="BN551" s="1">
        <v>46538</v>
      </c>
      <c r="BO551">
        <v>40</v>
      </c>
      <c r="BP551">
        <v>0</v>
      </c>
      <c r="BQ551">
        <v>8</v>
      </c>
      <c r="BR551">
        <v>8</v>
      </c>
      <c r="BS551">
        <v>8</v>
      </c>
      <c r="BT551">
        <v>8</v>
      </c>
      <c r="BU551">
        <v>8</v>
      </c>
      <c r="BV551">
        <v>0</v>
      </c>
      <c r="BW551" t="str">
        <f t="shared" si="9"/>
        <v>8:00 AM</v>
      </c>
      <c r="BX551" t="str">
        <f t="shared" si="10"/>
        <v>5:00 PM</v>
      </c>
      <c r="BY551" t="s">
        <v>135</v>
      </c>
      <c r="BZ551">
        <v>0</v>
      </c>
      <c r="CA551">
        <v>12</v>
      </c>
      <c r="CB551" t="s">
        <v>117</v>
      </c>
      <c r="CD551" s="2" t="s">
        <v>3465</v>
      </c>
      <c r="CE551" t="s">
        <v>1838</v>
      </c>
      <c r="CF551" t="s">
        <v>1839</v>
      </c>
      <c r="CG551" t="s">
        <v>564</v>
      </c>
      <c r="CH551" t="s">
        <v>122</v>
      </c>
      <c r="CI551" s="8">
        <v>96952</v>
      </c>
      <c r="CJ551" s="3">
        <v>9.98</v>
      </c>
      <c r="CK551" s="3">
        <v>10</v>
      </c>
      <c r="CL551" s="3">
        <v>0</v>
      </c>
      <c r="CM551" s="3">
        <v>0</v>
      </c>
      <c r="CN551" t="s">
        <v>137</v>
      </c>
      <c r="CO551" t="s">
        <v>140</v>
      </c>
      <c r="CP551" t="s">
        <v>138</v>
      </c>
      <c r="CR551" t="s">
        <v>117</v>
      </c>
      <c r="CS551" t="s">
        <v>139</v>
      </c>
      <c r="CT551" t="s">
        <v>140</v>
      </c>
      <c r="CU551" t="s">
        <v>140</v>
      </c>
      <c r="CV551" t="s">
        <v>139</v>
      </c>
      <c r="CW551" t="s">
        <v>139</v>
      </c>
      <c r="CX551" t="s">
        <v>140</v>
      </c>
      <c r="CY551" t="s">
        <v>1848</v>
      </c>
      <c r="CZ551" s="10">
        <v>16704339989</v>
      </c>
      <c r="DA551" t="s">
        <v>1849</v>
      </c>
      <c r="DB551" t="s">
        <v>140</v>
      </c>
      <c r="DC551" t="s">
        <v>139</v>
      </c>
      <c r="DD551" t="s">
        <v>117</v>
      </c>
    </row>
    <row r="552" spans="1:114" ht="14.45" customHeight="1" x14ac:dyDescent="0.25">
      <c r="A552" t="s">
        <v>4802</v>
      </c>
      <c r="B552" t="s">
        <v>115</v>
      </c>
      <c r="C552" s="1">
        <v>46002</v>
      </c>
      <c r="D552" s="1">
        <v>46057</v>
      </c>
      <c r="E552" t="s">
        <v>168</v>
      </c>
      <c r="F552" s="1">
        <v>46111</v>
      </c>
      <c r="G552" t="s">
        <v>117</v>
      </c>
      <c r="H552" t="s">
        <v>117</v>
      </c>
      <c r="I552" t="s">
        <v>117</v>
      </c>
      <c r="J552" t="s">
        <v>1448</v>
      </c>
      <c r="L552" t="s">
        <v>1387</v>
      </c>
      <c r="M552" t="s">
        <v>1388</v>
      </c>
      <c r="N552" t="s">
        <v>156</v>
      </c>
      <c r="O552" t="s">
        <v>122</v>
      </c>
      <c r="P552" s="8">
        <v>96950</v>
      </c>
      <c r="Q552" t="s">
        <v>123</v>
      </c>
      <c r="S552" s="10">
        <v>16702345828</v>
      </c>
      <c r="U552" t="s">
        <v>1389</v>
      </c>
      <c r="V552">
        <v>2389</v>
      </c>
      <c r="W552" t="s">
        <v>125</v>
      </c>
      <c r="Y552" t="s">
        <v>1390</v>
      </c>
      <c r="Z552" t="s">
        <v>1391</v>
      </c>
      <c r="AB552" t="s">
        <v>277</v>
      </c>
      <c r="AC552" t="s">
        <v>1387</v>
      </c>
      <c r="AD552" t="s">
        <v>1388</v>
      </c>
      <c r="AE552" t="s">
        <v>156</v>
      </c>
      <c r="AF552" t="s">
        <v>122</v>
      </c>
      <c r="AG552" s="8">
        <v>96950</v>
      </c>
      <c r="AH552" t="s">
        <v>123</v>
      </c>
      <c r="AJ552" s="10">
        <v>16702345828</v>
      </c>
      <c r="AL552" t="s">
        <v>1392</v>
      </c>
      <c r="AM552" t="s">
        <v>152</v>
      </c>
      <c r="AN552" t="s">
        <v>292</v>
      </c>
      <c r="AO552" t="s">
        <v>1393</v>
      </c>
      <c r="AQ552" t="s">
        <v>1394</v>
      </c>
      <c r="AR552" t="s">
        <v>1395</v>
      </c>
      <c r="AS552" t="s">
        <v>156</v>
      </c>
      <c r="AT552" t="s">
        <v>122</v>
      </c>
      <c r="AU552" s="8">
        <v>96950</v>
      </c>
      <c r="AV552" t="s">
        <v>123</v>
      </c>
      <c r="AX552" s="10">
        <v>16702872946</v>
      </c>
      <c r="AZ552" t="s">
        <v>1396</v>
      </c>
      <c r="BA552" t="s">
        <v>1397</v>
      </c>
      <c r="BB552" t="s">
        <v>1398</v>
      </c>
      <c r="BE552" t="str">
        <f>"49-3021.00"</f>
        <v>49-3021.00</v>
      </c>
      <c r="BF552" t="s">
        <v>900</v>
      </c>
      <c r="BG552" t="s">
        <v>2984</v>
      </c>
      <c r="BH552" t="s">
        <v>2985</v>
      </c>
      <c r="BI552">
        <v>3</v>
      </c>
      <c r="BJ552">
        <v>3</v>
      </c>
      <c r="BK552" s="1">
        <v>46113</v>
      </c>
      <c r="BL552" s="1">
        <v>46477</v>
      </c>
      <c r="BM552" s="1">
        <v>46113</v>
      </c>
      <c r="BN552" s="1">
        <v>46477</v>
      </c>
      <c r="BO552">
        <v>40</v>
      </c>
      <c r="BP552">
        <v>0</v>
      </c>
      <c r="BQ552">
        <v>8</v>
      </c>
      <c r="BR552">
        <v>8</v>
      </c>
      <c r="BS552">
        <v>8</v>
      </c>
      <c r="BT552">
        <v>8</v>
      </c>
      <c r="BU552">
        <v>8</v>
      </c>
      <c r="BV552">
        <v>0</v>
      </c>
      <c r="BW552" t="str">
        <f t="shared" si="9"/>
        <v>8:00 AM</v>
      </c>
      <c r="BX552" t="str">
        <f t="shared" si="10"/>
        <v>5:00 PM</v>
      </c>
      <c r="BY552" t="s">
        <v>135</v>
      </c>
      <c r="BZ552">
        <v>0</v>
      </c>
      <c r="CA552">
        <v>12</v>
      </c>
      <c r="CB552" t="s">
        <v>117</v>
      </c>
      <c r="CD552" t="s">
        <v>854</v>
      </c>
      <c r="CE552" t="s">
        <v>1387</v>
      </c>
      <c r="CF552" t="s">
        <v>1388</v>
      </c>
      <c r="CG552" t="s">
        <v>156</v>
      </c>
      <c r="CH552" t="s">
        <v>122</v>
      </c>
      <c r="CI552" s="8">
        <v>96950</v>
      </c>
      <c r="CJ552" s="3">
        <v>11.15</v>
      </c>
      <c r="CK552" s="3">
        <v>11.15</v>
      </c>
      <c r="CL552" s="3">
        <v>16.73</v>
      </c>
      <c r="CM552" s="3">
        <v>16.73</v>
      </c>
      <c r="CN552" t="s">
        <v>137</v>
      </c>
      <c r="CO552" t="s">
        <v>854</v>
      </c>
      <c r="CP552" t="s">
        <v>138</v>
      </c>
      <c r="CR552" t="s">
        <v>117</v>
      </c>
      <c r="CS552" t="s">
        <v>139</v>
      </c>
      <c r="CT552" t="s">
        <v>140</v>
      </c>
      <c r="CU552" t="s">
        <v>139</v>
      </c>
      <c r="CV552" t="s">
        <v>140</v>
      </c>
      <c r="CW552" t="s">
        <v>139</v>
      </c>
      <c r="CX552" t="s">
        <v>140</v>
      </c>
      <c r="CY552" t="s">
        <v>1402</v>
      </c>
      <c r="CZ552" s="10">
        <v>16702345828</v>
      </c>
      <c r="DA552" t="s">
        <v>1392</v>
      </c>
      <c r="DB552" t="s">
        <v>140</v>
      </c>
      <c r="DC552" t="s">
        <v>139</v>
      </c>
      <c r="DD552" t="s">
        <v>117</v>
      </c>
      <c r="DE552" t="s">
        <v>292</v>
      </c>
      <c r="DF552" t="s">
        <v>1393</v>
      </c>
      <c r="DH552" t="s">
        <v>1398</v>
      </c>
      <c r="DI552" t="s">
        <v>1397</v>
      </c>
      <c r="DJ552" t="s">
        <v>1396</v>
      </c>
    </row>
    <row r="553" spans="1:114" ht="14.45" customHeight="1" x14ac:dyDescent="0.25">
      <c r="A553" t="s">
        <v>4883</v>
      </c>
      <c r="B553" t="s">
        <v>115</v>
      </c>
      <c r="C553" s="1">
        <v>46002</v>
      </c>
      <c r="D553" s="1">
        <v>46057</v>
      </c>
      <c r="E553" t="s">
        <v>168</v>
      </c>
      <c r="F553" s="1">
        <v>46111</v>
      </c>
      <c r="G553" t="s">
        <v>117</v>
      </c>
      <c r="H553" t="s">
        <v>117</v>
      </c>
      <c r="I553" t="s">
        <v>117</v>
      </c>
      <c r="J553" t="s">
        <v>1448</v>
      </c>
      <c r="L553" t="s">
        <v>1387</v>
      </c>
      <c r="M553" t="s">
        <v>1388</v>
      </c>
      <c r="N553" t="s">
        <v>156</v>
      </c>
      <c r="O553" t="s">
        <v>122</v>
      </c>
      <c r="P553" s="8">
        <v>96950</v>
      </c>
      <c r="Q553" t="s">
        <v>123</v>
      </c>
      <c r="S553" s="10">
        <v>16702345828</v>
      </c>
      <c r="U553" t="s">
        <v>1389</v>
      </c>
      <c r="V553">
        <v>2389</v>
      </c>
      <c r="W553" t="s">
        <v>125</v>
      </c>
      <c r="Y553" t="s">
        <v>1390</v>
      </c>
      <c r="Z553" t="s">
        <v>1391</v>
      </c>
      <c r="AB553" t="s">
        <v>277</v>
      </c>
      <c r="AC553" t="s">
        <v>1387</v>
      </c>
      <c r="AD553" t="s">
        <v>1388</v>
      </c>
      <c r="AE553" t="s">
        <v>156</v>
      </c>
      <c r="AF553" t="s">
        <v>122</v>
      </c>
      <c r="AG553" s="8">
        <v>96950</v>
      </c>
      <c r="AH553" t="s">
        <v>123</v>
      </c>
      <c r="AJ553" s="10">
        <v>16702345828</v>
      </c>
      <c r="AL553" t="s">
        <v>1392</v>
      </c>
      <c r="AM553" t="s">
        <v>152</v>
      </c>
      <c r="AN553" t="s">
        <v>292</v>
      </c>
      <c r="AO553" t="s">
        <v>1393</v>
      </c>
      <c r="AQ553" t="s">
        <v>1394</v>
      </c>
      <c r="AR553" t="s">
        <v>1395</v>
      </c>
      <c r="AS553" t="s">
        <v>156</v>
      </c>
      <c r="AT553" t="s">
        <v>122</v>
      </c>
      <c r="AU553" s="8">
        <v>96950</v>
      </c>
      <c r="AV553" t="s">
        <v>123</v>
      </c>
      <c r="AX553" s="10">
        <v>16702872946</v>
      </c>
      <c r="AZ553" t="s">
        <v>1396</v>
      </c>
      <c r="BA553" t="s">
        <v>1397</v>
      </c>
      <c r="BB553" t="s">
        <v>1398</v>
      </c>
      <c r="BE553" t="str">
        <f>"53-3032.00"</f>
        <v>53-3032.00</v>
      </c>
      <c r="BF553" t="s">
        <v>2351</v>
      </c>
      <c r="BG553" t="s">
        <v>4736</v>
      </c>
      <c r="BH553" t="s">
        <v>4737</v>
      </c>
      <c r="BI553">
        <v>8</v>
      </c>
      <c r="BJ553">
        <v>8</v>
      </c>
      <c r="BK553" s="1">
        <v>46113</v>
      </c>
      <c r="BL553" s="1">
        <v>46477</v>
      </c>
      <c r="BM553" s="1">
        <v>46113</v>
      </c>
      <c r="BN553" s="1">
        <v>46477</v>
      </c>
      <c r="BO553">
        <v>40</v>
      </c>
      <c r="BP553">
        <v>0</v>
      </c>
      <c r="BQ553">
        <v>8</v>
      </c>
      <c r="BR553">
        <v>8</v>
      </c>
      <c r="BS553">
        <v>8</v>
      </c>
      <c r="BT553">
        <v>8</v>
      </c>
      <c r="BU553">
        <v>8</v>
      </c>
      <c r="BV553">
        <v>0</v>
      </c>
      <c r="BW553" t="str">
        <f t="shared" si="9"/>
        <v>8:00 AM</v>
      </c>
      <c r="BX553" t="str">
        <f t="shared" si="10"/>
        <v>5:00 PM</v>
      </c>
      <c r="BY553" t="s">
        <v>165</v>
      </c>
      <c r="BZ553">
        <v>0</v>
      </c>
      <c r="CA553">
        <v>12</v>
      </c>
      <c r="CB553" t="s">
        <v>117</v>
      </c>
      <c r="CD553" t="s">
        <v>4738</v>
      </c>
      <c r="CE553" t="s">
        <v>1387</v>
      </c>
      <c r="CF553" t="s">
        <v>1388</v>
      </c>
      <c r="CG553" t="s">
        <v>156</v>
      </c>
      <c r="CH553" t="s">
        <v>122</v>
      </c>
      <c r="CI553" s="8">
        <v>96950</v>
      </c>
      <c r="CJ553" s="3">
        <v>11.94</v>
      </c>
      <c r="CK553" s="3">
        <v>11.94</v>
      </c>
      <c r="CL553" s="3">
        <v>17.91</v>
      </c>
      <c r="CM553" s="3">
        <v>17.91</v>
      </c>
      <c r="CN553" t="s">
        <v>137</v>
      </c>
      <c r="CO553" t="s">
        <v>854</v>
      </c>
      <c r="CP553" t="s">
        <v>138</v>
      </c>
      <c r="CR553" t="s">
        <v>117</v>
      </c>
      <c r="CS553" t="s">
        <v>139</v>
      </c>
      <c r="CT553" t="s">
        <v>140</v>
      </c>
      <c r="CU553" t="s">
        <v>139</v>
      </c>
      <c r="CV553" t="s">
        <v>140</v>
      </c>
      <c r="CW553" t="s">
        <v>139</v>
      </c>
      <c r="CX553" t="s">
        <v>140</v>
      </c>
      <c r="CY553" t="s">
        <v>1402</v>
      </c>
      <c r="CZ553" s="10">
        <v>16702345828</v>
      </c>
      <c r="DA553" t="s">
        <v>1392</v>
      </c>
      <c r="DB553" t="s">
        <v>140</v>
      </c>
      <c r="DC553" t="s">
        <v>139</v>
      </c>
      <c r="DD553" t="s">
        <v>117</v>
      </c>
      <c r="DE553" t="s">
        <v>292</v>
      </c>
      <c r="DF553" t="s">
        <v>1393</v>
      </c>
      <c r="DH553" t="s">
        <v>1398</v>
      </c>
      <c r="DI553" t="s">
        <v>1397</v>
      </c>
      <c r="DJ553" t="s">
        <v>1396</v>
      </c>
    </row>
    <row r="554" spans="1:114" ht="14.45" customHeight="1" x14ac:dyDescent="0.25">
      <c r="A554" t="s">
        <v>5532</v>
      </c>
      <c r="B554" t="s">
        <v>115</v>
      </c>
      <c r="C554" s="1">
        <v>46002</v>
      </c>
      <c r="D554" s="1">
        <v>46057</v>
      </c>
      <c r="E554" t="s">
        <v>168</v>
      </c>
      <c r="F554" s="1">
        <v>46111</v>
      </c>
      <c r="G554" t="s">
        <v>117</v>
      </c>
      <c r="H554" t="s">
        <v>117</v>
      </c>
      <c r="I554" t="s">
        <v>117</v>
      </c>
      <c r="J554" t="s">
        <v>1386</v>
      </c>
      <c r="L554" t="s">
        <v>1387</v>
      </c>
      <c r="M554" t="s">
        <v>1388</v>
      </c>
      <c r="N554" t="s">
        <v>156</v>
      </c>
      <c r="O554" t="s">
        <v>122</v>
      </c>
      <c r="P554" s="8">
        <v>96950</v>
      </c>
      <c r="Q554" t="s">
        <v>123</v>
      </c>
      <c r="S554" s="10">
        <v>16702345828</v>
      </c>
      <c r="U554" t="s">
        <v>1389</v>
      </c>
      <c r="V554">
        <v>2362</v>
      </c>
      <c r="W554" t="s">
        <v>125</v>
      </c>
      <c r="Y554" t="s">
        <v>1390</v>
      </c>
      <c r="Z554" t="s">
        <v>1391</v>
      </c>
      <c r="AB554" t="s">
        <v>277</v>
      </c>
      <c r="AC554" t="s">
        <v>1387</v>
      </c>
      <c r="AD554" t="s">
        <v>1388</v>
      </c>
      <c r="AE554" t="s">
        <v>156</v>
      </c>
      <c r="AF554" t="s">
        <v>122</v>
      </c>
      <c r="AG554" s="8">
        <v>96950</v>
      </c>
      <c r="AH554" t="s">
        <v>123</v>
      </c>
      <c r="AJ554" s="10">
        <v>16702345828</v>
      </c>
      <c r="AL554" t="s">
        <v>1392</v>
      </c>
      <c r="AM554" t="s">
        <v>152</v>
      </c>
      <c r="AN554" t="s">
        <v>292</v>
      </c>
      <c r="AO554" t="s">
        <v>1393</v>
      </c>
      <c r="AQ554" t="s">
        <v>1394</v>
      </c>
      <c r="AR554" t="s">
        <v>1395</v>
      </c>
      <c r="AS554" t="s">
        <v>156</v>
      </c>
      <c r="AT554" t="s">
        <v>122</v>
      </c>
      <c r="AU554" s="8">
        <v>96950</v>
      </c>
      <c r="AV554" t="s">
        <v>123</v>
      </c>
      <c r="AX554" s="10">
        <v>16702872946</v>
      </c>
      <c r="AZ554" t="s">
        <v>1396</v>
      </c>
      <c r="BA554" t="s">
        <v>1397</v>
      </c>
      <c r="BB554" t="s">
        <v>1398</v>
      </c>
      <c r="BE554" t="str">
        <f>"17-3022.00"</f>
        <v>17-3022.00</v>
      </c>
      <c r="BF554" t="s">
        <v>1399</v>
      </c>
      <c r="BG554" t="s">
        <v>1400</v>
      </c>
      <c r="BH554" t="s">
        <v>1401</v>
      </c>
      <c r="BI554">
        <v>5</v>
      </c>
      <c r="BJ554">
        <v>5</v>
      </c>
      <c r="BK554" s="1">
        <v>46113</v>
      </c>
      <c r="BL554" s="1">
        <v>46477</v>
      </c>
      <c r="BM554" s="1">
        <v>46113</v>
      </c>
      <c r="BN554" s="1">
        <v>46477</v>
      </c>
      <c r="BO554">
        <v>40</v>
      </c>
      <c r="BP554">
        <v>0</v>
      </c>
      <c r="BQ554">
        <v>8</v>
      </c>
      <c r="BR554">
        <v>8</v>
      </c>
      <c r="BS554">
        <v>8</v>
      </c>
      <c r="BT554">
        <v>8</v>
      </c>
      <c r="BU554">
        <v>8</v>
      </c>
      <c r="BV554">
        <v>0</v>
      </c>
      <c r="BW554" t="str">
        <f t="shared" si="9"/>
        <v>8:00 AM</v>
      </c>
      <c r="BX554" t="str">
        <f t="shared" si="10"/>
        <v>5:00 PM</v>
      </c>
      <c r="BY554" t="s">
        <v>384</v>
      </c>
      <c r="BZ554">
        <v>0</v>
      </c>
      <c r="CA554">
        <v>24</v>
      </c>
      <c r="CB554" t="s">
        <v>117</v>
      </c>
      <c r="CD554" t="s">
        <v>854</v>
      </c>
      <c r="CE554" t="s">
        <v>1387</v>
      </c>
      <c r="CF554" t="s">
        <v>1388</v>
      </c>
      <c r="CG554" t="s">
        <v>156</v>
      </c>
      <c r="CH554" t="s">
        <v>122</v>
      </c>
      <c r="CI554" s="8">
        <v>96950</v>
      </c>
      <c r="CJ554" s="3">
        <v>17.57</v>
      </c>
      <c r="CK554" s="3">
        <v>17.57</v>
      </c>
      <c r="CL554" s="3">
        <v>26.36</v>
      </c>
      <c r="CM554" s="3">
        <v>26.36</v>
      </c>
      <c r="CN554" t="s">
        <v>137</v>
      </c>
      <c r="CO554" t="s">
        <v>854</v>
      </c>
      <c r="CP554" t="s">
        <v>138</v>
      </c>
      <c r="CR554" t="s">
        <v>117</v>
      </c>
      <c r="CS554" t="s">
        <v>139</v>
      </c>
      <c r="CT554" t="s">
        <v>140</v>
      </c>
      <c r="CU554" t="s">
        <v>139</v>
      </c>
      <c r="CV554" t="s">
        <v>140</v>
      </c>
      <c r="CW554" t="s">
        <v>139</v>
      </c>
      <c r="CX554" t="s">
        <v>140</v>
      </c>
      <c r="CY554" t="s">
        <v>1402</v>
      </c>
      <c r="CZ554" s="10">
        <v>16702345828</v>
      </c>
      <c r="DA554" t="s">
        <v>1392</v>
      </c>
      <c r="DB554" t="s">
        <v>140</v>
      </c>
      <c r="DC554" t="s">
        <v>139</v>
      </c>
      <c r="DD554" t="s">
        <v>117</v>
      </c>
      <c r="DE554" t="s">
        <v>292</v>
      </c>
      <c r="DF554" t="s">
        <v>1393</v>
      </c>
      <c r="DH554" t="s">
        <v>1398</v>
      </c>
      <c r="DI554" t="s">
        <v>1397</v>
      </c>
      <c r="DJ554" t="s">
        <v>1396</v>
      </c>
    </row>
    <row r="555" spans="1:114" ht="14.45" customHeight="1" x14ac:dyDescent="0.25">
      <c r="A555" t="s">
        <v>5612</v>
      </c>
      <c r="B555" t="s">
        <v>115</v>
      </c>
      <c r="C555" s="1">
        <v>46001</v>
      </c>
      <c r="D555" s="1">
        <v>46057</v>
      </c>
      <c r="E555" t="s">
        <v>168</v>
      </c>
      <c r="F555" s="1">
        <v>46172</v>
      </c>
      <c r="G555" t="s">
        <v>117</v>
      </c>
      <c r="H555" t="s">
        <v>117</v>
      </c>
      <c r="I555" t="s">
        <v>117</v>
      </c>
      <c r="J555" t="s">
        <v>2012</v>
      </c>
      <c r="L555" t="s">
        <v>563</v>
      </c>
      <c r="N555" t="s">
        <v>564</v>
      </c>
      <c r="O555" t="s">
        <v>122</v>
      </c>
      <c r="P555" s="8">
        <v>96952</v>
      </c>
      <c r="Q555" t="s">
        <v>123</v>
      </c>
      <c r="S555" s="10">
        <v>16704330422</v>
      </c>
      <c r="U555" t="s">
        <v>2013</v>
      </c>
      <c r="V555">
        <v>212312</v>
      </c>
      <c r="W555" t="s">
        <v>125</v>
      </c>
      <c r="Y555" t="s">
        <v>566</v>
      </c>
      <c r="Z555" t="s">
        <v>567</v>
      </c>
      <c r="AA555" t="s">
        <v>568</v>
      </c>
      <c r="AB555" t="s">
        <v>2014</v>
      </c>
      <c r="AC555" t="s">
        <v>563</v>
      </c>
      <c r="AE555" t="s">
        <v>564</v>
      </c>
      <c r="AF555" t="s">
        <v>122</v>
      </c>
      <c r="AG555" s="8">
        <v>96952</v>
      </c>
      <c r="AH555" t="s">
        <v>123</v>
      </c>
      <c r="AJ555" s="10">
        <v>16704330422</v>
      </c>
      <c r="AL555" t="s">
        <v>569</v>
      </c>
      <c r="BE555" t="str">
        <f>"53-3032.00"</f>
        <v>53-3032.00</v>
      </c>
      <c r="BF555" t="s">
        <v>2351</v>
      </c>
      <c r="BG555" t="s">
        <v>3107</v>
      </c>
      <c r="BH555" t="s">
        <v>3108</v>
      </c>
      <c r="BI555">
        <v>7</v>
      </c>
      <c r="BJ555">
        <v>7</v>
      </c>
      <c r="BK555" s="1">
        <v>46174</v>
      </c>
      <c r="BL555" s="1">
        <v>46538</v>
      </c>
      <c r="BM555" s="1">
        <v>46174</v>
      </c>
      <c r="BN555" s="1">
        <v>46538</v>
      </c>
      <c r="BO555">
        <v>40</v>
      </c>
      <c r="BP555">
        <v>0</v>
      </c>
      <c r="BQ555">
        <v>8</v>
      </c>
      <c r="BR555">
        <v>8</v>
      </c>
      <c r="BS555">
        <v>8</v>
      </c>
      <c r="BT555">
        <v>8</v>
      </c>
      <c r="BU555">
        <v>8</v>
      </c>
      <c r="BV555">
        <v>0</v>
      </c>
      <c r="BW555" t="str">
        <f>"7:30 AM"</f>
        <v>7:30 AM</v>
      </c>
      <c r="BX555" t="str">
        <f>"4:30 PM"</f>
        <v>4:30 PM</v>
      </c>
      <c r="BY555" t="s">
        <v>165</v>
      </c>
      <c r="BZ555">
        <v>0</v>
      </c>
      <c r="CA555">
        <v>12</v>
      </c>
      <c r="CB555" t="s">
        <v>117</v>
      </c>
      <c r="CD555" t="s">
        <v>5613</v>
      </c>
      <c r="CE555" t="s">
        <v>2099</v>
      </c>
      <c r="CG555" t="s">
        <v>564</v>
      </c>
      <c r="CH555" t="s">
        <v>122</v>
      </c>
      <c r="CI555" s="8">
        <v>96952</v>
      </c>
      <c r="CJ555" s="3">
        <v>12</v>
      </c>
      <c r="CK555" s="3">
        <v>15</v>
      </c>
      <c r="CL555" s="3">
        <v>18</v>
      </c>
      <c r="CM555" s="3">
        <v>22.5</v>
      </c>
      <c r="CN555" t="s">
        <v>137</v>
      </c>
      <c r="CO555" t="s">
        <v>575</v>
      </c>
      <c r="CP555" t="s">
        <v>266</v>
      </c>
      <c r="CR555" t="s">
        <v>117</v>
      </c>
      <c r="CS555" t="s">
        <v>139</v>
      </c>
      <c r="CT555" t="s">
        <v>139</v>
      </c>
      <c r="CU555" t="s">
        <v>139</v>
      </c>
      <c r="CV555" t="s">
        <v>140</v>
      </c>
      <c r="CW555" t="s">
        <v>139</v>
      </c>
      <c r="CX555" t="s">
        <v>139</v>
      </c>
      <c r="CY555" t="s">
        <v>2963</v>
      </c>
      <c r="CZ555" s="10">
        <v>16704330422</v>
      </c>
      <c r="DA555" t="s">
        <v>569</v>
      </c>
      <c r="DB555" t="s">
        <v>140</v>
      </c>
      <c r="DC555" t="s">
        <v>139</v>
      </c>
      <c r="DD555" t="s">
        <v>117</v>
      </c>
    </row>
    <row r="556" spans="1:114" ht="14.45" customHeight="1" x14ac:dyDescent="0.25">
      <c r="A556" t="s">
        <v>2329</v>
      </c>
      <c r="B556" t="s">
        <v>115</v>
      </c>
      <c r="C556" s="1">
        <v>46003</v>
      </c>
      <c r="D556" s="1">
        <v>46058</v>
      </c>
      <c r="E556" t="s">
        <v>168</v>
      </c>
      <c r="F556" s="1">
        <v>46111</v>
      </c>
      <c r="G556" t="s">
        <v>117</v>
      </c>
      <c r="H556" t="s">
        <v>117</v>
      </c>
      <c r="I556" t="s">
        <v>117</v>
      </c>
      <c r="J556" t="s">
        <v>2330</v>
      </c>
      <c r="K556" t="s">
        <v>2331</v>
      </c>
      <c r="L556" t="s">
        <v>2332</v>
      </c>
      <c r="M556" t="s">
        <v>2333</v>
      </c>
      <c r="N556" t="s">
        <v>435</v>
      </c>
      <c r="O556" t="s">
        <v>122</v>
      </c>
      <c r="P556" s="8">
        <v>96950</v>
      </c>
      <c r="Q556" t="s">
        <v>123</v>
      </c>
      <c r="S556" s="10">
        <v>16702870086</v>
      </c>
      <c r="U556" t="s">
        <v>2334</v>
      </c>
      <c r="V556">
        <v>722410</v>
      </c>
      <c r="W556" t="s">
        <v>125</v>
      </c>
      <c r="Y556" t="s">
        <v>2335</v>
      </c>
      <c r="Z556" t="s">
        <v>2336</v>
      </c>
      <c r="AB556" t="s">
        <v>193</v>
      </c>
      <c r="AC556" t="s">
        <v>2332</v>
      </c>
      <c r="AD556" t="s">
        <v>2333</v>
      </c>
      <c r="AE556" t="s">
        <v>435</v>
      </c>
      <c r="AF556" t="s">
        <v>122</v>
      </c>
      <c r="AG556" s="8">
        <v>96950</v>
      </c>
      <c r="AH556" t="s">
        <v>123</v>
      </c>
      <c r="AJ556" s="10">
        <v>16702870086</v>
      </c>
      <c r="AL556" t="s">
        <v>2337</v>
      </c>
      <c r="AM556" t="s">
        <v>152</v>
      </c>
      <c r="AN556" t="s">
        <v>1411</v>
      </c>
      <c r="AO556" t="s">
        <v>1412</v>
      </c>
      <c r="AQ556" t="s">
        <v>2338</v>
      </c>
      <c r="AR556" t="s">
        <v>2339</v>
      </c>
      <c r="AS556" t="s">
        <v>2340</v>
      </c>
      <c r="AT556" t="s">
        <v>122</v>
      </c>
      <c r="AU556" s="8">
        <v>96950</v>
      </c>
      <c r="AV556" t="s">
        <v>123</v>
      </c>
      <c r="AX556" s="10">
        <v>16702857505</v>
      </c>
      <c r="AZ556" t="s">
        <v>1415</v>
      </c>
      <c r="BA556" t="s">
        <v>1416</v>
      </c>
      <c r="BB556" t="s">
        <v>1417</v>
      </c>
      <c r="BE556" t="str">
        <f>"11-1021.00"</f>
        <v>11-1021.00</v>
      </c>
      <c r="BF556" t="s">
        <v>1622</v>
      </c>
      <c r="BG556" t="s">
        <v>2341</v>
      </c>
      <c r="BH556" t="s">
        <v>209</v>
      </c>
      <c r="BI556">
        <v>1</v>
      </c>
      <c r="BJ556">
        <v>1</v>
      </c>
      <c r="BK556" s="1">
        <v>46113</v>
      </c>
      <c r="BL556" s="1">
        <v>46477</v>
      </c>
      <c r="BM556" s="1">
        <v>46113</v>
      </c>
      <c r="BN556" s="1">
        <v>46477</v>
      </c>
      <c r="BO556">
        <v>40</v>
      </c>
      <c r="BP556">
        <v>0</v>
      </c>
      <c r="BQ556">
        <v>6</v>
      </c>
      <c r="BR556">
        <v>6</v>
      </c>
      <c r="BS556">
        <v>6</v>
      </c>
      <c r="BT556">
        <v>6</v>
      </c>
      <c r="BU556">
        <v>8</v>
      </c>
      <c r="BV556">
        <v>8</v>
      </c>
      <c r="BW556" t="str">
        <f>"7:00 PM"</f>
        <v>7:00 PM</v>
      </c>
      <c r="BX556" t="str">
        <f>"3:00 AM"</f>
        <v>3:00 AM</v>
      </c>
      <c r="BY556" t="s">
        <v>135</v>
      </c>
      <c r="BZ556">
        <v>0</v>
      </c>
      <c r="CA556">
        <v>12</v>
      </c>
      <c r="CB556" t="s">
        <v>139</v>
      </c>
      <c r="CC556">
        <v>1</v>
      </c>
      <c r="CD556" t="s">
        <v>2342</v>
      </c>
      <c r="CE556" t="s">
        <v>2332</v>
      </c>
      <c r="CF556" t="s">
        <v>2333</v>
      </c>
      <c r="CG556" t="s">
        <v>435</v>
      </c>
      <c r="CH556" t="s">
        <v>122</v>
      </c>
      <c r="CI556" s="8">
        <v>96950</v>
      </c>
      <c r="CJ556" s="3">
        <v>23.34</v>
      </c>
      <c r="CK556" s="3">
        <v>23.34</v>
      </c>
      <c r="CL556" s="3">
        <v>35.01</v>
      </c>
      <c r="CM556" s="3">
        <v>35.01</v>
      </c>
      <c r="CN556" t="s">
        <v>137</v>
      </c>
      <c r="CO556" t="s">
        <v>2343</v>
      </c>
      <c r="CP556" t="s">
        <v>138</v>
      </c>
      <c r="CR556" t="s">
        <v>139</v>
      </c>
      <c r="CS556" t="s">
        <v>139</v>
      </c>
      <c r="CT556" t="s">
        <v>140</v>
      </c>
      <c r="CU556" t="s">
        <v>139</v>
      </c>
      <c r="CV556" t="s">
        <v>140</v>
      </c>
      <c r="CW556" t="s">
        <v>139</v>
      </c>
      <c r="CX556" t="s">
        <v>140</v>
      </c>
      <c r="CY556" t="s">
        <v>2344</v>
      </c>
      <c r="CZ556" s="10" t="s">
        <v>2345</v>
      </c>
      <c r="DA556" t="s">
        <v>2337</v>
      </c>
      <c r="DB556" t="s">
        <v>824</v>
      </c>
      <c r="DC556" t="s">
        <v>139</v>
      </c>
      <c r="DD556" t="s">
        <v>117</v>
      </c>
    </row>
    <row r="557" spans="1:114" ht="14.45" customHeight="1" x14ac:dyDescent="0.25">
      <c r="A557" t="s">
        <v>4060</v>
      </c>
      <c r="B557" t="s">
        <v>234</v>
      </c>
      <c r="C557" s="1">
        <v>46000</v>
      </c>
      <c r="D557" s="1">
        <v>46059</v>
      </c>
      <c r="E557" t="s">
        <v>168</v>
      </c>
      <c r="F557" s="1">
        <v>46141</v>
      </c>
      <c r="G557" t="s">
        <v>117</v>
      </c>
      <c r="H557" t="s">
        <v>117</v>
      </c>
      <c r="I557" t="s">
        <v>117</v>
      </c>
      <c r="J557" t="s">
        <v>4061</v>
      </c>
      <c r="K557" t="s">
        <v>4062</v>
      </c>
      <c r="L557" t="s">
        <v>4063</v>
      </c>
      <c r="M557" t="s">
        <v>1481</v>
      </c>
      <c r="N557" t="s">
        <v>156</v>
      </c>
      <c r="O557" t="s">
        <v>122</v>
      </c>
      <c r="P557" s="8">
        <v>96950</v>
      </c>
      <c r="Q557" t="s">
        <v>123</v>
      </c>
      <c r="S557" s="10">
        <v>16702335233</v>
      </c>
      <c r="T557">
        <v>0</v>
      </c>
      <c r="U557" t="s">
        <v>4064</v>
      </c>
      <c r="V557">
        <v>722511</v>
      </c>
      <c r="W557" t="s">
        <v>125</v>
      </c>
      <c r="Y557" t="s">
        <v>148</v>
      </c>
      <c r="Z557" t="s">
        <v>1483</v>
      </c>
      <c r="AB557">
        <v>6704830338</v>
      </c>
      <c r="AC557" t="s">
        <v>4065</v>
      </c>
      <c r="AD557" t="s">
        <v>1481</v>
      </c>
      <c r="AE557" t="s">
        <v>156</v>
      </c>
      <c r="AF557" t="s">
        <v>122</v>
      </c>
      <c r="AG557" s="8">
        <v>96950</v>
      </c>
      <c r="AH557" t="s">
        <v>123</v>
      </c>
      <c r="AJ557" s="10">
        <v>16702335233</v>
      </c>
      <c r="AK557">
        <v>0</v>
      </c>
      <c r="AL557" t="s">
        <v>4066</v>
      </c>
      <c r="BE557" t="str">
        <f>"35-2014.00"</f>
        <v>35-2014.00</v>
      </c>
      <c r="BF557" t="s">
        <v>195</v>
      </c>
      <c r="BG557" t="s">
        <v>4067</v>
      </c>
      <c r="BH557" t="s">
        <v>197</v>
      </c>
      <c r="BI557">
        <v>2</v>
      </c>
      <c r="BK557" s="1">
        <v>46143</v>
      </c>
      <c r="BL557" s="1">
        <v>46507</v>
      </c>
      <c r="BO557">
        <v>40</v>
      </c>
      <c r="BP557">
        <v>0</v>
      </c>
      <c r="BQ557">
        <v>8</v>
      </c>
      <c r="BR557">
        <v>8</v>
      </c>
      <c r="BS557">
        <v>8</v>
      </c>
      <c r="BT557">
        <v>8</v>
      </c>
      <c r="BU557">
        <v>8</v>
      </c>
      <c r="BV557">
        <v>0</v>
      </c>
      <c r="BW557" t="str">
        <f t="shared" ref="BW557:BW568" si="11">"8:00 AM"</f>
        <v>8:00 AM</v>
      </c>
      <c r="BX557" t="str">
        <f>"5:00 PM"</f>
        <v>5:00 PM</v>
      </c>
      <c r="BY557" t="s">
        <v>165</v>
      </c>
      <c r="BZ557">
        <v>0</v>
      </c>
      <c r="CA557">
        <v>12</v>
      </c>
      <c r="CB557" t="s">
        <v>117</v>
      </c>
      <c r="CD557" t="s">
        <v>4068</v>
      </c>
      <c r="CE557" t="s">
        <v>4063</v>
      </c>
      <c r="CF557" t="s">
        <v>1481</v>
      </c>
      <c r="CG557" t="s">
        <v>156</v>
      </c>
      <c r="CH557" t="s">
        <v>122</v>
      </c>
      <c r="CI557" s="8">
        <v>96950</v>
      </c>
      <c r="CJ557" s="3">
        <v>8.93</v>
      </c>
      <c r="CK557" s="3">
        <v>8.93</v>
      </c>
      <c r="CL557" s="3">
        <v>13.4</v>
      </c>
      <c r="CM557" s="3">
        <v>13.4</v>
      </c>
      <c r="CN557" t="s">
        <v>137</v>
      </c>
      <c r="CP557" t="s">
        <v>138</v>
      </c>
      <c r="CR557" t="s">
        <v>117</v>
      </c>
      <c r="CS557" t="s">
        <v>139</v>
      </c>
      <c r="CT557" t="s">
        <v>140</v>
      </c>
      <c r="CU557" t="s">
        <v>139</v>
      </c>
      <c r="CV557" t="s">
        <v>140</v>
      </c>
      <c r="CW557" t="s">
        <v>139</v>
      </c>
      <c r="CX557" t="s">
        <v>140</v>
      </c>
      <c r="CY557" t="s">
        <v>1488</v>
      </c>
      <c r="CZ557" s="10">
        <v>16704830338</v>
      </c>
      <c r="DA557" t="s">
        <v>4066</v>
      </c>
      <c r="DB557" t="s">
        <v>140</v>
      </c>
      <c r="DC557" t="s">
        <v>139</v>
      </c>
      <c r="DD557" t="s">
        <v>117</v>
      </c>
      <c r="DE557" t="s">
        <v>148</v>
      </c>
      <c r="DF557" t="s">
        <v>1483</v>
      </c>
      <c r="DH557" t="s">
        <v>4064</v>
      </c>
      <c r="DI557" t="s">
        <v>4061</v>
      </c>
      <c r="DJ557" t="s">
        <v>4066</v>
      </c>
    </row>
    <row r="558" spans="1:114" ht="14.45" customHeight="1" x14ac:dyDescent="0.25">
      <c r="A558" t="s">
        <v>1069</v>
      </c>
      <c r="B558" t="s">
        <v>217</v>
      </c>
      <c r="C558" s="1">
        <v>46008</v>
      </c>
      <c r="D558" s="1">
        <v>46062</v>
      </c>
      <c r="E558" t="s">
        <v>168</v>
      </c>
      <c r="F558" s="1">
        <v>46069</v>
      </c>
      <c r="G558" t="s">
        <v>117</v>
      </c>
      <c r="H558" t="s">
        <v>117</v>
      </c>
      <c r="I558" t="s">
        <v>117</v>
      </c>
      <c r="J558" t="s">
        <v>931</v>
      </c>
      <c r="K558" t="s">
        <v>932</v>
      </c>
      <c r="L558" t="s">
        <v>933</v>
      </c>
      <c r="M558" t="s">
        <v>939</v>
      </c>
      <c r="N558" t="s">
        <v>121</v>
      </c>
      <c r="O558" t="s">
        <v>122</v>
      </c>
      <c r="P558" s="8">
        <v>96950</v>
      </c>
      <c r="Q558" t="s">
        <v>123</v>
      </c>
      <c r="S558" s="10">
        <v>16702352883</v>
      </c>
      <c r="T558">
        <v>0</v>
      </c>
      <c r="U558" t="s">
        <v>935</v>
      </c>
      <c r="V558">
        <v>56132</v>
      </c>
      <c r="W558" t="s">
        <v>222</v>
      </c>
      <c r="X558" t="s">
        <v>139</v>
      </c>
      <c r="Y558" t="s">
        <v>936</v>
      </c>
      <c r="Z558" t="s">
        <v>937</v>
      </c>
      <c r="AA558" t="s">
        <v>938</v>
      </c>
      <c r="AB558" t="s">
        <v>260</v>
      </c>
      <c r="AC558" t="s">
        <v>933</v>
      </c>
      <c r="AD558" t="s">
        <v>939</v>
      </c>
      <c r="AE558" t="s">
        <v>121</v>
      </c>
      <c r="AF558" t="s">
        <v>122</v>
      </c>
      <c r="AG558" s="8">
        <v>96950</v>
      </c>
      <c r="AH558" t="s">
        <v>123</v>
      </c>
      <c r="AJ558" s="10">
        <v>16702352883</v>
      </c>
      <c r="AK558">
        <v>0</v>
      </c>
      <c r="AL558" t="s">
        <v>940</v>
      </c>
      <c r="BE558" t="str">
        <f>"49-9071.00"</f>
        <v>49-9071.00</v>
      </c>
      <c r="BF558" t="s">
        <v>132</v>
      </c>
      <c r="BG558" t="s">
        <v>1070</v>
      </c>
      <c r="BH558" t="s">
        <v>1071</v>
      </c>
      <c r="BI558">
        <v>5</v>
      </c>
      <c r="BK558" s="1">
        <v>46071</v>
      </c>
      <c r="BL558" s="1">
        <v>46435</v>
      </c>
      <c r="BO558">
        <v>35</v>
      </c>
      <c r="BP558">
        <v>0</v>
      </c>
      <c r="BQ558">
        <v>7</v>
      </c>
      <c r="BR558">
        <v>7</v>
      </c>
      <c r="BS558">
        <v>7</v>
      </c>
      <c r="BT558">
        <v>7</v>
      </c>
      <c r="BU558">
        <v>7</v>
      </c>
      <c r="BV558">
        <v>0</v>
      </c>
      <c r="BW558" t="str">
        <f t="shared" si="11"/>
        <v>8:00 AM</v>
      </c>
      <c r="BX558" t="str">
        <f>"4:00 PM"</f>
        <v>4:00 PM</v>
      </c>
      <c r="BY558" t="s">
        <v>135</v>
      </c>
      <c r="BZ558">
        <v>0</v>
      </c>
      <c r="CA558">
        <v>12</v>
      </c>
      <c r="CB558" t="s">
        <v>117</v>
      </c>
      <c r="CD558" s="2" t="s">
        <v>1072</v>
      </c>
      <c r="CE558" t="s">
        <v>933</v>
      </c>
      <c r="CF558" t="s">
        <v>945</v>
      </c>
      <c r="CG558" t="s">
        <v>121</v>
      </c>
      <c r="CH558" t="s">
        <v>122</v>
      </c>
      <c r="CI558" s="8">
        <v>96950</v>
      </c>
      <c r="CJ558" s="3">
        <v>9.98</v>
      </c>
      <c r="CK558" s="3">
        <v>9.98</v>
      </c>
      <c r="CL558" s="3">
        <v>14.97</v>
      </c>
      <c r="CM558" s="3">
        <v>14.97</v>
      </c>
      <c r="CN558" t="s">
        <v>137</v>
      </c>
      <c r="CO558" t="s">
        <v>854</v>
      </c>
      <c r="CP558" t="s">
        <v>138</v>
      </c>
      <c r="CR558" t="s">
        <v>117</v>
      </c>
      <c r="CS558" t="s">
        <v>139</v>
      </c>
      <c r="CT558" t="s">
        <v>140</v>
      </c>
      <c r="CU558" t="s">
        <v>139</v>
      </c>
      <c r="CV558" t="s">
        <v>140</v>
      </c>
      <c r="CW558" t="s">
        <v>139</v>
      </c>
      <c r="CX558" t="s">
        <v>140</v>
      </c>
      <c r="CY558" t="s">
        <v>946</v>
      </c>
      <c r="CZ558" s="10">
        <v>16702352883</v>
      </c>
      <c r="DA558" t="s">
        <v>940</v>
      </c>
      <c r="DB558" t="s">
        <v>142</v>
      </c>
      <c r="DC558" t="s">
        <v>139</v>
      </c>
      <c r="DD558" t="s">
        <v>139</v>
      </c>
    </row>
    <row r="559" spans="1:114" ht="14.45" customHeight="1" x14ac:dyDescent="0.25">
      <c r="A559" t="s">
        <v>1163</v>
      </c>
      <c r="B559" t="s">
        <v>115</v>
      </c>
      <c r="C559" s="1">
        <v>46015</v>
      </c>
      <c r="D559" s="1">
        <v>46062</v>
      </c>
      <c r="E559" t="s">
        <v>168</v>
      </c>
      <c r="F559" s="1">
        <v>46080</v>
      </c>
      <c r="G559" t="s">
        <v>117</v>
      </c>
      <c r="H559" t="s">
        <v>117</v>
      </c>
      <c r="I559" t="s">
        <v>117</v>
      </c>
      <c r="J559" t="s">
        <v>1164</v>
      </c>
      <c r="K559" t="s">
        <v>1165</v>
      </c>
      <c r="L559" t="s">
        <v>1166</v>
      </c>
      <c r="N559" t="s">
        <v>156</v>
      </c>
      <c r="O559" t="s">
        <v>122</v>
      </c>
      <c r="P559" s="8">
        <v>96950</v>
      </c>
      <c r="Q559" t="s">
        <v>123</v>
      </c>
      <c r="S559" s="10">
        <v>16702347898</v>
      </c>
      <c r="U559" t="s">
        <v>860</v>
      </c>
      <c r="V559">
        <v>531110</v>
      </c>
      <c r="W559" t="s">
        <v>125</v>
      </c>
      <c r="Y559" t="s">
        <v>887</v>
      </c>
      <c r="Z559" t="s">
        <v>1167</v>
      </c>
      <c r="AA559" t="s">
        <v>863</v>
      </c>
      <c r="AB559" t="s">
        <v>209</v>
      </c>
      <c r="AC559" t="s">
        <v>1166</v>
      </c>
      <c r="AE559" t="s">
        <v>156</v>
      </c>
      <c r="AF559" t="s">
        <v>122</v>
      </c>
      <c r="AG559" s="8">
        <v>96950</v>
      </c>
      <c r="AH559" t="s">
        <v>123</v>
      </c>
      <c r="AJ559" s="10">
        <v>16702347898</v>
      </c>
      <c r="AL559" t="s">
        <v>864</v>
      </c>
      <c r="BE559" t="str">
        <f>"49-9071.00"</f>
        <v>49-9071.00</v>
      </c>
      <c r="BF559" t="s">
        <v>132</v>
      </c>
      <c r="BG559" t="s">
        <v>1168</v>
      </c>
      <c r="BH559" t="s">
        <v>1169</v>
      </c>
      <c r="BI559">
        <v>4</v>
      </c>
      <c r="BJ559">
        <v>4</v>
      </c>
      <c r="BK559" s="1">
        <v>46082</v>
      </c>
      <c r="BL559" s="1">
        <v>46446</v>
      </c>
      <c r="BM559" s="1">
        <v>46082</v>
      </c>
      <c r="BN559" s="1">
        <v>46446</v>
      </c>
      <c r="BO559">
        <v>35</v>
      </c>
      <c r="BP559">
        <v>0</v>
      </c>
      <c r="BQ559">
        <v>7</v>
      </c>
      <c r="BR559">
        <v>7</v>
      </c>
      <c r="BS559">
        <v>7</v>
      </c>
      <c r="BT559">
        <v>7</v>
      </c>
      <c r="BU559">
        <v>7</v>
      </c>
      <c r="BV559">
        <v>0</v>
      </c>
      <c r="BW559" t="str">
        <f t="shared" si="11"/>
        <v>8:00 AM</v>
      </c>
      <c r="BX559" t="str">
        <f>"3:00 PM"</f>
        <v>3:00 PM</v>
      </c>
      <c r="BY559" t="s">
        <v>135</v>
      </c>
      <c r="BZ559">
        <v>0</v>
      </c>
      <c r="CA559">
        <v>12</v>
      </c>
      <c r="CB559" t="s">
        <v>117</v>
      </c>
      <c r="CD559" s="2" t="s">
        <v>1170</v>
      </c>
      <c r="CE559" t="s">
        <v>459</v>
      </c>
      <c r="CG559" t="s">
        <v>146</v>
      </c>
      <c r="CH559" t="s">
        <v>122</v>
      </c>
      <c r="CI559" s="8">
        <v>96951</v>
      </c>
      <c r="CJ559" s="3">
        <v>9.98</v>
      </c>
      <c r="CK559" s="3">
        <v>9.98</v>
      </c>
      <c r="CL559" s="3">
        <v>14.97</v>
      </c>
      <c r="CM559" s="3">
        <v>14.97</v>
      </c>
      <c r="CN559" t="s">
        <v>137</v>
      </c>
      <c r="CO559" t="s">
        <v>140</v>
      </c>
      <c r="CP559" t="s">
        <v>138</v>
      </c>
      <c r="CR559" t="s">
        <v>117</v>
      </c>
      <c r="CS559" t="s">
        <v>139</v>
      </c>
      <c r="CT559" t="s">
        <v>140</v>
      </c>
      <c r="CU559" t="s">
        <v>139</v>
      </c>
      <c r="CV559" t="s">
        <v>140</v>
      </c>
      <c r="CW559" t="s">
        <v>139</v>
      </c>
      <c r="CX559" t="s">
        <v>140</v>
      </c>
      <c r="CY559" t="s">
        <v>1171</v>
      </c>
      <c r="CZ559" s="10">
        <v>16702347898</v>
      </c>
      <c r="DA559" t="s">
        <v>864</v>
      </c>
      <c r="DB559" t="s">
        <v>142</v>
      </c>
      <c r="DC559" t="s">
        <v>139</v>
      </c>
      <c r="DD559" t="s">
        <v>117</v>
      </c>
    </row>
    <row r="560" spans="1:114" ht="14.45" customHeight="1" x14ac:dyDescent="0.25">
      <c r="A560" t="s">
        <v>2201</v>
      </c>
      <c r="B560" t="s">
        <v>115</v>
      </c>
      <c r="C560" s="1">
        <v>46007</v>
      </c>
      <c r="D560" s="1">
        <v>46062</v>
      </c>
      <c r="E560" t="s">
        <v>168</v>
      </c>
      <c r="F560" s="1">
        <v>46172</v>
      </c>
      <c r="G560" t="s">
        <v>139</v>
      </c>
      <c r="H560" t="s">
        <v>117</v>
      </c>
      <c r="I560" t="s">
        <v>117</v>
      </c>
      <c r="J560" t="s">
        <v>2202</v>
      </c>
      <c r="L560" t="s">
        <v>2203</v>
      </c>
      <c r="N560" t="s">
        <v>156</v>
      </c>
      <c r="O560" t="s">
        <v>122</v>
      </c>
      <c r="P560" s="8">
        <v>96950</v>
      </c>
      <c r="Q560" t="s">
        <v>123</v>
      </c>
      <c r="S560" s="10">
        <v>16702359369</v>
      </c>
      <c r="U560" t="s">
        <v>2204</v>
      </c>
      <c r="V560">
        <v>44133</v>
      </c>
      <c r="W560" t="s">
        <v>125</v>
      </c>
      <c r="Y560" t="s">
        <v>148</v>
      </c>
      <c r="Z560" t="s">
        <v>2205</v>
      </c>
      <c r="AB560" t="s">
        <v>277</v>
      </c>
      <c r="AC560" t="s">
        <v>2203</v>
      </c>
      <c r="AE560" t="s">
        <v>156</v>
      </c>
      <c r="AF560" t="s">
        <v>122</v>
      </c>
      <c r="AG560" s="8">
        <v>96950</v>
      </c>
      <c r="AH560" t="s">
        <v>123</v>
      </c>
      <c r="AJ560" s="10">
        <v>16702359369</v>
      </c>
      <c r="AL560" t="s">
        <v>2206</v>
      </c>
      <c r="BE560" t="str">
        <f>"49-9099.00"</f>
        <v>49-9099.00</v>
      </c>
      <c r="BF560" t="s">
        <v>1798</v>
      </c>
      <c r="BG560" t="s">
        <v>2207</v>
      </c>
      <c r="BH560" t="s">
        <v>132</v>
      </c>
      <c r="BI560">
        <v>3</v>
      </c>
      <c r="BJ560">
        <v>3</v>
      </c>
      <c r="BK560" s="1">
        <v>46174</v>
      </c>
      <c r="BL560" s="1">
        <v>47269</v>
      </c>
      <c r="BM560" s="1">
        <v>46174</v>
      </c>
      <c r="BN560" s="1">
        <v>47269</v>
      </c>
      <c r="BO560">
        <v>35</v>
      </c>
      <c r="BP560">
        <v>0</v>
      </c>
      <c r="BQ560">
        <v>7</v>
      </c>
      <c r="BR560">
        <v>7</v>
      </c>
      <c r="BS560">
        <v>7</v>
      </c>
      <c r="BT560">
        <v>7</v>
      </c>
      <c r="BU560">
        <v>7</v>
      </c>
      <c r="BV560">
        <v>0</v>
      </c>
      <c r="BW560" t="str">
        <f t="shared" si="11"/>
        <v>8:00 AM</v>
      </c>
      <c r="BX560" t="str">
        <f>"5:00 PM"</f>
        <v>5:00 PM</v>
      </c>
      <c r="BY560" t="s">
        <v>135</v>
      </c>
      <c r="BZ560">
        <v>0</v>
      </c>
      <c r="CA560">
        <v>12</v>
      </c>
      <c r="CB560" t="s">
        <v>117</v>
      </c>
      <c r="CD560" t="s">
        <v>2208</v>
      </c>
      <c r="CE560" t="s">
        <v>2209</v>
      </c>
      <c r="CG560" t="s">
        <v>156</v>
      </c>
      <c r="CH560" t="s">
        <v>122</v>
      </c>
      <c r="CI560" s="8">
        <v>96950</v>
      </c>
      <c r="CJ560" s="3">
        <v>11.17</v>
      </c>
      <c r="CK560" s="3">
        <v>11.17</v>
      </c>
      <c r="CL560" s="3">
        <v>16.760000000000002</v>
      </c>
      <c r="CM560" s="3">
        <v>16.760000000000002</v>
      </c>
      <c r="CN560" t="s">
        <v>137</v>
      </c>
      <c r="CP560" t="s">
        <v>138</v>
      </c>
      <c r="CR560" t="s">
        <v>117</v>
      </c>
      <c r="CS560" t="s">
        <v>139</v>
      </c>
      <c r="CT560" t="s">
        <v>140</v>
      </c>
      <c r="CU560" t="s">
        <v>139</v>
      </c>
      <c r="CV560" t="s">
        <v>140</v>
      </c>
      <c r="CW560" t="s">
        <v>139</v>
      </c>
      <c r="CX560" t="s">
        <v>140</v>
      </c>
      <c r="CY560" t="s">
        <v>2210</v>
      </c>
      <c r="CZ560" s="10">
        <v>16702359369</v>
      </c>
      <c r="DA560" t="s">
        <v>2206</v>
      </c>
      <c r="DB560" t="s">
        <v>140</v>
      </c>
      <c r="DC560" t="s">
        <v>139</v>
      </c>
      <c r="DD560" t="s">
        <v>117</v>
      </c>
      <c r="DE560" t="s">
        <v>148</v>
      </c>
      <c r="DF560" t="s">
        <v>2205</v>
      </c>
      <c r="DH560" t="s">
        <v>2204</v>
      </c>
      <c r="DI560" t="s">
        <v>2202</v>
      </c>
      <c r="DJ560" t="s">
        <v>2206</v>
      </c>
    </row>
    <row r="561" spans="1:114" ht="14.45" customHeight="1" x14ac:dyDescent="0.25">
      <c r="A561" t="s">
        <v>2253</v>
      </c>
      <c r="B561" t="s">
        <v>115</v>
      </c>
      <c r="C561" s="1">
        <v>46027</v>
      </c>
      <c r="D561" s="1">
        <v>46062</v>
      </c>
      <c r="E561" t="s">
        <v>168</v>
      </c>
      <c r="F561" s="1">
        <v>46141</v>
      </c>
      <c r="G561" t="s">
        <v>117</v>
      </c>
      <c r="H561" t="s">
        <v>117</v>
      </c>
      <c r="I561" t="s">
        <v>117</v>
      </c>
      <c r="J561" t="s">
        <v>1448</v>
      </c>
      <c r="L561" t="s">
        <v>1387</v>
      </c>
      <c r="M561" t="s">
        <v>1388</v>
      </c>
      <c r="N561" t="s">
        <v>156</v>
      </c>
      <c r="O561" t="s">
        <v>122</v>
      </c>
      <c r="P561" s="8">
        <v>96950</v>
      </c>
      <c r="Q561" t="s">
        <v>123</v>
      </c>
      <c r="S561" s="10">
        <v>16702345828</v>
      </c>
      <c r="U561" t="s">
        <v>1389</v>
      </c>
      <c r="V561">
        <v>332322</v>
      </c>
      <c r="W561" t="s">
        <v>125</v>
      </c>
      <c r="Y561" t="s">
        <v>1390</v>
      </c>
      <c r="Z561" t="s">
        <v>1391</v>
      </c>
      <c r="AB561" t="s">
        <v>277</v>
      </c>
      <c r="AC561" t="s">
        <v>1387</v>
      </c>
      <c r="AD561" t="s">
        <v>1388</v>
      </c>
      <c r="AE561" t="s">
        <v>156</v>
      </c>
      <c r="AF561" t="s">
        <v>122</v>
      </c>
      <c r="AG561" s="8">
        <v>96950</v>
      </c>
      <c r="AH561" t="s">
        <v>123</v>
      </c>
      <c r="AJ561" s="10">
        <v>16702345828</v>
      </c>
      <c r="AL561" t="s">
        <v>1392</v>
      </c>
      <c r="AM561" t="s">
        <v>152</v>
      </c>
      <c r="AN561" t="s">
        <v>292</v>
      </c>
      <c r="AO561" t="s">
        <v>1393</v>
      </c>
      <c r="AQ561" t="s">
        <v>1394</v>
      </c>
      <c r="AR561" t="s">
        <v>1395</v>
      </c>
      <c r="AS561" t="s">
        <v>156</v>
      </c>
      <c r="AT561" t="s">
        <v>122</v>
      </c>
      <c r="AU561" s="8">
        <v>96950</v>
      </c>
      <c r="AV561" t="s">
        <v>123</v>
      </c>
      <c r="AX561" s="10">
        <v>16702872946</v>
      </c>
      <c r="AZ561" t="s">
        <v>1396</v>
      </c>
      <c r="BA561" t="s">
        <v>1397</v>
      </c>
      <c r="BB561" t="s">
        <v>1398</v>
      </c>
      <c r="BE561" t="str">
        <f>"53-7063.00"</f>
        <v>53-7063.00</v>
      </c>
      <c r="BF561" t="s">
        <v>2254</v>
      </c>
      <c r="BG561" t="s">
        <v>2255</v>
      </c>
      <c r="BH561" t="s">
        <v>2256</v>
      </c>
      <c r="BI561">
        <v>9</v>
      </c>
      <c r="BJ561">
        <v>9</v>
      </c>
      <c r="BK561" s="1">
        <v>46143</v>
      </c>
      <c r="BL561" s="1">
        <v>46507</v>
      </c>
      <c r="BM561" s="1">
        <v>46143</v>
      </c>
      <c r="BN561" s="1">
        <v>46507</v>
      </c>
      <c r="BO561">
        <v>40</v>
      </c>
      <c r="BP561">
        <v>0</v>
      </c>
      <c r="BQ561">
        <v>8</v>
      </c>
      <c r="BR561">
        <v>8</v>
      </c>
      <c r="BS561">
        <v>8</v>
      </c>
      <c r="BT561">
        <v>8</v>
      </c>
      <c r="BU561">
        <v>8</v>
      </c>
      <c r="BV561">
        <v>0</v>
      </c>
      <c r="BW561" t="str">
        <f t="shared" si="11"/>
        <v>8:00 AM</v>
      </c>
      <c r="BX561" t="str">
        <f>"5:00 PM"</f>
        <v>5:00 PM</v>
      </c>
      <c r="BY561" t="s">
        <v>165</v>
      </c>
      <c r="BZ561">
        <v>0</v>
      </c>
      <c r="CA561">
        <v>12</v>
      </c>
      <c r="CB561" t="s">
        <v>117</v>
      </c>
      <c r="CD561" t="s">
        <v>854</v>
      </c>
      <c r="CE561" t="s">
        <v>1387</v>
      </c>
      <c r="CF561" t="s">
        <v>1388</v>
      </c>
      <c r="CG561" t="s">
        <v>156</v>
      </c>
      <c r="CH561" t="s">
        <v>122</v>
      </c>
      <c r="CI561" s="8">
        <v>96950</v>
      </c>
      <c r="CJ561" s="3">
        <v>9.14</v>
      </c>
      <c r="CK561" s="3">
        <v>9.14</v>
      </c>
      <c r="CL561" s="3">
        <v>13.71</v>
      </c>
      <c r="CM561" s="3">
        <v>13.71</v>
      </c>
      <c r="CN561" t="s">
        <v>137</v>
      </c>
      <c r="CO561" t="s">
        <v>854</v>
      </c>
      <c r="CP561" t="s">
        <v>138</v>
      </c>
      <c r="CR561" t="s">
        <v>117</v>
      </c>
      <c r="CS561" t="s">
        <v>139</v>
      </c>
      <c r="CT561" t="s">
        <v>140</v>
      </c>
      <c r="CU561" t="s">
        <v>139</v>
      </c>
      <c r="CV561" t="s">
        <v>140</v>
      </c>
      <c r="CW561" t="s">
        <v>139</v>
      </c>
      <c r="CX561" t="s">
        <v>140</v>
      </c>
      <c r="CY561" t="s">
        <v>1402</v>
      </c>
      <c r="CZ561" s="10">
        <v>16702345828</v>
      </c>
      <c r="DA561" t="s">
        <v>1392</v>
      </c>
      <c r="DB561" t="s">
        <v>140</v>
      </c>
      <c r="DC561" t="s">
        <v>139</v>
      </c>
      <c r="DD561" t="s">
        <v>117</v>
      </c>
      <c r="DE561" t="s">
        <v>292</v>
      </c>
      <c r="DF561" t="s">
        <v>1393</v>
      </c>
      <c r="DH561" t="s">
        <v>1398</v>
      </c>
      <c r="DI561" t="s">
        <v>1397</v>
      </c>
      <c r="DJ561" t="s">
        <v>1396</v>
      </c>
    </row>
    <row r="562" spans="1:114" ht="14.45" customHeight="1" x14ac:dyDescent="0.25">
      <c r="A562" t="s">
        <v>2294</v>
      </c>
      <c r="B562" t="s">
        <v>234</v>
      </c>
      <c r="C562" s="1">
        <v>46015</v>
      </c>
      <c r="D562" s="1">
        <v>46062</v>
      </c>
      <c r="E562" t="s">
        <v>116</v>
      </c>
      <c r="G562" t="s">
        <v>117</v>
      </c>
      <c r="H562" t="s">
        <v>117</v>
      </c>
      <c r="I562" t="s">
        <v>117</v>
      </c>
      <c r="J562" t="s">
        <v>1056</v>
      </c>
      <c r="L562" t="s">
        <v>1057</v>
      </c>
      <c r="M562" t="s">
        <v>1058</v>
      </c>
      <c r="N562" t="s">
        <v>121</v>
      </c>
      <c r="O562" t="s">
        <v>122</v>
      </c>
      <c r="P562" s="8">
        <v>96950</v>
      </c>
      <c r="Q562" t="s">
        <v>123</v>
      </c>
      <c r="S562" s="10">
        <v>16702351980</v>
      </c>
      <c r="U562" t="s">
        <v>1059</v>
      </c>
      <c r="V562">
        <v>561320</v>
      </c>
      <c r="W562" t="s">
        <v>222</v>
      </c>
      <c r="X562" t="s">
        <v>139</v>
      </c>
      <c r="Y562" t="s">
        <v>1060</v>
      </c>
      <c r="Z562" t="s">
        <v>1061</v>
      </c>
      <c r="AA562" t="s">
        <v>1062</v>
      </c>
      <c r="AB562" t="s">
        <v>193</v>
      </c>
      <c r="AC562" t="s">
        <v>1057</v>
      </c>
      <c r="AD562" t="s">
        <v>1058</v>
      </c>
      <c r="AE562" t="s">
        <v>121</v>
      </c>
      <c r="AF562" t="s">
        <v>122</v>
      </c>
      <c r="AG562" s="8">
        <v>96950</v>
      </c>
      <c r="AH562" t="s">
        <v>123</v>
      </c>
      <c r="AJ562" s="10">
        <v>16702351980</v>
      </c>
      <c r="AL562" t="s">
        <v>1063</v>
      </c>
      <c r="BE562" t="str">
        <f>"53-7065.00"</f>
        <v>53-7065.00</v>
      </c>
      <c r="BF562" t="s">
        <v>243</v>
      </c>
      <c r="BG562" t="s">
        <v>2295</v>
      </c>
      <c r="BH562" t="s">
        <v>2296</v>
      </c>
      <c r="BI562">
        <v>8</v>
      </c>
      <c r="BK562" s="1">
        <v>46082</v>
      </c>
      <c r="BL562" s="1">
        <v>46446</v>
      </c>
      <c r="BO562">
        <v>35</v>
      </c>
      <c r="BP562">
        <v>0</v>
      </c>
      <c r="BQ562">
        <v>7</v>
      </c>
      <c r="BR562">
        <v>7</v>
      </c>
      <c r="BS562">
        <v>7</v>
      </c>
      <c r="BT562">
        <v>7</v>
      </c>
      <c r="BU562">
        <v>7</v>
      </c>
      <c r="BV562">
        <v>0</v>
      </c>
      <c r="BW562" t="str">
        <f t="shared" si="11"/>
        <v>8:00 AM</v>
      </c>
      <c r="BX562" t="str">
        <f>"4:00 PM"</f>
        <v>4:00 PM</v>
      </c>
      <c r="BY562" t="s">
        <v>165</v>
      </c>
      <c r="BZ562">
        <v>0</v>
      </c>
      <c r="CA562">
        <v>12</v>
      </c>
      <c r="CB562" t="s">
        <v>117</v>
      </c>
      <c r="CD562" t="s">
        <v>2297</v>
      </c>
      <c r="CE562" t="s">
        <v>330</v>
      </c>
      <c r="CF562" t="s">
        <v>1058</v>
      </c>
      <c r="CG562" t="s">
        <v>121</v>
      </c>
      <c r="CH562" t="s">
        <v>122</v>
      </c>
      <c r="CI562" s="8">
        <v>96950</v>
      </c>
      <c r="CJ562" s="3">
        <v>9.64</v>
      </c>
      <c r="CK562" s="3">
        <v>9.64</v>
      </c>
      <c r="CL562" s="3">
        <v>14.46</v>
      </c>
      <c r="CM562" s="3">
        <v>14.46</v>
      </c>
      <c r="CN562" t="s">
        <v>137</v>
      </c>
      <c r="CO562" t="s">
        <v>2298</v>
      </c>
      <c r="CP562" t="s">
        <v>138</v>
      </c>
      <c r="CR562" t="s">
        <v>117</v>
      </c>
      <c r="CS562" t="s">
        <v>139</v>
      </c>
      <c r="CT562" t="s">
        <v>140</v>
      </c>
      <c r="CU562" t="s">
        <v>139</v>
      </c>
      <c r="CV562" t="s">
        <v>140</v>
      </c>
      <c r="CW562" t="s">
        <v>139</v>
      </c>
      <c r="CX562" t="s">
        <v>140</v>
      </c>
      <c r="CY562" t="s">
        <v>2299</v>
      </c>
      <c r="CZ562" s="10">
        <v>16702351980</v>
      </c>
      <c r="DA562" t="s">
        <v>1063</v>
      </c>
      <c r="DB562" t="s">
        <v>140</v>
      </c>
      <c r="DC562" t="s">
        <v>139</v>
      </c>
      <c r="DD562" t="s">
        <v>139</v>
      </c>
    </row>
    <row r="563" spans="1:114" ht="14.45" customHeight="1" x14ac:dyDescent="0.25">
      <c r="A563" t="s">
        <v>2358</v>
      </c>
      <c r="B563" t="s">
        <v>115</v>
      </c>
      <c r="C563" s="1">
        <v>46002</v>
      </c>
      <c r="D563" s="1">
        <v>46062</v>
      </c>
      <c r="E563" t="s">
        <v>116</v>
      </c>
      <c r="G563" t="s">
        <v>117</v>
      </c>
      <c r="H563" t="s">
        <v>117</v>
      </c>
      <c r="I563" t="s">
        <v>117</v>
      </c>
      <c r="J563" t="s">
        <v>1837</v>
      </c>
      <c r="K563" t="s">
        <v>140</v>
      </c>
      <c r="L563" t="s">
        <v>1838</v>
      </c>
      <c r="M563" t="s">
        <v>1839</v>
      </c>
      <c r="N563" t="s">
        <v>231</v>
      </c>
      <c r="O563" t="s">
        <v>122</v>
      </c>
      <c r="P563" s="8">
        <v>96952</v>
      </c>
      <c r="Q563" t="s">
        <v>123</v>
      </c>
      <c r="R563" t="s">
        <v>140</v>
      </c>
      <c r="S563" s="10">
        <v>16704339989</v>
      </c>
      <c r="U563" t="s">
        <v>1840</v>
      </c>
      <c r="V563">
        <v>481111</v>
      </c>
      <c r="W563" t="s">
        <v>125</v>
      </c>
      <c r="Y563" t="s">
        <v>1841</v>
      </c>
      <c r="Z563" t="s">
        <v>1842</v>
      </c>
      <c r="AA563" t="s">
        <v>1843</v>
      </c>
      <c r="AB563" t="s">
        <v>277</v>
      </c>
      <c r="AC563" t="s">
        <v>1838</v>
      </c>
      <c r="AD563" t="s">
        <v>1839</v>
      </c>
      <c r="AE563" t="s">
        <v>231</v>
      </c>
      <c r="AF563" t="s">
        <v>122</v>
      </c>
      <c r="AG563" s="8">
        <v>96952</v>
      </c>
      <c r="AH563" t="s">
        <v>123</v>
      </c>
      <c r="AJ563" s="10">
        <v>16704339989</v>
      </c>
      <c r="AL563" t="s">
        <v>1844</v>
      </c>
      <c r="BE563" t="str">
        <f>"49-9071.00"</f>
        <v>49-9071.00</v>
      </c>
      <c r="BF563" t="s">
        <v>132</v>
      </c>
      <c r="BG563" t="s">
        <v>2359</v>
      </c>
      <c r="BH563" t="s">
        <v>2360</v>
      </c>
      <c r="BI563">
        <v>2</v>
      </c>
      <c r="BJ563">
        <v>2</v>
      </c>
      <c r="BK563" s="1">
        <v>46113</v>
      </c>
      <c r="BL563" s="1">
        <v>46477</v>
      </c>
      <c r="BM563" s="1">
        <v>46113</v>
      </c>
      <c r="BN563" s="1">
        <v>46477</v>
      </c>
      <c r="BO563">
        <v>40</v>
      </c>
      <c r="BP563">
        <v>0</v>
      </c>
      <c r="BQ563">
        <v>8</v>
      </c>
      <c r="BR563">
        <v>8</v>
      </c>
      <c r="BS563">
        <v>8</v>
      </c>
      <c r="BT563">
        <v>8</v>
      </c>
      <c r="BU563">
        <v>8</v>
      </c>
      <c r="BV563">
        <v>0</v>
      </c>
      <c r="BW563" t="str">
        <f t="shared" si="11"/>
        <v>8:00 AM</v>
      </c>
      <c r="BX563" t="str">
        <f>"5:00 PM"</f>
        <v>5:00 PM</v>
      </c>
      <c r="BY563" t="s">
        <v>135</v>
      </c>
      <c r="BZ563">
        <v>0</v>
      </c>
      <c r="CA563">
        <v>12</v>
      </c>
      <c r="CB563" t="s">
        <v>117</v>
      </c>
      <c r="CD563" s="2" t="s">
        <v>2361</v>
      </c>
      <c r="CE563" t="s">
        <v>1838</v>
      </c>
      <c r="CF563" t="s">
        <v>1839</v>
      </c>
      <c r="CG563" t="s">
        <v>564</v>
      </c>
      <c r="CH563" t="s">
        <v>122</v>
      </c>
      <c r="CI563" s="8">
        <v>96952</v>
      </c>
      <c r="CJ563" s="3">
        <v>9.98</v>
      </c>
      <c r="CK563" s="3">
        <v>10</v>
      </c>
      <c r="CL563" s="3">
        <v>0</v>
      </c>
      <c r="CM563" s="3">
        <v>0</v>
      </c>
      <c r="CN563" t="s">
        <v>137</v>
      </c>
      <c r="CO563" t="s">
        <v>140</v>
      </c>
      <c r="CP563" t="s">
        <v>138</v>
      </c>
      <c r="CR563" t="s">
        <v>117</v>
      </c>
      <c r="CS563" t="s">
        <v>139</v>
      </c>
      <c r="CT563" t="s">
        <v>140</v>
      </c>
      <c r="CU563" t="s">
        <v>140</v>
      </c>
      <c r="CV563" t="s">
        <v>139</v>
      </c>
      <c r="CW563" t="s">
        <v>139</v>
      </c>
      <c r="CX563" t="s">
        <v>140</v>
      </c>
      <c r="CY563" t="s">
        <v>1848</v>
      </c>
      <c r="CZ563" s="10">
        <v>16704339989</v>
      </c>
      <c r="DA563" t="s">
        <v>1849</v>
      </c>
      <c r="DB563" t="s">
        <v>140</v>
      </c>
      <c r="DC563" t="s">
        <v>139</v>
      </c>
      <c r="DD563" t="s">
        <v>117</v>
      </c>
    </row>
    <row r="564" spans="1:114" ht="14.45" customHeight="1" x14ac:dyDescent="0.25">
      <c r="A564" t="s">
        <v>3043</v>
      </c>
      <c r="B564" t="s">
        <v>115</v>
      </c>
      <c r="C564" s="1">
        <v>46008</v>
      </c>
      <c r="D564" s="1">
        <v>46062</v>
      </c>
      <c r="E564" t="s">
        <v>116</v>
      </c>
      <c r="G564" t="s">
        <v>117</v>
      </c>
      <c r="H564" t="s">
        <v>117</v>
      </c>
      <c r="I564" t="s">
        <v>117</v>
      </c>
      <c r="J564" t="s">
        <v>3044</v>
      </c>
      <c r="K564" t="s">
        <v>3045</v>
      </c>
      <c r="L564" t="s">
        <v>3046</v>
      </c>
      <c r="M564" t="s">
        <v>3047</v>
      </c>
      <c r="N564" t="s">
        <v>121</v>
      </c>
      <c r="O564" t="s">
        <v>122</v>
      </c>
      <c r="P564" s="8">
        <v>96950</v>
      </c>
      <c r="Q564" t="s">
        <v>123</v>
      </c>
      <c r="R564" t="s">
        <v>140</v>
      </c>
      <c r="S564" s="10">
        <v>16702353602</v>
      </c>
      <c r="U564" t="s">
        <v>3048</v>
      </c>
      <c r="V564">
        <v>33995</v>
      </c>
      <c r="W564" t="s">
        <v>125</v>
      </c>
      <c r="Y564" t="s">
        <v>1226</v>
      </c>
      <c r="Z564" t="s">
        <v>3049</v>
      </c>
      <c r="AB564" t="s">
        <v>3050</v>
      </c>
      <c r="AC564" t="s">
        <v>3051</v>
      </c>
      <c r="AD564" t="s">
        <v>3047</v>
      </c>
      <c r="AE564" t="s">
        <v>121</v>
      </c>
      <c r="AF564" t="s">
        <v>122</v>
      </c>
      <c r="AG564" s="8">
        <v>96950</v>
      </c>
      <c r="AH564" t="s">
        <v>123</v>
      </c>
      <c r="AJ564" s="10">
        <v>16702353602</v>
      </c>
      <c r="AL564" t="s">
        <v>3052</v>
      </c>
      <c r="BE564" t="str">
        <f>"49-2011.00"</f>
        <v>49-2011.00</v>
      </c>
      <c r="BF564" t="s">
        <v>3053</v>
      </c>
      <c r="BG564" t="s">
        <v>3054</v>
      </c>
      <c r="BH564" t="s">
        <v>3055</v>
      </c>
      <c r="BI564">
        <v>1</v>
      </c>
      <c r="BJ564">
        <v>1</v>
      </c>
      <c r="BK564" s="1">
        <v>46113</v>
      </c>
      <c r="BL564" s="1">
        <v>46477</v>
      </c>
      <c r="BM564" s="1">
        <v>46113</v>
      </c>
      <c r="BN564" s="1">
        <v>46477</v>
      </c>
      <c r="BO564">
        <v>35</v>
      </c>
      <c r="BP564">
        <v>0</v>
      </c>
      <c r="BQ564">
        <v>7</v>
      </c>
      <c r="BR564">
        <v>7</v>
      </c>
      <c r="BS564">
        <v>7</v>
      </c>
      <c r="BT564">
        <v>7</v>
      </c>
      <c r="BU564">
        <v>7</v>
      </c>
      <c r="BV564">
        <v>0</v>
      </c>
      <c r="BW564" t="str">
        <f t="shared" si="11"/>
        <v>8:00 AM</v>
      </c>
      <c r="BX564" t="str">
        <f>"4:00 PM"</f>
        <v>4:00 PM</v>
      </c>
      <c r="BY564" t="s">
        <v>135</v>
      </c>
      <c r="BZ564">
        <v>0</v>
      </c>
      <c r="CA564">
        <v>24</v>
      </c>
      <c r="CB564" t="s">
        <v>117</v>
      </c>
      <c r="CD564" t="s">
        <v>3056</v>
      </c>
      <c r="CE564" t="s">
        <v>3057</v>
      </c>
      <c r="CF564" t="s">
        <v>140</v>
      </c>
      <c r="CG564" t="s">
        <v>121</v>
      </c>
      <c r="CH564" t="s">
        <v>122</v>
      </c>
      <c r="CI564" s="8">
        <v>96950</v>
      </c>
      <c r="CJ564" s="3">
        <v>19.489999999999998</v>
      </c>
      <c r="CK564" s="3">
        <v>19.489999999999998</v>
      </c>
      <c r="CL564" s="3">
        <v>29.24</v>
      </c>
      <c r="CM564" s="3">
        <v>29.24</v>
      </c>
      <c r="CN564" t="s">
        <v>137</v>
      </c>
      <c r="CO564" t="s">
        <v>140</v>
      </c>
      <c r="CP564" t="s">
        <v>138</v>
      </c>
      <c r="CR564" t="s">
        <v>117</v>
      </c>
      <c r="CS564" t="s">
        <v>139</v>
      </c>
      <c r="CT564" t="s">
        <v>140</v>
      </c>
      <c r="CU564" t="s">
        <v>139</v>
      </c>
      <c r="CV564" t="s">
        <v>140</v>
      </c>
      <c r="CW564" t="s">
        <v>139</v>
      </c>
      <c r="CX564" t="s">
        <v>140</v>
      </c>
      <c r="CY564" t="s">
        <v>801</v>
      </c>
      <c r="CZ564" s="10">
        <v>16702353602</v>
      </c>
      <c r="DA564" t="s">
        <v>3052</v>
      </c>
      <c r="DB564" t="s">
        <v>802</v>
      </c>
      <c r="DC564" t="s">
        <v>139</v>
      </c>
      <c r="DD564" t="s">
        <v>117</v>
      </c>
      <c r="DE564" t="s">
        <v>803</v>
      </c>
      <c r="DF564" t="s">
        <v>804</v>
      </c>
      <c r="DG564" t="s">
        <v>805</v>
      </c>
      <c r="DH564" t="s">
        <v>806</v>
      </c>
      <c r="DI564" t="s">
        <v>807</v>
      </c>
      <c r="DJ564" t="s">
        <v>808</v>
      </c>
    </row>
    <row r="565" spans="1:114" ht="14.45" customHeight="1" x14ac:dyDescent="0.25">
      <c r="A565" t="s">
        <v>3094</v>
      </c>
      <c r="B565" t="s">
        <v>115</v>
      </c>
      <c r="C565" s="1">
        <v>45998</v>
      </c>
      <c r="D565" s="1">
        <v>46062</v>
      </c>
      <c r="E565" t="s">
        <v>116</v>
      </c>
      <c r="G565" t="s">
        <v>117</v>
      </c>
      <c r="H565" t="s">
        <v>117</v>
      </c>
      <c r="I565" t="s">
        <v>117</v>
      </c>
      <c r="J565" t="s">
        <v>3095</v>
      </c>
      <c r="K565" t="s">
        <v>3095</v>
      </c>
      <c r="L565" t="s">
        <v>3096</v>
      </c>
      <c r="N565" t="s">
        <v>156</v>
      </c>
      <c r="O565" t="s">
        <v>122</v>
      </c>
      <c r="P565" s="8">
        <v>96950</v>
      </c>
      <c r="Q565" t="s">
        <v>123</v>
      </c>
      <c r="R565" t="s">
        <v>487</v>
      </c>
      <c r="S565" s="10">
        <v>16702871415</v>
      </c>
      <c r="U565" t="s">
        <v>3097</v>
      </c>
      <c r="V565">
        <v>561320</v>
      </c>
      <c r="W565" t="s">
        <v>125</v>
      </c>
      <c r="Y565" t="s">
        <v>3098</v>
      </c>
      <c r="Z565" t="s">
        <v>3099</v>
      </c>
      <c r="AA565" t="s">
        <v>3100</v>
      </c>
      <c r="AB565" t="s">
        <v>277</v>
      </c>
      <c r="AC565" t="s">
        <v>3096</v>
      </c>
      <c r="AE565" t="s">
        <v>156</v>
      </c>
      <c r="AF565" t="s">
        <v>122</v>
      </c>
      <c r="AG565" s="8">
        <v>96950</v>
      </c>
      <c r="AH565" t="s">
        <v>123</v>
      </c>
      <c r="AI565" t="s">
        <v>156</v>
      </c>
      <c r="AJ565" s="10">
        <v>16702871415</v>
      </c>
      <c r="AL565" t="s">
        <v>3101</v>
      </c>
      <c r="BE565" t="str">
        <f>"49-9071.00"</f>
        <v>49-9071.00</v>
      </c>
      <c r="BF565" t="s">
        <v>132</v>
      </c>
      <c r="BG565" t="s">
        <v>3102</v>
      </c>
      <c r="BH565" t="s">
        <v>961</v>
      </c>
      <c r="BI565">
        <v>6</v>
      </c>
      <c r="BJ565">
        <v>6</v>
      </c>
      <c r="BK565" s="1">
        <v>46054</v>
      </c>
      <c r="BL565" s="1">
        <v>46418</v>
      </c>
      <c r="BM565" s="1">
        <v>46062</v>
      </c>
      <c r="BN565" s="1">
        <v>46418</v>
      </c>
      <c r="BO565">
        <v>35</v>
      </c>
      <c r="BP565">
        <v>0</v>
      </c>
      <c r="BQ565">
        <v>7</v>
      </c>
      <c r="BR565">
        <v>7</v>
      </c>
      <c r="BS565">
        <v>7</v>
      </c>
      <c r="BT565">
        <v>7</v>
      </c>
      <c r="BU565">
        <v>7</v>
      </c>
      <c r="BV565">
        <v>0</v>
      </c>
      <c r="BW565" t="str">
        <f t="shared" si="11"/>
        <v>8:00 AM</v>
      </c>
      <c r="BX565" t="str">
        <f>"4:00 PM"</f>
        <v>4:00 PM</v>
      </c>
      <c r="BY565" t="s">
        <v>165</v>
      </c>
      <c r="BZ565">
        <v>0</v>
      </c>
      <c r="CA565">
        <v>12</v>
      </c>
      <c r="CB565" t="s">
        <v>117</v>
      </c>
      <c r="CD565" t="s">
        <v>3103</v>
      </c>
      <c r="CE565" t="s">
        <v>3104</v>
      </c>
      <c r="CG565" t="s">
        <v>156</v>
      </c>
      <c r="CH565" t="s">
        <v>122</v>
      </c>
      <c r="CI565" s="8">
        <v>96950</v>
      </c>
      <c r="CJ565" s="3">
        <v>9.98</v>
      </c>
      <c r="CK565" s="3">
        <v>9.98</v>
      </c>
      <c r="CL565" s="3">
        <v>14.97</v>
      </c>
      <c r="CM565" s="3">
        <v>14.97</v>
      </c>
      <c r="CN565" t="s">
        <v>137</v>
      </c>
      <c r="CO565" t="s">
        <v>140</v>
      </c>
      <c r="CP565" t="s">
        <v>138</v>
      </c>
      <c r="CR565" t="s">
        <v>117</v>
      </c>
      <c r="CS565" t="s">
        <v>139</v>
      </c>
      <c r="CT565" t="s">
        <v>139</v>
      </c>
      <c r="CU565" t="s">
        <v>139</v>
      </c>
      <c r="CV565" t="s">
        <v>140</v>
      </c>
      <c r="CW565" t="s">
        <v>139</v>
      </c>
      <c r="CX565" t="s">
        <v>140</v>
      </c>
      <c r="CY565" t="s">
        <v>3105</v>
      </c>
      <c r="CZ565" s="10">
        <v>16702871415</v>
      </c>
      <c r="DA565" t="s">
        <v>3101</v>
      </c>
      <c r="DB565" t="s">
        <v>560</v>
      </c>
      <c r="DC565" t="s">
        <v>139</v>
      </c>
      <c r="DD565" t="s">
        <v>117</v>
      </c>
    </row>
    <row r="566" spans="1:114" ht="14.45" customHeight="1" x14ac:dyDescent="0.25">
      <c r="A566" t="s">
        <v>3244</v>
      </c>
      <c r="B566" t="s">
        <v>115</v>
      </c>
      <c r="C566" s="1">
        <v>46017</v>
      </c>
      <c r="D566" s="1">
        <v>46062</v>
      </c>
      <c r="E566" t="s">
        <v>116</v>
      </c>
      <c r="G566" t="s">
        <v>117</v>
      </c>
      <c r="H566" t="s">
        <v>117</v>
      </c>
      <c r="I566" t="s">
        <v>117</v>
      </c>
      <c r="J566" t="s">
        <v>2370</v>
      </c>
      <c r="K566" t="s">
        <v>2371</v>
      </c>
      <c r="L566" t="s">
        <v>2372</v>
      </c>
      <c r="M566" t="s">
        <v>2373</v>
      </c>
      <c r="N566" t="s">
        <v>121</v>
      </c>
      <c r="O566" t="s">
        <v>122</v>
      </c>
      <c r="P566" s="8">
        <v>96950</v>
      </c>
      <c r="Q566" t="s">
        <v>123</v>
      </c>
      <c r="S566" s="10">
        <v>16702350064</v>
      </c>
      <c r="U566" t="s">
        <v>2374</v>
      </c>
      <c r="V566">
        <v>23622</v>
      </c>
      <c r="W566" t="s">
        <v>125</v>
      </c>
      <c r="Y566" t="s">
        <v>2375</v>
      </c>
      <c r="Z566" t="s">
        <v>2376</v>
      </c>
      <c r="AA566" t="s">
        <v>2377</v>
      </c>
      <c r="AB566" t="s">
        <v>777</v>
      </c>
      <c r="AC566" t="s">
        <v>2372</v>
      </c>
      <c r="AD566" t="s">
        <v>2373</v>
      </c>
      <c r="AE566" t="s">
        <v>121</v>
      </c>
      <c r="AF566" t="s">
        <v>122</v>
      </c>
      <c r="AG566" s="8">
        <v>96950</v>
      </c>
      <c r="AH566" t="s">
        <v>123</v>
      </c>
      <c r="AJ566" s="10">
        <v>16702350064</v>
      </c>
      <c r="AL566" t="s">
        <v>2378</v>
      </c>
      <c r="BE566" t="str">
        <f>"49-9071.00"</f>
        <v>49-9071.00</v>
      </c>
      <c r="BF566" t="s">
        <v>132</v>
      </c>
      <c r="BG566" t="s">
        <v>2379</v>
      </c>
      <c r="BH566" t="s">
        <v>2380</v>
      </c>
      <c r="BI566">
        <v>3</v>
      </c>
      <c r="BJ566">
        <v>3</v>
      </c>
      <c r="BK566" s="1">
        <v>46113</v>
      </c>
      <c r="BL566" s="1">
        <v>46477</v>
      </c>
      <c r="BM566" s="1">
        <v>46113</v>
      </c>
      <c r="BN566" s="1">
        <v>46477</v>
      </c>
      <c r="BO566">
        <v>35</v>
      </c>
      <c r="BP566">
        <v>0</v>
      </c>
      <c r="BQ566">
        <v>7</v>
      </c>
      <c r="BR566">
        <v>7</v>
      </c>
      <c r="BS566">
        <v>7</v>
      </c>
      <c r="BT566">
        <v>7</v>
      </c>
      <c r="BU566">
        <v>7</v>
      </c>
      <c r="BV566">
        <v>0</v>
      </c>
      <c r="BW566" t="str">
        <f t="shared" si="11"/>
        <v>8:00 AM</v>
      </c>
      <c r="BX566" t="str">
        <f>"5:00 PM"</f>
        <v>5:00 PM</v>
      </c>
      <c r="BY566" t="s">
        <v>135</v>
      </c>
      <c r="BZ566">
        <v>0</v>
      </c>
      <c r="CA566">
        <v>24</v>
      </c>
      <c r="CB566" t="s">
        <v>117</v>
      </c>
      <c r="CD566" s="2" t="s">
        <v>3245</v>
      </c>
      <c r="CE566" t="s">
        <v>2373</v>
      </c>
      <c r="CG566" t="s">
        <v>121</v>
      </c>
      <c r="CH566" t="s">
        <v>122</v>
      </c>
      <c r="CI566" s="8">
        <v>96950</v>
      </c>
      <c r="CJ566" s="3">
        <v>9.98</v>
      </c>
      <c r="CK566" s="3">
        <v>9.98</v>
      </c>
      <c r="CL566" s="3">
        <v>14.97</v>
      </c>
      <c r="CM566" s="3">
        <v>14.97</v>
      </c>
      <c r="CN566" t="s">
        <v>137</v>
      </c>
      <c r="CO566">
        <v>0</v>
      </c>
      <c r="CP566" t="s">
        <v>266</v>
      </c>
      <c r="CR566" t="s">
        <v>139</v>
      </c>
      <c r="CS566" t="s">
        <v>139</v>
      </c>
      <c r="CT566" t="s">
        <v>140</v>
      </c>
      <c r="CU566" t="s">
        <v>139</v>
      </c>
      <c r="CV566" t="s">
        <v>140</v>
      </c>
      <c r="CW566" t="s">
        <v>139</v>
      </c>
      <c r="CX566" t="s">
        <v>140</v>
      </c>
      <c r="CY566" t="s">
        <v>141</v>
      </c>
      <c r="CZ566" s="10">
        <v>16702350064</v>
      </c>
      <c r="DA566" t="s">
        <v>2378</v>
      </c>
      <c r="DB566" t="s">
        <v>142</v>
      </c>
      <c r="DC566" t="s">
        <v>139</v>
      </c>
      <c r="DD566" t="s">
        <v>117</v>
      </c>
    </row>
    <row r="567" spans="1:114" ht="14.45" customHeight="1" x14ac:dyDescent="0.25">
      <c r="A567" t="s">
        <v>3701</v>
      </c>
      <c r="B567" t="s">
        <v>217</v>
      </c>
      <c r="C567" s="1">
        <v>46034</v>
      </c>
      <c r="D567" s="1">
        <v>46062</v>
      </c>
      <c r="E567" t="s">
        <v>168</v>
      </c>
      <c r="F567" s="1">
        <v>46141</v>
      </c>
      <c r="G567" t="s">
        <v>117</v>
      </c>
      <c r="H567" t="s">
        <v>117</v>
      </c>
      <c r="I567" t="s">
        <v>117</v>
      </c>
      <c r="J567" t="s">
        <v>3702</v>
      </c>
      <c r="L567" t="s">
        <v>3703</v>
      </c>
      <c r="N567" t="s">
        <v>121</v>
      </c>
      <c r="O567" t="s">
        <v>122</v>
      </c>
      <c r="P567" s="8">
        <v>96950</v>
      </c>
      <c r="Q567" t="s">
        <v>123</v>
      </c>
      <c r="S567" s="10">
        <v>16707891106</v>
      </c>
      <c r="U567" t="s">
        <v>3704</v>
      </c>
      <c r="V567">
        <v>561320</v>
      </c>
      <c r="W567" t="s">
        <v>222</v>
      </c>
      <c r="X567" t="s">
        <v>139</v>
      </c>
      <c r="Y567" t="s">
        <v>2182</v>
      </c>
      <c r="Z567" t="s">
        <v>2183</v>
      </c>
      <c r="AA567" t="s">
        <v>2184</v>
      </c>
      <c r="AB567" t="s">
        <v>193</v>
      </c>
      <c r="AC567" t="s">
        <v>3703</v>
      </c>
      <c r="AE567" t="s">
        <v>121</v>
      </c>
      <c r="AF567" t="s">
        <v>122</v>
      </c>
      <c r="AG567" s="8">
        <v>96950</v>
      </c>
      <c r="AH567" t="s">
        <v>123</v>
      </c>
      <c r="AJ567" s="10">
        <v>16707891106</v>
      </c>
      <c r="AL567" t="s">
        <v>3705</v>
      </c>
      <c r="BE567" t="str">
        <f>"49-9071.00"</f>
        <v>49-9071.00</v>
      </c>
      <c r="BF567" t="s">
        <v>132</v>
      </c>
      <c r="BG567" t="s">
        <v>3706</v>
      </c>
      <c r="BH567" t="s">
        <v>2981</v>
      </c>
      <c r="BI567">
        <v>16</v>
      </c>
      <c r="BK567" s="1">
        <v>46143</v>
      </c>
      <c r="BL567" s="1">
        <v>47238</v>
      </c>
      <c r="BO567">
        <v>35</v>
      </c>
      <c r="BP567">
        <v>0</v>
      </c>
      <c r="BQ567">
        <v>7</v>
      </c>
      <c r="BR567">
        <v>7</v>
      </c>
      <c r="BS567">
        <v>7</v>
      </c>
      <c r="BT567">
        <v>7</v>
      </c>
      <c r="BU567">
        <v>7</v>
      </c>
      <c r="BV567">
        <v>0</v>
      </c>
      <c r="BW567" t="str">
        <f t="shared" si="11"/>
        <v>8:00 AM</v>
      </c>
      <c r="BX567" t="str">
        <f>"4:00 PM"</f>
        <v>4:00 PM</v>
      </c>
      <c r="BY567" t="s">
        <v>135</v>
      </c>
      <c r="BZ567">
        <v>0</v>
      </c>
      <c r="CA567">
        <v>12</v>
      </c>
      <c r="CB567" t="s">
        <v>117</v>
      </c>
      <c r="CD567" s="2" t="s">
        <v>3707</v>
      </c>
      <c r="CE567" t="s">
        <v>3708</v>
      </c>
      <c r="CG567" t="s">
        <v>121</v>
      </c>
      <c r="CH567" t="s">
        <v>122</v>
      </c>
      <c r="CI567" s="8">
        <v>96950</v>
      </c>
      <c r="CJ567" s="3">
        <v>9.98</v>
      </c>
      <c r="CK567" s="3">
        <v>9.98</v>
      </c>
      <c r="CL567" s="3">
        <v>14.97</v>
      </c>
      <c r="CM567" s="3">
        <v>14.97</v>
      </c>
      <c r="CN567" t="s">
        <v>137</v>
      </c>
      <c r="CO567" t="s">
        <v>140</v>
      </c>
      <c r="CP567" t="s">
        <v>138</v>
      </c>
      <c r="CR567" t="s">
        <v>117</v>
      </c>
      <c r="CS567" t="s">
        <v>139</v>
      </c>
      <c r="CT567" t="s">
        <v>140</v>
      </c>
      <c r="CU567" t="s">
        <v>139</v>
      </c>
      <c r="CV567" t="s">
        <v>140</v>
      </c>
      <c r="CW567" t="s">
        <v>139</v>
      </c>
      <c r="CX567" t="s">
        <v>140</v>
      </c>
      <c r="CY567" s="2" t="s">
        <v>3709</v>
      </c>
      <c r="CZ567" s="10">
        <v>16707891106</v>
      </c>
      <c r="DA567" t="s">
        <v>3705</v>
      </c>
      <c r="DB567" t="s">
        <v>824</v>
      </c>
      <c r="DC567" t="s">
        <v>139</v>
      </c>
      <c r="DD567" t="s">
        <v>139</v>
      </c>
    </row>
    <row r="568" spans="1:114" ht="14.45" customHeight="1" x14ac:dyDescent="0.25">
      <c r="A568" t="s">
        <v>4104</v>
      </c>
      <c r="B568" t="s">
        <v>234</v>
      </c>
      <c r="C568" s="1">
        <v>46028</v>
      </c>
      <c r="D568" s="1">
        <v>46062</v>
      </c>
      <c r="E568" t="s">
        <v>116</v>
      </c>
      <c r="G568" t="s">
        <v>117</v>
      </c>
      <c r="H568" t="s">
        <v>117</v>
      </c>
      <c r="I568" t="s">
        <v>117</v>
      </c>
      <c r="J568" t="s">
        <v>1470</v>
      </c>
      <c r="K568" t="s">
        <v>1471</v>
      </c>
      <c r="L568" t="s">
        <v>331</v>
      </c>
      <c r="N568" t="s">
        <v>121</v>
      </c>
      <c r="O568" t="s">
        <v>122</v>
      </c>
      <c r="P568" s="8">
        <v>96950</v>
      </c>
      <c r="Q568" t="s">
        <v>123</v>
      </c>
      <c r="S568" s="10">
        <v>16709890574</v>
      </c>
      <c r="U568" t="s">
        <v>1472</v>
      </c>
      <c r="V568">
        <v>722320</v>
      </c>
      <c r="W568" t="s">
        <v>125</v>
      </c>
      <c r="Y568" t="s">
        <v>1473</v>
      </c>
      <c r="Z568" t="s">
        <v>1474</v>
      </c>
      <c r="AB568" t="s">
        <v>1475</v>
      </c>
      <c r="AC568" t="s">
        <v>331</v>
      </c>
      <c r="AE568" t="s">
        <v>121</v>
      </c>
      <c r="AF568" t="s">
        <v>122</v>
      </c>
      <c r="AG568" s="8">
        <v>96950</v>
      </c>
      <c r="AH568" t="s">
        <v>123</v>
      </c>
      <c r="AJ568" s="10">
        <v>16709890574</v>
      </c>
      <c r="AL568" t="s">
        <v>1476</v>
      </c>
      <c r="BE568" t="str">
        <f>"43-3031.00"</f>
        <v>43-3031.00</v>
      </c>
      <c r="BF568" t="s">
        <v>1205</v>
      </c>
      <c r="BG568" t="s">
        <v>4105</v>
      </c>
      <c r="BH568" t="s">
        <v>4106</v>
      </c>
      <c r="BI568">
        <v>2</v>
      </c>
      <c r="BK568" s="1">
        <v>46082</v>
      </c>
      <c r="BL568" s="1">
        <v>46446</v>
      </c>
      <c r="BO568">
        <v>35</v>
      </c>
      <c r="BP568">
        <v>0</v>
      </c>
      <c r="BQ568">
        <v>7</v>
      </c>
      <c r="BR568">
        <v>7</v>
      </c>
      <c r="BS568">
        <v>7</v>
      </c>
      <c r="BT568">
        <v>7</v>
      </c>
      <c r="BU568">
        <v>7</v>
      </c>
      <c r="BV568">
        <v>0</v>
      </c>
      <c r="BW568" t="str">
        <f t="shared" si="11"/>
        <v>8:00 AM</v>
      </c>
      <c r="BX568" t="str">
        <f>"4:00 PM"</f>
        <v>4:00 PM</v>
      </c>
      <c r="BY568" t="s">
        <v>135</v>
      </c>
      <c r="BZ568">
        <v>0</v>
      </c>
      <c r="CA568">
        <v>24</v>
      </c>
      <c r="CB568" t="s">
        <v>117</v>
      </c>
      <c r="CD568" t="s">
        <v>4107</v>
      </c>
      <c r="CE568" t="s">
        <v>331</v>
      </c>
      <c r="CG568" t="s">
        <v>121</v>
      </c>
      <c r="CH568" t="s">
        <v>122</v>
      </c>
      <c r="CI568" s="8">
        <v>96950</v>
      </c>
      <c r="CJ568" s="3">
        <v>12.33</v>
      </c>
      <c r="CK568" s="3">
        <v>12.33</v>
      </c>
      <c r="CL568" s="3">
        <v>18.489999999999998</v>
      </c>
      <c r="CM568" s="3">
        <v>18.489999999999998</v>
      </c>
      <c r="CN568" t="s">
        <v>137</v>
      </c>
      <c r="CP568" t="s">
        <v>138</v>
      </c>
      <c r="CR568" t="s">
        <v>117</v>
      </c>
      <c r="CS568" t="s">
        <v>139</v>
      </c>
      <c r="CT568" t="s">
        <v>139</v>
      </c>
      <c r="CU568" t="s">
        <v>139</v>
      </c>
      <c r="CV568" t="s">
        <v>140</v>
      </c>
      <c r="CW568" t="s">
        <v>139</v>
      </c>
      <c r="CX568" t="s">
        <v>139</v>
      </c>
      <c r="CY568" t="s">
        <v>559</v>
      </c>
      <c r="CZ568" s="10">
        <v>16709890574</v>
      </c>
      <c r="DA568" t="s">
        <v>1476</v>
      </c>
      <c r="DB568" t="s">
        <v>560</v>
      </c>
      <c r="DC568" t="s">
        <v>139</v>
      </c>
      <c r="DD568" t="s">
        <v>117</v>
      </c>
    </row>
    <row r="569" spans="1:114" ht="14.45" customHeight="1" x14ac:dyDescent="0.25">
      <c r="A569" t="s">
        <v>4805</v>
      </c>
      <c r="B569" t="s">
        <v>115</v>
      </c>
      <c r="C569" s="1">
        <v>46000</v>
      </c>
      <c r="D569" s="1">
        <v>46062</v>
      </c>
      <c r="E569" t="s">
        <v>168</v>
      </c>
      <c r="F569" s="1">
        <v>46080</v>
      </c>
      <c r="G569" t="s">
        <v>117</v>
      </c>
      <c r="H569" t="s">
        <v>117</v>
      </c>
      <c r="I569" t="s">
        <v>117</v>
      </c>
      <c r="J569" t="s">
        <v>678</v>
      </c>
      <c r="K569" t="s">
        <v>679</v>
      </c>
      <c r="L569" t="s">
        <v>680</v>
      </c>
      <c r="M569" t="s">
        <v>156</v>
      </c>
      <c r="N569" t="s">
        <v>156</v>
      </c>
      <c r="O569" t="s">
        <v>122</v>
      </c>
      <c r="P569" s="8">
        <v>96950</v>
      </c>
      <c r="Q569" t="s">
        <v>123</v>
      </c>
      <c r="S569" s="10">
        <v>16703221234</v>
      </c>
      <c r="U569" t="s">
        <v>681</v>
      </c>
      <c r="V569">
        <v>721110</v>
      </c>
      <c r="W569" t="s">
        <v>125</v>
      </c>
      <c r="Y569" t="s">
        <v>682</v>
      </c>
      <c r="Z569" t="s">
        <v>683</v>
      </c>
      <c r="AA569" t="s">
        <v>684</v>
      </c>
      <c r="AB569" t="s">
        <v>685</v>
      </c>
      <c r="AC569" t="s">
        <v>680</v>
      </c>
      <c r="AD569" t="s">
        <v>156</v>
      </c>
      <c r="AE569" t="s">
        <v>156</v>
      </c>
      <c r="AF569" t="s">
        <v>122</v>
      </c>
      <c r="AG569" s="8">
        <v>96950</v>
      </c>
      <c r="AH569" t="s">
        <v>123</v>
      </c>
      <c r="AJ569" s="10">
        <v>16703221234</v>
      </c>
      <c r="AL569" t="s">
        <v>686</v>
      </c>
      <c r="BE569" t="str">
        <f>"49-9071.00"</f>
        <v>49-9071.00</v>
      </c>
      <c r="BF569" t="s">
        <v>132</v>
      </c>
      <c r="BG569" t="s">
        <v>928</v>
      </c>
      <c r="BH569" t="s">
        <v>457</v>
      </c>
      <c r="BI569">
        <v>2</v>
      </c>
      <c r="BJ569">
        <v>2</v>
      </c>
      <c r="BK569" s="1">
        <v>46082</v>
      </c>
      <c r="BL569" s="1">
        <v>46446</v>
      </c>
      <c r="BM569" s="1">
        <v>46082</v>
      </c>
      <c r="BN569" s="1">
        <v>46446</v>
      </c>
      <c r="BO569">
        <v>40</v>
      </c>
      <c r="BP569">
        <v>8</v>
      </c>
      <c r="BQ569">
        <v>0</v>
      </c>
      <c r="BR569">
        <v>0</v>
      </c>
      <c r="BS569">
        <v>8</v>
      </c>
      <c r="BT569">
        <v>8</v>
      </c>
      <c r="BU569">
        <v>8</v>
      </c>
      <c r="BV569">
        <v>8</v>
      </c>
      <c r="BW569" t="str">
        <f>"10:00 PM"</f>
        <v>10:00 PM</v>
      </c>
      <c r="BX569" t="str">
        <f>"6:00 AM"</f>
        <v>6:00 AM</v>
      </c>
      <c r="BY569" t="s">
        <v>135</v>
      </c>
      <c r="BZ569">
        <v>0</v>
      </c>
      <c r="CA569">
        <v>24</v>
      </c>
      <c r="CB569" t="s">
        <v>117</v>
      </c>
      <c r="CD569" t="s">
        <v>929</v>
      </c>
      <c r="CE569" t="s">
        <v>680</v>
      </c>
      <c r="CF569" t="s">
        <v>156</v>
      </c>
      <c r="CG569" t="s">
        <v>156</v>
      </c>
      <c r="CH569" t="s">
        <v>122</v>
      </c>
      <c r="CI569" s="8">
        <v>96950</v>
      </c>
      <c r="CJ569" s="3">
        <v>9.98</v>
      </c>
      <c r="CK569" s="3">
        <v>9.98</v>
      </c>
      <c r="CL569" s="3">
        <v>14.97</v>
      </c>
      <c r="CM569" s="3">
        <v>14.97</v>
      </c>
      <c r="CN569" t="s">
        <v>137</v>
      </c>
      <c r="CO569" t="s">
        <v>3606</v>
      </c>
      <c r="CP569" t="s">
        <v>138</v>
      </c>
      <c r="CR569" t="s">
        <v>117</v>
      </c>
      <c r="CS569" t="s">
        <v>139</v>
      </c>
      <c r="CT569" t="s">
        <v>140</v>
      </c>
      <c r="CU569" t="s">
        <v>139</v>
      </c>
      <c r="CV569" t="s">
        <v>140</v>
      </c>
      <c r="CW569" t="s">
        <v>139</v>
      </c>
      <c r="CX569" t="s">
        <v>140</v>
      </c>
      <c r="CY569" t="s">
        <v>692</v>
      </c>
      <c r="CZ569" s="10">
        <v>16703221234</v>
      </c>
      <c r="DA569" t="s">
        <v>686</v>
      </c>
      <c r="DB569" t="s">
        <v>140</v>
      </c>
      <c r="DC569" t="s">
        <v>139</v>
      </c>
      <c r="DD569" t="s">
        <v>117</v>
      </c>
    </row>
    <row r="570" spans="1:114" ht="14.45" customHeight="1" x14ac:dyDescent="0.25">
      <c r="A570" t="s">
        <v>5224</v>
      </c>
      <c r="B570" t="s">
        <v>217</v>
      </c>
      <c r="C570" s="1">
        <v>46008</v>
      </c>
      <c r="D570" s="1">
        <v>46062</v>
      </c>
      <c r="E570" t="s">
        <v>168</v>
      </c>
      <c r="F570" s="1">
        <v>46069</v>
      </c>
      <c r="G570" t="s">
        <v>117</v>
      </c>
      <c r="H570" t="s">
        <v>117</v>
      </c>
      <c r="I570" t="s">
        <v>117</v>
      </c>
      <c r="J570" t="s">
        <v>931</v>
      </c>
      <c r="K570" t="s">
        <v>932</v>
      </c>
      <c r="L570" t="s">
        <v>933</v>
      </c>
      <c r="M570" t="s">
        <v>939</v>
      </c>
      <c r="N570" t="s">
        <v>121</v>
      </c>
      <c r="O570" t="s">
        <v>122</v>
      </c>
      <c r="P570" s="8">
        <v>96950</v>
      </c>
      <c r="Q570" t="s">
        <v>123</v>
      </c>
      <c r="S570" s="10">
        <v>16702352883</v>
      </c>
      <c r="T570">
        <v>0</v>
      </c>
      <c r="U570" t="s">
        <v>935</v>
      </c>
      <c r="V570">
        <v>56132</v>
      </c>
      <c r="W570" t="s">
        <v>222</v>
      </c>
      <c r="X570" t="s">
        <v>139</v>
      </c>
      <c r="Y570" t="s">
        <v>936</v>
      </c>
      <c r="Z570" t="s">
        <v>937</v>
      </c>
      <c r="AA570" t="s">
        <v>938</v>
      </c>
      <c r="AB570" t="s">
        <v>260</v>
      </c>
      <c r="AC570" t="s">
        <v>933</v>
      </c>
      <c r="AD570" t="s">
        <v>939</v>
      </c>
      <c r="AE570" t="s">
        <v>121</v>
      </c>
      <c r="AF570" t="s">
        <v>122</v>
      </c>
      <c r="AG570" s="8">
        <v>96950</v>
      </c>
      <c r="AH570" t="s">
        <v>123</v>
      </c>
      <c r="AJ570" s="10">
        <v>16702352883</v>
      </c>
      <c r="AK570">
        <v>0</v>
      </c>
      <c r="AL570" t="s">
        <v>940</v>
      </c>
      <c r="BE570" t="str">
        <f>"43-3031.00"</f>
        <v>43-3031.00</v>
      </c>
      <c r="BF570" t="s">
        <v>1205</v>
      </c>
      <c r="BG570" t="s">
        <v>4267</v>
      </c>
      <c r="BH570" t="s">
        <v>4268</v>
      </c>
      <c r="BI570">
        <v>5</v>
      </c>
      <c r="BK570" s="1">
        <v>46071</v>
      </c>
      <c r="BL570" s="1">
        <v>46435</v>
      </c>
      <c r="BO570">
        <v>35</v>
      </c>
      <c r="BP570">
        <v>0</v>
      </c>
      <c r="BQ570">
        <v>7</v>
      </c>
      <c r="BR570">
        <v>7</v>
      </c>
      <c r="BS570">
        <v>7</v>
      </c>
      <c r="BT570">
        <v>7</v>
      </c>
      <c r="BU570">
        <v>7</v>
      </c>
      <c r="BV570">
        <v>0</v>
      </c>
      <c r="BW570" t="str">
        <f>"8:00 AM"</f>
        <v>8:00 AM</v>
      </c>
      <c r="BX570" t="str">
        <f>"4:00 PM"</f>
        <v>4:00 PM</v>
      </c>
      <c r="BY570" t="s">
        <v>135</v>
      </c>
      <c r="BZ570">
        <v>0</v>
      </c>
      <c r="CA570">
        <v>12</v>
      </c>
      <c r="CB570" t="s">
        <v>117</v>
      </c>
      <c r="CD570" t="s">
        <v>4269</v>
      </c>
      <c r="CE570" t="s">
        <v>933</v>
      </c>
      <c r="CF570" t="s">
        <v>945</v>
      </c>
      <c r="CG570" t="s">
        <v>121</v>
      </c>
      <c r="CH570" t="s">
        <v>122</v>
      </c>
      <c r="CI570" s="8">
        <v>96950</v>
      </c>
      <c r="CJ570" s="3">
        <v>12.33</v>
      </c>
      <c r="CK570" s="3">
        <v>12.33</v>
      </c>
      <c r="CL570" s="3">
        <v>18.5</v>
      </c>
      <c r="CM570" s="3">
        <v>18.5</v>
      </c>
      <c r="CN570" t="s">
        <v>137</v>
      </c>
      <c r="CO570" t="s">
        <v>854</v>
      </c>
      <c r="CP570" t="s">
        <v>138</v>
      </c>
      <c r="CR570" t="s">
        <v>117</v>
      </c>
      <c r="CS570" t="s">
        <v>139</v>
      </c>
      <c r="CT570" t="s">
        <v>140</v>
      </c>
      <c r="CU570" t="s">
        <v>139</v>
      </c>
      <c r="CV570" t="s">
        <v>140</v>
      </c>
      <c r="CW570" t="s">
        <v>139</v>
      </c>
      <c r="CX570" t="s">
        <v>140</v>
      </c>
      <c r="CY570" t="s">
        <v>946</v>
      </c>
      <c r="CZ570" s="10">
        <v>16702352883</v>
      </c>
      <c r="DA570" t="s">
        <v>940</v>
      </c>
      <c r="DB570" t="s">
        <v>142</v>
      </c>
      <c r="DC570" t="s">
        <v>139</v>
      </c>
      <c r="DD570" t="s">
        <v>139</v>
      </c>
    </row>
    <row r="571" spans="1:114" ht="14.45" customHeight="1" x14ac:dyDescent="0.25">
      <c r="A571" t="s">
        <v>4719</v>
      </c>
      <c r="B571" t="s">
        <v>115</v>
      </c>
      <c r="C571" s="1">
        <v>46033</v>
      </c>
      <c r="D571" s="1">
        <v>46063</v>
      </c>
      <c r="E571" t="s">
        <v>168</v>
      </c>
      <c r="F571" s="1">
        <v>46172</v>
      </c>
      <c r="G571" t="s">
        <v>139</v>
      </c>
      <c r="H571" t="s">
        <v>117</v>
      </c>
      <c r="I571" t="s">
        <v>117</v>
      </c>
      <c r="J571" t="s">
        <v>4317</v>
      </c>
      <c r="K571" t="s">
        <v>4318</v>
      </c>
      <c r="L571" t="s">
        <v>4319</v>
      </c>
      <c r="N571" t="s">
        <v>146</v>
      </c>
      <c r="O571" t="s">
        <v>122</v>
      </c>
      <c r="P571" s="8">
        <v>96951</v>
      </c>
      <c r="Q571" t="s">
        <v>123</v>
      </c>
      <c r="S571" s="10">
        <v>16707897746</v>
      </c>
      <c r="U571" t="s">
        <v>4320</v>
      </c>
      <c r="V571">
        <v>72251</v>
      </c>
      <c r="W571" t="s">
        <v>125</v>
      </c>
      <c r="Y571" t="s">
        <v>4321</v>
      </c>
      <c r="Z571" t="s">
        <v>4322</v>
      </c>
      <c r="AB571" t="s">
        <v>1299</v>
      </c>
      <c r="AC571" t="s">
        <v>4319</v>
      </c>
      <c r="AE571" t="s">
        <v>146</v>
      </c>
      <c r="AF571" t="s">
        <v>122</v>
      </c>
      <c r="AG571" s="8">
        <v>96951</v>
      </c>
      <c r="AH571" t="s">
        <v>123</v>
      </c>
      <c r="AJ571" s="10">
        <v>16707897746</v>
      </c>
      <c r="AL571" t="s">
        <v>4324</v>
      </c>
      <c r="BE571" t="str">
        <f>"35-2014.00"</f>
        <v>35-2014.00</v>
      </c>
      <c r="BF571" t="s">
        <v>195</v>
      </c>
      <c r="BG571" t="s">
        <v>4720</v>
      </c>
      <c r="BH571" t="s">
        <v>495</v>
      </c>
      <c r="BI571">
        <v>2</v>
      </c>
      <c r="BJ571">
        <v>2</v>
      </c>
      <c r="BK571" s="1">
        <v>46174</v>
      </c>
      <c r="BL571" s="1">
        <v>47269</v>
      </c>
      <c r="BM571" s="1">
        <v>46174</v>
      </c>
      <c r="BN571" s="1">
        <v>47269</v>
      </c>
      <c r="BO571">
        <v>35</v>
      </c>
      <c r="BP571">
        <v>0</v>
      </c>
      <c r="BQ571">
        <v>7</v>
      </c>
      <c r="BR571">
        <v>7</v>
      </c>
      <c r="BS571">
        <v>7</v>
      </c>
      <c r="BT571">
        <v>7</v>
      </c>
      <c r="BU571">
        <v>7</v>
      </c>
      <c r="BV571">
        <v>0</v>
      </c>
      <c r="BW571" t="str">
        <f>"8:00 AM"</f>
        <v>8:00 AM</v>
      </c>
      <c r="BX571" t="str">
        <f>"5:00 PM"</f>
        <v>5:00 PM</v>
      </c>
      <c r="BY571" t="s">
        <v>165</v>
      </c>
      <c r="BZ571">
        <v>0</v>
      </c>
      <c r="CA571">
        <v>12</v>
      </c>
      <c r="CB571" t="s">
        <v>117</v>
      </c>
      <c r="CD571" t="s">
        <v>4721</v>
      </c>
      <c r="CE571" t="s">
        <v>459</v>
      </c>
      <c r="CG571" t="s">
        <v>146</v>
      </c>
      <c r="CH571" t="s">
        <v>122</v>
      </c>
      <c r="CI571" s="8">
        <v>96951</v>
      </c>
      <c r="CJ571" s="3">
        <v>8.93</v>
      </c>
      <c r="CK571" s="3">
        <v>8.93</v>
      </c>
      <c r="CL571" s="3">
        <v>13.4</v>
      </c>
      <c r="CM571" s="3">
        <v>13.4</v>
      </c>
      <c r="CN571" t="s">
        <v>137</v>
      </c>
      <c r="CP571" t="s">
        <v>138</v>
      </c>
      <c r="CR571" t="s">
        <v>117</v>
      </c>
      <c r="CS571" t="s">
        <v>139</v>
      </c>
      <c r="CT571" t="s">
        <v>140</v>
      </c>
      <c r="CU571" t="s">
        <v>139</v>
      </c>
      <c r="CV571" t="s">
        <v>140</v>
      </c>
      <c r="CW571" t="s">
        <v>139</v>
      </c>
      <c r="CX571" t="s">
        <v>140</v>
      </c>
      <c r="CY571" t="s">
        <v>4722</v>
      </c>
      <c r="CZ571" s="10">
        <v>16707897746</v>
      </c>
      <c r="DA571" t="s">
        <v>4324</v>
      </c>
      <c r="DB571" t="s">
        <v>140</v>
      </c>
      <c r="DC571" t="s">
        <v>139</v>
      </c>
      <c r="DD571" t="s">
        <v>117</v>
      </c>
      <c r="DE571" t="s">
        <v>4321</v>
      </c>
      <c r="DF571" t="s">
        <v>4322</v>
      </c>
      <c r="DH571" t="s">
        <v>4320</v>
      </c>
      <c r="DI571" t="s">
        <v>4328</v>
      </c>
      <c r="DJ571" t="s">
        <v>4324</v>
      </c>
    </row>
    <row r="572" spans="1:114" ht="14.45" customHeight="1" x14ac:dyDescent="0.25">
      <c r="A572" t="s">
        <v>5702</v>
      </c>
      <c r="B572" t="s">
        <v>115</v>
      </c>
      <c r="C572" s="1">
        <v>46027</v>
      </c>
      <c r="D572" s="1">
        <v>46063</v>
      </c>
      <c r="E572" t="s">
        <v>168</v>
      </c>
      <c r="F572" s="1">
        <v>46202</v>
      </c>
      <c r="G572" t="s">
        <v>117</v>
      </c>
      <c r="H572" t="s">
        <v>117</v>
      </c>
      <c r="I572" t="s">
        <v>117</v>
      </c>
      <c r="J572" t="s">
        <v>469</v>
      </c>
      <c r="K572" t="s">
        <v>470</v>
      </c>
      <c r="L572" t="s">
        <v>480</v>
      </c>
      <c r="M572" t="s">
        <v>471</v>
      </c>
      <c r="N572" t="s">
        <v>121</v>
      </c>
      <c r="O572" t="s">
        <v>122</v>
      </c>
      <c r="P572" s="8">
        <v>96950</v>
      </c>
      <c r="Q572" t="s">
        <v>123</v>
      </c>
      <c r="S572" s="10">
        <v>16702338883</v>
      </c>
      <c r="U572" t="s">
        <v>256</v>
      </c>
      <c r="V572">
        <v>23622</v>
      </c>
      <c r="W572" t="s">
        <v>125</v>
      </c>
      <c r="Y572" t="s">
        <v>473</v>
      </c>
      <c r="Z572" t="s">
        <v>474</v>
      </c>
      <c r="AA572" t="s">
        <v>475</v>
      </c>
      <c r="AB572" t="s">
        <v>193</v>
      </c>
      <c r="AC572" t="s">
        <v>472</v>
      </c>
      <c r="AD572" t="s">
        <v>471</v>
      </c>
      <c r="AE572" t="s">
        <v>156</v>
      </c>
      <c r="AF572" t="s">
        <v>122</v>
      </c>
      <c r="AG572" s="8">
        <v>96950</v>
      </c>
      <c r="AH572" t="s">
        <v>123</v>
      </c>
      <c r="AJ572" s="10">
        <v>16702338883</v>
      </c>
      <c r="AL572" t="s">
        <v>476</v>
      </c>
      <c r="BE572" t="str">
        <f>"43-3031.00"</f>
        <v>43-3031.00</v>
      </c>
      <c r="BF572" t="s">
        <v>1205</v>
      </c>
      <c r="BG572" t="s">
        <v>5703</v>
      </c>
      <c r="BH572" t="s">
        <v>3570</v>
      </c>
      <c r="BI572">
        <v>5</v>
      </c>
      <c r="BJ572">
        <v>5</v>
      </c>
      <c r="BK572" s="1">
        <v>46204</v>
      </c>
      <c r="BL572" s="1">
        <v>46568</v>
      </c>
      <c r="BM572" s="1">
        <v>46204</v>
      </c>
      <c r="BN572" s="1">
        <v>46568</v>
      </c>
      <c r="BO572">
        <v>40</v>
      </c>
      <c r="BP572">
        <v>0</v>
      </c>
      <c r="BQ572">
        <v>8</v>
      </c>
      <c r="BR572">
        <v>8</v>
      </c>
      <c r="BS572">
        <v>8</v>
      </c>
      <c r="BT572">
        <v>8</v>
      </c>
      <c r="BU572">
        <v>8</v>
      </c>
      <c r="BV572">
        <v>0</v>
      </c>
      <c r="BW572" t="str">
        <f>"8:00 AM"</f>
        <v>8:00 AM</v>
      </c>
      <c r="BX572" t="str">
        <f>"5:00 PM"</f>
        <v>5:00 PM</v>
      </c>
      <c r="BY572" t="s">
        <v>135</v>
      </c>
      <c r="BZ572">
        <v>0</v>
      </c>
      <c r="CA572">
        <v>12</v>
      </c>
      <c r="CB572" t="s">
        <v>117</v>
      </c>
      <c r="CD572" t="s">
        <v>5704</v>
      </c>
      <c r="CE572" t="s">
        <v>472</v>
      </c>
      <c r="CG572" t="s">
        <v>156</v>
      </c>
      <c r="CH572" t="s">
        <v>122</v>
      </c>
      <c r="CI572" s="8">
        <v>96950</v>
      </c>
      <c r="CJ572" s="3">
        <v>12.33</v>
      </c>
      <c r="CK572" s="3">
        <v>12.33</v>
      </c>
      <c r="CL572" s="3">
        <v>18.5</v>
      </c>
      <c r="CM572" s="3">
        <v>18.5</v>
      </c>
      <c r="CN572" t="s">
        <v>137</v>
      </c>
      <c r="CO572" t="s">
        <v>140</v>
      </c>
      <c r="CP572" t="s">
        <v>266</v>
      </c>
      <c r="CR572" t="s">
        <v>117</v>
      </c>
      <c r="CS572" t="s">
        <v>139</v>
      </c>
      <c r="CT572" t="s">
        <v>139</v>
      </c>
      <c r="CU572" t="s">
        <v>139</v>
      </c>
      <c r="CV572" t="s">
        <v>140</v>
      </c>
      <c r="CW572" t="s">
        <v>139</v>
      </c>
      <c r="CX572" t="s">
        <v>139</v>
      </c>
      <c r="CY572" t="s">
        <v>2252</v>
      </c>
      <c r="CZ572" s="10">
        <v>16702338883</v>
      </c>
      <c r="DA572" t="s">
        <v>476</v>
      </c>
      <c r="DB572" t="s">
        <v>140</v>
      </c>
      <c r="DC572" t="s">
        <v>139</v>
      </c>
      <c r="DD572" t="s">
        <v>117</v>
      </c>
    </row>
    <row r="573" spans="1:114" ht="14.45" customHeight="1" x14ac:dyDescent="0.25">
      <c r="A573" t="s">
        <v>930</v>
      </c>
      <c r="B573" t="s">
        <v>115</v>
      </c>
      <c r="C573" s="1">
        <v>46006</v>
      </c>
      <c r="D573" s="1">
        <v>46064</v>
      </c>
      <c r="E573" t="s">
        <v>168</v>
      </c>
      <c r="F573" s="1">
        <v>46052</v>
      </c>
      <c r="G573" t="s">
        <v>117</v>
      </c>
      <c r="H573" t="s">
        <v>117</v>
      </c>
      <c r="I573" t="s">
        <v>117</v>
      </c>
      <c r="J573" t="s">
        <v>931</v>
      </c>
      <c r="K573" t="s">
        <v>932</v>
      </c>
      <c r="L573" t="s">
        <v>933</v>
      </c>
      <c r="M573" t="s">
        <v>934</v>
      </c>
      <c r="N573" t="s">
        <v>121</v>
      </c>
      <c r="O573" t="s">
        <v>122</v>
      </c>
      <c r="P573" s="8">
        <v>96950</v>
      </c>
      <c r="Q573" t="s">
        <v>123</v>
      </c>
      <c r="S573" s="10">
        <v>16702352883</v>
      </c>
      <c r="T573">
        <v>0</v>
      </c>
      <c r="U573" t="s">
        <v>935</v>
      </c>
      <c r="V573">
        <v>56132</v>
      </c>
      <c r="W573" t="s">
        <v>222</v>
      </c>
      <c r="X573" t="s">
        <v>139</v>
      </c>
      <c r="Y573" t="s">
        <v>936</v>
      </c>
      <c r="Z573" t="s">
        <v>937</v>
      </c>
      <c r="AA573" t="s">
        <v>938</v>
      </c>
      <c r="AB573" t="s">
        <v>260</v>
      </c>
      <c r="AC573" t="s">
        <v>933</v>
      </c>
      <c r="AD573" t="s">
        <v>939</v>
      </c>
      <c r="AE573" t="s">
        <v>121</v>
      </c>
      <c r="AF573" t="s">
        <v>122</v>
      </c>
      <c r="AG573" s="8">
        <v>96950</v>
      </c>
      <c r="AH573" t="s">
        <v>123</v>
      </c>
      <c r="AJ573" s="10">
        <v>16702352883</v>
      </c>
      <c r="AK573">
        <v>0</v>
      </c>
      <c r="AL573" t="s">
        <v>940</v>
      </c>
      <c r="BE573" t="str">
        <f>"39-9011.00"</f>
        <v>39-9011.00</v>
      </c>
      <c r="BF573" t="s">
        <v>941</v>
      </c>
      <c r="BG573" t="s">
        <v>942</v>
      </c>
      <c r="BH573" t="s">
        <v>943</v>
      </c>
      <c r="BI573">
        <v>5</v>
      </c>
      <c r="BJ573">
        <v>5</v>
      </c>
      <c r="BK573" s="1">
        <v>46053</v>
      </c>
      <c r="BL573" s="1">
        <v>46417</v>
      </c>
      <c r="BM573" s="1">
        <v>46064</v>
      </c>
      <c r="BN573" s="1">
        <v>46417</v>
      </c>
      <c r="BO573">
        <v>35</v>
      </c>
      <c r="BP573">
        <v>0</v>
      </c>
      <c r="BQ573">
        <v>7</v>
      </c>
      <c r="BR573">
        <v>7</v>
      </c>
      <c r="BS573">
        <v>7</v>
      </c>
      <c r="BT573">
        <v>7</v>
      </c>
      <c r="BU573">
        <v>7</v>
      </c>
      <c r="BV573">
        <v>0</v>
      </c>
      <c r="BW573" t="str">
        <f>"8:00 AM"</f>
        <v>8:00 AM</v>
      </c>
      <c r="BX573" t="str">
        <f>"4:00 PM"</f>
        <v>4:00 PM</v>
      </c>
      <c r="BY573" t="s">
        <v>135</v>
      </c>
      <c r="BZ573">
        <v>0</v>
      </c>
      <c r="CA573">
        <v>12</v>
      </c>
      <c r="CB573" t="s">
        <v>117</v>
      </c>
      <c r="CD573" s="2" t="s">
        <v>944</v>
      </c>
      <c r="CE573" t="s">
        <v>933</v>
      </c>
      <c r="CF573" t="s">
        <v>945</v>
      </c>
      <c r="CG573" t="s">
        <v>121</v>
      </c>
      <c r="CH573" t="s">
        <v>122</v>
      </c>
      <c r="CI573" s="8">
        <v>96950</v>
      </c>
      <c r="CJ573" s="3">
        <v>7.96</v>
      </c>
      <c r="CK573" s="3">
        <v>7.96</v>
      </c>
      <c r="CL573" s="3">
        <v>11.94</v>
      </c>
      <c r="CM573" s="3">
        <v>11.94</v>
      </c>
      <c r="CN573" t="s">
        <v>137</v>
      </c>
      <c r="CO573" t="s">
        <v>854</v>
      </c>
      <c r="CP573" t="s">
        <v>138</v>
      </c>
      <c r="CR573" t="s">
        <v>117</v>
      </c>
      <c r="CS573" t="s">
        <v>139</v>
      </c>
      <c r="CT573" t="s">
        <v>140</v>
      </c>
      <c r="CU573" t="s">
        <v>139</v>
      </c>
      <c r="CV573" t="s">
        <v>140</v>
      </c>
      <c r="CW573" t="s">
        <v>139</v>
      </c>
      <c r="CX573" t="s">
        <v>140</v>
      </c>
      <c r="CY573" t="s">
        <v>946</v>
      </c>
      <c r="CZ573" s="10">
        <v>16702352883</v>
      </c>
      <c r="DA573" t="s">
        <v>940</v>
      </c>
      <c r="DB573" t="s">
        <v>142</v>
      </c>
      <c r="DC573" t="s">
        <v>139</v>
      </c>
      <c r="DD573" t="s">
        <v>139</v>
      </c>
    </row>
    <row r="574" spans="1:114" ht="14.45" customHeight="1" x14ac:dyDescent="0.25">
      <c r="A574" t="s">
        <v>1055</v>
      </c>
      <c r="B574" t="s">
        <v>251</v>
      </c>
      <c r="C574" s="1">
        <v>46015</v>
      </c>
      <c r="D574" s="1">
        <v>46064</v>
      </c>
      <c r="E574" t="s">
        <v>116</v>
      </c>
      <c r="G574" t="s">
        <v>117</v>
      </c>
      <c r="H574" t="s">
        <v>117</v>
      </c>
      <c r="I574" t="s">
        <v>117</v>
      </c>
      <c r="J574" t="s">
        <v>1056</v>
      </c>
      <c r="L574" t="s">
        <v>1057</v>
      </c>
      <c r="M574" t="s">
        <v>1058</v>
      </c>
      <c r="N574" t="s">
        <v>121</v>
      </c>
      <c r="O574" t="s">
        <v>122</v>
      </c>
      <c r="P574" s="8">
        <v>96950</v>
      </c>
      <c r="Q574" t="s">
        <v>123</v>
      </c>
      <c r="S574" s="10">
        <v>16702351980</v>
      </c>
      <c r="U574" t="s">
        <v>1059</v>
      </c>
      <c r="V574">
        <v>561320</v>
      </c>
      <c r="W574" t="s">
        <v>222</v>
      </c>
      <c r="X574" t="s">
        <v>139</v>
      </c>
      <c r="Y574" t="s">
        <v>1060</v>
      </c>
      <c r="Z574" t="s">
        <v>1061</v>
      </c>
      <c r="AA574" t="s">
        <v>1062</v>
      </c>
      <c r="AB574" t="s">
        <v>193</v>
      </c>
      <c r="AC574" t="s">
        <v>1057</v>
      </c>
      <c r="AD574" t="s">
        <v>1058</v>
      </c>
      <c r="AE574" t="s">
        <v>121</v>
      </c>
      <c r="AF574" t="s">
        <v>122</v>
      </c>
      <c r="AG574" s="8">
        <v>96950</v>
      </c>
      <c r="AH574" t="s">
        <v>123</v>
      </c>
      <c r="AJ574" s="10">
        <v>16702351980</v>
      </c>
      <c r="AL574" t="s">
        <v>1063</v>
      </c>
      <c r="BE574" t="str">
        <f>"35-2021.00"</f>
        <v>35-2021.00</v>
      </c>
      <c r="BF574" t="s">
        <v>588</v>
      </c>
      <c r="BG574" t="s">
        <v>1064</v>
      </c>
      <c r="BH574" t="s">
        <v>1065</v>
      </c>
      <c r="BI574">
        <v>8</v>
      </c>
      <c r="BJ574">
        <v>5</v>
      </c>
      <c r="BK574" s="1">
        <v>46082</v>
      </c>
      <c r="BL574" s="1">
        <v>46446</v>
      </c>
      <c r="BM574" s="1">
        <v>46082</v>
      </c>
      <c r="BN574" s="1">
        <v>46446</v>
      </c>
      <c r="BO574">
        <v>35</v>
      </c>
      <c r="BP574">
        <v>0</v>
      </c>
      <c r="BQ574">
        <v>7</v>
      </c>
      <c r="BR574">
        <v>7</v>
      </c>
      <c r="BS574">
        <v>7</v>
      </c>
      <c r="BT574">
        <v>7</v>
      </c>
      <c r="BU574">
        <v>7</v>
      </c>
      <c r="BV574">
        <v>0</v>
      </c>
      <c r="BW574" t="str">
        <f>"8:00 AM"</f>
        <v>8:00 AM</v>
      </c>
      <c r="BX574" t="str">
        <f>"4:00 PM"</f>
        <v>4:00 PM</v>
      </c>
      <c r="BY574" t="s">
        <v>165</v>
      </c>
      <c r="BZ574">
        <v>0</v>
      </c>
      <c r="CA574">
        <v>3</v>
      </c>
      <c r="CB574" t="s">
        <v>117</v>
      </c>
      <c r="CD574" t="s">
        <v>1066</v>
      </c>
      <c r="CE574" t="s">
        <v>330</v>
      </c>
      <c r="CF574" t="s">
        <v>1058</v>
      </c>
      <c r="CG574" t="s">
        <v>121</v>
      </c>
      <c r="CH574" t="s">
        <v>122</v>
      </c>
      <c r="CI574" s="8">
        <v>96950</v>
      </c>
      <c r="CJ574" s="3">
        <v>8.24</v>
      </c>
      <c r="CL574" s="3">
        <v>12.36</v>
      </c>
      <c r="CN574" t="s">
        <v>137</v>
      </c>
      <c r="CO574" t="s">
        <v>1067</v>
      </c>
      <c r="CP574" t="s">
        <v>138</v>
      </c>
      <c r="CR574" t="s">
        <v>117</v>
      </c>
      <c r="CS574" t="s">
        <v>139</v>
      </c>
      <c r="CT574" t="s">
        <v>140</v>
      </c>
      <c r="CU574" t="s">
        <v>139</v>
      </c>
      <c r="CV574" t="s">
        <v>140</v>
      </c>
      <c r="CW574" t="s">
        <v>139</v>
      </c>
      <c r="CX574" t="s">
        <v>140</v>
      </c>
      <c r="CY574" s="2" t="s">
        <v>1068</v>
      </c>
      <c r="CZ574" s="10">
        <v>16702351980</v>
      </c>
      <c r="DA574" t="s">
        <v>1063</v>
      </c>
      <c r="DB574" t="s">
        <v>140</v>
      </c>
      <c r="DC574" t="s">
        <v>139</v>
      </c>
      <c r="DD574" t="s">
        <v>139</v>
      </c>
    </row>
    <row r="575" spans="1:114" ht="14.45" customHeight="1" x14ac:dyDescent="0.25">
      <c r="A575" t="s">
        <v>1114</v>
      </c>
      <c r="B575" t="s">
        <v>251</v>
      </c>
      <c r="C575" s="1">
        <v>46002</v>
      </c>
      <c r="D575" s="1">
        <v>46064</v>
      </c>
      <c r="E575" t="s">
        <v>116</v>
      </c>
      <c r="G575" t="s">
        <v>117</v>
      </c>
      <c r="H575" t="s">
        <v>117</v>
      </c>
      <c r="I575" t="s">
        <v>117</v>
      </c>
      <c r="J575" t="s">
        <v>1115</v>
      </c>
      <c r="L575" t="s">
        <v>1116</v>
      </c>
      <c r="N575" t="s">
        <v>156</v>
      </c>
      <c r="O575" t="s">
        <v>122</v>
      </c>
      <c r="P575" s="8">
        <v>96950</v>
      </c>
      <c r="Q575" t="s">
        <v>123</v>
      </c>
      <c r="R575" t="s">
        <v>487</v>
      </c>
      <c r="S575" s="10">
        <v>16705889957</v>
      </c>
      <c r="U575" t="s">
        <v>1117</v>
      </c>
      <c r="V575">
        <v>561730</v>
      </c>
      <c r="W575" t="s">
        <v>125</v>
      </c>
      <c r="Y575" t="s">
        <v>1118</v>
      </c>
      <c r="Z575" t="s">
        <v>1119</v>
      </c>
      <c r="AB575" t="s">
        <v>277</v>
      </c>
      <c r="AC575" t="s">
        <v>1116</v>
      </c>
      <c r="AE575" t="s">
        <v>156</v>
      </c>
      <c r="AF575" t="s">
        <v>122</v>
      </c>
      <c r="AG575" s="8">
        <v>96950</v>
      </c>
      <c r="AH575" t="s">
        <v>123</v>
      </c>
      <c r="AI575" t="s">
        <v>1120</v>
      </c>
      <c r="AJ575" s="10">
        <v>16705889957</v>
      </c>
      <c r="AL575" t="s">
        <v>1121</v>
      </c>
      <c r="BE575" t="str">
        <f>"37-3011.00"</f>
        <v>37-3011.00</v>
      </c>
      <c r="BF575" t="s">
        <v>1051</v>
      </c>
      <c r="BG575" t="s">
        <v>1122</v>
      </c>
      <c r="BH575" t="s">
        <v>1123</v>
      </c>
      <c r="BI575">
        <v>6</v>
      </c>
      <c r="BJ575">
        <v>5</v>
      </c>
      <c r="BK575" s="1">
        <v>46054</v>
      </c>
      <c r="BL575" s="1">
        <v>46418</v>
      </c>
      <c r="BM575" s="1">
        <v>46064</v>
      </c>
      <c r="BN575" s="1">
        <v>46418</v>
      </c>
      <c r="BO575">
        <v>35</v>
      </c>
      <c r="BP575">
        <v>0</v>
      </c>
      <c r="BQ575">
        <v>7</v>
      </c>
      <c r="BR575">
        <v>7</v>
      </c>
      <c r="BS575">
        <v>7</v>
      </c>
      <c r="BT575">
        <v>7</v>
      </c>
      <c r="BU575">
        <v>7</v>
      </c>
      <c r="BV575">
        <v>0</v>
      </c>
      <c r="BW575" t="str">
        <f>"7:00 AM"</f>
        <v>7:00 AM</v>
      </c>
      <c r="BX575" t="str">
        <f>"3:00 PM"</f>
        <v>3:00 PM</v>
      </c>
      <c r="BY575" t="s">
        <v>165</v>
      </c>
      <c r="BZ575">
        <v>0</v>
      </c>
      <c r="CA575">
        <v>2</v>
      </c>
      <c r="CB575" t="s">
        <v>117</v>
      </c>
      <c r="CD575" t="s">
        <v>1124</v>
      </c>
      <c r="CE575" t="s">
        <v>1125</v>
      </c>
      <c r="CG575" t="s">
        <v>156</v>
      </c>
      <c r="CH575" t="s">
        <v>122</v>
      </c>
      <c r="CI575" s="8">
        <v>96950</v>
      </c>
      <c r="CJ575" s="3">
        <v>8.69</v>
      </c>
      <c r="CK575" s="3">
        <v>8.69</v>
      </c>
      <c r="CL575" s="3">
        <v>13.03</v>
      </c>
      <c r="CM575" s="3">
        <v>13.03</v>
      </c>
      <c r="CN575" t="s">
        <v>137</v>
      </c>
      <c r="CP575" t="s">
        <v>138</v>
      </c>
      <c r="CR575" t="s">
        <v>117</v>
      </c>
      <c r="CS575" t="s">
        <v>139</v>
      </c>
      <c r="CT575" t="s">
        <v>140</v>
      </c>
      <c r="CU575" t="s">
        <v>139</v>
      </c>
      <c r="CV575" t="s">
        <v>140</v>
      </c>
      <c r="CW575" t="s">
        <v>139</v>
      </c>
      <c r="CX575" t="s">
        <v>140</v>
      </c>
      <c r="CY575" t="s">
        <v>1126</v>
      </c>
      <c r="CZ575" s="10">
        <v>16705889957</v>
      </c>
      <c r="DA575" t="s">
        <v>1121</v>
      </c>
      <c r="DB575" t="s">
        <v>560</v>
      </c>
      <c r="DC575" t="s">
        <v>139</v>
      </c>
      <c r="DD575" t="s">
        <v>117</v>
      </c>
    </row>
    <row r="576" spans="1:114" ht="14.45" customHeight="1" x14ac:dyDescent="0.25">
      <c r="A576" t="s">
        <v>1222</v>
      </c>
      <c r="B576" t="s">
        <v>115</v>
      </c>
      <c r="C576" s="1">
        <v>46024</v>
      </c>
      <c r="D576" s="1">
        <v>46064</v>
      </c>
      <c r="E576" t="s">
        <v>168</v>
      </c>
      <c r="F576" s="1">
        <v>46172</v>
      </c>
      <c r="G576" t="s">
        <v>117</v>
      </c>
      <c r="H576" t="s">
        <v>117</v>
      </c>
      <c r="I576" t="s">
        <v>117</v>
      </c>
      <c r="J576" t="s">
        <v>351</v>
      </c>
      <c r="K576" t="s">
        <v>391</v>
      </c>
      <c r="L576" t="s">
        <v>353</v>
      </c>
      <c r="M576" t="s">
        <v>354</v>
      </c>
      <c r="N576" t="s">
        <v>121</v>
      </c>
      <c r="O576" t="s">
        <v>122</v>
      </c>
      <c r="P576" s="8">
        <v>96950</v>
      </c>
      <c r="Q576" t="s">
        <v>123</v>
      </c>
      <c r="S576" s="10">
        <v>16702353285</v>
      </c>
      <c r="U576" t="s">
        <v>355</v>
      </c>
      <c r="V576">
        <v>81111</v>
      </c>
      <c r="W576" t="s">
        <v>125</v>
      </c>
      <c r="Y576" t="s">
        <v>356</v>
      </c>
      <c r="Z576" t="s">
        <v>357</v>
      </c>
      <c r="AA576" t="s">
        <v>358</v>
      </c>
      <c r="AB576" t="s">
        <v>359</v>
      </c>
      <c r="AC576" t="s">
        <v>353</v>
      </c>
      <c r="AD576" t="s">
        <v>354</v>
      </c>
      <c r="AE576" t="s">
        <v>121</v>
      </c>
      <c r="AF576" t="s">
        <v>122</v>
      </c>
      <c r="AG576" s="8">
        <v>96950</v>
      </c>
      <c r="AH576" t="s">
        <v>123</v>
      </c>
      <c r="AJ576" s="10">
        <v>16702353285</v>
      </c>
      <c r="AL576" t="s">
        <v>360</v>
      </c>
      <c r="BE576" t="str">
        <f>"37-2011.00"</f>
        <v>37-2011.00</v>
      </c>
      <c r="BF576" t="s">
        <v>640</v>
      </c>
      <c r="BG576" t="s">
        <v>1223</v>
      </c>
      <c r="BH576" t="s">
        <v>1224</v>
      </c>
      <c r="BI576">
        <v>1</v>
      </c>
      <c r="BJ576">
        <v>1</v>
      </c>
      <c r="BK576" s="1">
        <v>46174</v>
      </c>
      <c r="BL576" s="1">
        <v>46538</v>
      </c>
      <c r="BM576" s="1">
        <v>46174</v>
      </c>
      <c r="BN576" s="1">
        <v>46538</v>
      </c>
      <c r="BO576">
        <v>40</v>
      </c>
      <c r="BP576">
        <v>0</v>
      </c>
      <c r="BQ576">
        <v>8</v>
      </c>
      <c r="BR576">
        <v>8</v>
      </c>
      <c r="BS576">
        <v>8</v>
      </c>
      <c r="BT576">
        <v>8</v>
      </c>
      <c r="BU576">
        <v>8</v>
      </c>
      <c r="BV576">
        <v>0</v>
      </c>
      <c r="BW576" t="str">
        <f t="shared" ref="BW576:BW585" si="12">"8:00 AM"</f>
        <v>8:00 AM</v>
      </c>
      <c r="BX576" t="str">
        <f>"5:00 PM"</f>
        <v>5:00 PM</v>
      </c>
      <c r="BY576" t="s">
        <v>165</v>
      </c>
      <c r="BZ576">
        <v>0</v>
      </c>
      <c r="CA576">
        <v>12</v>
      </c>
      <c r="CB576" t="s">
        <v>117</v>
      </c>
      <c r="CD576" t="s">
        <v>165</v>
      </c>
      <c r="CE576" t="s">
        <v>353</v>
      </c>
      <c r="CF576" t="s">
        <v>354</v>
      </c>
      <c r="CG576" t="s">
        <v>121</v>
      </c>
      <c r="CH576" t="s">
        <v>122</v>
      </c>
      <c r="CI576" s="8">
        <v>96950</v>
      </c>
      <c r="CJ576" s="3">
        <v>8.4499999999999993</v>
      </c>
      <c r="CK576" s="3">
        <v>8.4499999999999993</v>
      </c>
      <c r="CL576" s="3">
        <v>12.68</v>
      </c>
      <c r="CM576" s="3">
        <v>12.68</v>
      </c>
      <c r="CN576" t="s">
        <v>137</v>
      </c>
      <c r="CO576" t="s">
        <v>325</v>
      </c>
      <c r="CP576" t="s">
        <v>138</v>
      </c>
      <c r="CR576" t="s">
        <v>117</v>
      </c>
      <c r="CS576" t="s">
        <v>139</v>
      </c>
      <c r="CT576" t="s">
        <v>140</v>
      </c>
      <c r="CU576" t="s">
        <v>139</v>
      </c>
      <c r="CV576" t="s">
        <v>140</v>
      </c>
      <c r="CW576" t="s">
        <v>139</v>
      </c>
      <c r="CX576" t="s">
        <v>140</v>
      </c>
      <c r="CY576" t="s">
        <v>1225</v>
      </c>
      <c r="CZ576" s="10">
        <v>16702353285</v>
      </c>
      <c r="DA576" t="s">
        <v>360</v>
      </c>
      <c r="DB576" t="s">
        <v>140</v>
      </c>
      <c r="DC576" t="s">
        <v>139</v>
      </c>
      <c r="DD576" t="s">
        <v>117</v>
      </c>
    </row>
    <row r="577" spans="1:114" ht="14.45" customHeight="1" x14ac:dyDescent="0.25">
      <c r="A577" t="s">
        <v>3181</v>
      </c>
      <c r="B577" t="s">
        <v>115</v>
      </c>
      <c r="C577" s="1">
        <v>46008</v>
      </c>
      <c r="D577" s="1">
        <v>46064</v>
      </c>
      <c r="E577" t="s">
        <v>168</v>
      </c>
      <c r="F577" s="1">
        <v>46111</v>
      </c>
      <c r="G577" t="s">
        <v>117</v>
      </c>
      <c r="H577" t="s">
        <v>117</v>
      </c>
      <c r="I577" t="s">
        <v>117</v>
      </c>
      <c r="J577" t="s">
        <v>3182</v>
      </c>
      <c r="L577" t="s">
        <v>3183</v>
      </c>
      <c r="M577" t="s">
        <v>3184</v>
      </c>
      <c r="N577" t="s">
        <v>156</v>
      </c>
      <c r="O577" t="s">
        <v>122</v>
      </c>
      <c r="P577" s="8">
        <v>96950</v>
      </c>
      <c r="Q577" t="s">
        <v>123</v>
      </c>
      <c r="S577" s="10">
        <v>16702341629</v>
      </c>
      <c r="U577" t="s">
        <v>3185</v>
      </c>
      <c r="V577">
        <v>531110</v>
      </c>
      <c r="W577" t="s">
        <v>125</v>
      </c>
      <c r="Y577" t="s">
        <v>1148</v>
      </c>
      <c r="Z577" t="s">
        <v>1149</v>
      </c>
      <c r="AA577" t="s">
        <v>1150</v>
      </c>
      <c r="AB577" t="s">
        <v>2120</v>
      </c>
      <c r="AC577" t="s">
        <v>3186</v>
      </c>
      <c r="AD577" t="s">
        <v>1146</v>
      </c>
      <c r="AE577" t="s">
        <v>156</v>
      </c>
      <c r="AF577" t="s">
        <v>122</v>
      </c>
      <c r="AG577" s="8">
        <v>96950</v>
      </c>
      <c r="AH577" t="s">
        <v>123</v>
      </c>
      <c r="AJ577" s="10">
        <v>16702341629</v>
      </c>
      <c r="AL577" t="s">
        <v>3187</v>
      </c>
      <c r="BE577" t="str">
        <f>"49-9071.00"</f>
        <v>49-9071.00</v>
      </c>
      <c r="BF577" t="s">
        <v>132</v>
      </c>
      <c r="BG577" t="s">
        <v>3188</v>
      </c>
      <c r="BH577" t="s">
        <v>2895</v>
      </c>
      <c r="BI577">
        <v>2</v>
      </c>
      <c r="BJ577">
        <v>2</v>
      </c>
      <c r="BK577" s="1">
        <v>46113</v>
      </c>
      <c r="BL577" s="1">
        <v>46477</v>
      </c>
      <c r="BM577" s="1">
        <v>46113</v>
      </c>
      <c r="BN577" s="1">
        <v>46477</v>
      </c>
      <c r="BO577">
        <v>35</v>
      </c>
      <c r="BP577">
        <v>0</v>
      </c>
      <c r="BQ577">
        <v>7</v>
      </c>
      <c r="BR577">
        <v>7</v>
      </c>
      <c r="BS577">
        <v>7</v>
      </c>
      <c r="BT577">
        <v>7</v>
      </c>
      <c r="BU577">
        <v>7</v>
      </c>
      <c r="BV577">
        <v>0</v>
      </c>
      <c r="BW577" t="str">
        <f t="shared" si="12"/>
        <v>8:00 AM</v>
      </c>
      <c r="BX577" t="str">
        <f>"5:00 PM"</f>
        <v>5:00 PM</v>
      </c>
      <c r="BY577" t="s">
        <v>165</v>
      </c>
      <c r="BZ577">
        <v>0</v>
      </c>
      <c r="CA577">
        <v>24</v>
      </c>
      <c r="CB577" t="s">
        <v>117</v>
      </c>
      <c r="CD577" s="2" t="s">
        <v>3189</v>
      </c>
      <c r="CE577" t="s">
        <v>3190</v>
      </c>
      <c r="CF577" t="s">
        <v>3190</v>
      </c>
      <c r="CG577" t="s">
        <v>156</v>
      </c>
      <c r="CH577" t="s">
        <v>122</v>
      </c>
      <c r="CI577" s="8">
        <v>96950</v>
      </c>
      <c r="CJ577" s="3">
        <v>9.98</v>
      </c>
      <c r="CK577" s="3">
        <v>9.98</v>
      </c>
      <c r="CL577" s="3">
        <v>14.97</v>
      </c>
      <c r="CM577" s="3">
        <v>14.97</v>
      </c>
      <c r="CN577" t="s">
        <v>137</v>
      </c>
      <c r="CO577">
        <v>0</v>
      </c>
      <c r="CP577" t="s">
        <v>138</v>
      </c>
      <c r="CR577" t="s">
        <v>117</v>
      </c>
      <c r="CS577" t="s">
        <v>139</v>
      </c>
      <c r="CT577" t="s">
        <v>140</v>
      </c>
      <c r="CU577" t="s">
        <v>139</v>
      </c>
      <c r="CV577" t="s">
        <v>140</v>
      </c>
      <c r="CW577" t="s">
        <v>139</v>
      </c>
      <c r="CX577" t="s">
        <v>140</v>
      </c>
      <c r="CY577" t="s">
        <v>1156</v>
      </c>
      <c r="CZ577" s="10">
        <v>16702341629</v>
      </c>
      <c r="DA577" t="s">
        <v>3187</v>
      </c>
      <c r="DB577" t="s">
        <v>140</v>
      </c>
      <c r="DC577" t="s">
        <v>139</v>
      </c>
      <c r="DD577" t="s">
        <v>117</v>
      </c>
    </row>
    <row r="578" spans="1:114" ht="14.45" customHeight="1" x14ac:dyDescent="0.25">
      <c r="A578" t="s">
        <v>3766</v>
      </c>
      <c r="B578" t="s">
        <v>115</v>
      </c>
      <c r="C578" s="1">
        <v>46008</v>
      </c>
      <c r="D578" s="1">
        <v>46064</v>
      </c>
      <c r="E578" t="s">
        <v>168</v>
      </c>
      <c r="F578" s="1">
        <v>46069</v>
      </c>
      <c r="G578" t="s">
        <v>117</v>
      </c>
      <c r="H578" t="s">
        <v>117</v>
      </c>
      <c r="I578" t="s">
        <v>117</v>
      </c>
      <c r="J578" t="s">
        <v>931</v>
      </c>
      <c r="K578" t="s">
        <v>932</v>
      </c>
      <c r="L578" t="s">
        <v>933</v>
      </c>
      <c r="M578" t="s">
        <v>939</v>
      </c>
      <c r="N578" t="s">
        <v>121</v>
      </c>
      <c r="O578" t="s">
        <v>122</v>
      </c>
      <c r="P578" s="8">
        <v>96950</v>
      </c>
      <c r="Q578" t="s">
        <v>123</v>
      </c>
      <c r="S578" s="10">
        <v>16702352883</v>
      </c>
      <c r="T578">
        <v>0</v>
      </c>
      <c r="U578" t="s">
        <v>935</v>
      </c>
      <c r="V578">
        <v>56132</v>
      </c>
      <c r="W578" t="s">
        <v>222</v>
      </c>
      <c r="X578" t="s">
        <v>139</v>
      </c>
      <c r="Y578" t="s">
        <v>936</v>
      </c>
      <c r="Z578" t="s">
        <v>937</v>
      </c>
      <c r="AA578" t="s">
        <v>938</v>
      </c>
      <c r="AB578" t="s">
        <v>260</v>
      </c>
      <c r="AC578" t="s">
        <v>933</v>
      </c>
      <c r="AD578" t="s">
        <v>939</v>
      </c>
      <c r="AE578" t="s">
        <v>121</v>
      </c>
      <c r="AF578" t="s">
        <v>122</v>
      </c>
      <c r="AG578" s="8">
        <v>96950</v>
      </c>
      <c r="AH578" t="s">
        <v>123</v>
      </c>
      <c r="AJ578" s="10">
        <v>16702352883</v>
      </c>
      <c r="AK578">
        <v>0</v>
      </c>
      <c r="AL578" t="s">
        <v>940</v>
      </c>
      <c r="BE578" t="str">
        <f>"37-2012.00"</f>
        <v>37-2012.00</v>
      </c>
      <c r="BF578" t="s">
        <v>427</v>
      </c>
      <c r="BG578" t="s">
        <v>3072</v>
      </c>
      <c r="BH578" t="s">
        <v>3073</v>
      </c>
      <c r="BI578">
        <v>5</v>
      </c>
      <c r="BJ578">
        <v>5</v>
      </c>
      <c r="BK578" s="1">
        <v>46071</v>
      </c>
      <c r="BL578" s="1">
        <v>46435</v>
      </c>
      <c r="BM578" s="1">
        <v>46071</v>
      </c>
      <c r="BN578" s="1">
        <v>46435</v>
      </c>
      <c r="BO578">
        <v>35</v>
      </c>
      <c r="BP578">
        <v>0</v>
      </c>
      <c r="BQ578">
        <v>7</v>
      </c>
      <c r="BR578">
        <v>7</v>
      </c>
      <c r="BS578">
        <v>7</v>
      </c>
      <c r="BT578">
        <v>7</v>
      </c>
      <c r="BU578">
        <v>7</v>
      </c>
      <c r="BV578">
        <v>0</v>
      </c>
      <c r="BW578" t="str">
        <f t="shared" si="12"/>
        <v>8:00 AM</v>
      </c>
      <c r="BX578" t="str">
        <f>"4:00 PM"</f>
        <v>4:00 PM</v>
      </c>
      <c r="BY578" t="s">
        <v>165</v>
      </c>
      <c r="BZ578">
        <v>0</v>
      </c>
      <c r="CA578">
        <v>3</v>
      </c>
      <c r="CB578" t="s">
        <v>117</v>
      </c>
      <c r="CD578" t="s">
        <v>3074</v>
      </c>
      <c r="CE578" t="s">
        <v>933</v>
      </c>
      <c r="CF578" t="s">
        <v>945</v>
      </c>
      <c r="CG578" t="s">
        <v>121</v>
      </c>
      <c r="CH578" t="s">
        <v>122</v>
      </c>
      <c r="CI578" s="8">
        <v>96950</v>
      </c>
      <c r="CJ578" s="3">
        <v>7.86</v>
      </c>
      <c r="CK578" s="3">
        <v>7.86</v>
      </c>
      <c r="CL578" s="3">
        <v>11.79</v>
      </c>
      <c r="CM578" s="3">
        <v>11.79</v>
      </c>
      <c r="CN578" t="s">
        <v>137</v>
      </c>
      <c r="CO578" t="s">
        <v>854</v>
      </c>
      <c r="CP578" t="s">
        <v>138</v>
      </c>
      <c r="CR578" t="s">
        <v>117</v>
      </c>
      <c r="CS578" t="s">
        <v>139</v>
      </c>
      <c r="CT578" t="s">
        <v>140</v>
      </c>
      <c r="CU578" t="s">
        <v>139</v>
      </c>
      <c r="CV578" t="s">
        <v>140</v>
      </c>
      <c r="CW578" t="s">
        <v>139</v>
      </c>
      <c r="CX578" t="s">
        <v>140</v>
      </c>
      <c r="CY578" t="s">
        <v>946</v>
      </c>
      <c r="CZ578" s="10">
        <v>16702352883</v>
      </c>
      <c r="DA578" t="s">
        <v>940</v>
      </c>
      <c r="DB578" t="s">
        <v>140</v>
      </c>
      <c r="DC578" t="s">
        <v>139</v>
      </c>
      <c r="DD578" t="s">
        <v>139</v>
      </c>
    </row>
    <row r="579" spans="1:114" ht="14.45" customHeight="1" x14ac:dyDescent="0.25">
      <c r="A579" t="s">
        <v>3775</v>
      </c>
      <c r="B579" t="s">
        <v>217</v>
      </c>
      <c r="C579" s="1">
        <v>46006</v>
      </c>
      <c r="D579" s="1">
        <v>46064</v>
      </c>
      <c r="E579" t="s">
        <v>168</v>
      </c>
      <c r="F579" s="1">
        <v>46069</v>
      </c>
      <c r="G579" t="s">
        <v>117</v>
      </c>
      <c r="H579" t="s">
        <v>117</v>
      </c>
      <c r="I579" t="s">
        <v>117</v>
      </c>
      <c r="J579" t="s">
        <v>931</v>
      </c>
      <c r="K579" t="s">
        <v>932</v>
      </c>
      <c r="L579" t="s">
        <v>3776</v>
      </c>
      <c r="M579" t="s">
        <v>939</v>
      </c>
      <c r="N579" t="s">
        <v>121</v>
      </c>
      <c r="O579" t="s">
        <v>122</v>
      </c>
      <c r="P579" s="8">
        <v>96950</v>
      </c>
      <c r="Q579" t="s">
        <v>123</v>
      </c>
      <c r="S579" s="10">
        <v>16702352883</v>
      </c>
      <c r="T579">
        <v>0</v>
      </c>
      <c r="U579" t="s">
        <v>935</v>
      </c>
      <c r="V579">
        <v>56132</v>
      </c>
      <c r="W579" t="s">
        <v>222</v>
      </c>
      <c r="X579" t="s">
        <v>139</v>
      </c>
      <c r="Y579" t="s">
        <v>936</v>
      </c>
      <c r="Z579" t="s">
        <v>937</v>
      </c>
      <c r="AA579" t="s">
        <v>938</v>
      </c>
      <c r="AB579" t="s">
        <v>260</v>
      </c>
      <c r="AC579" t="s">
        <v>3776</v>
      </c>
      <c r="AD579" t="s">
        <v>939</v>
      </c>
      <c r="AE579" t="s">
        <v>121</v>
      </c>
      <c r="AF579" t="s">
        <v>122</v>
      </c>
      <c r="AG579" s="8">
        <v>96950</v>
      </c>
      <c r="AH579" t="s">
        <v>123</v>
      </c>
      <c r="AJ579" s="10">
        <v>16702352883</v>
      </c>
      <c r="AK579">
        <v>0</v>
      </c>
      <c r="AL579" t="s">
        <v>940</v>
      </c>
      <c r="BE579" t="str">
        <f>"35-3023.00"</f>
        <v>35-3023.00</v>
      </c>
      <c r="BF579" t="s">
        <v>1282</v>
      </c>
      <c r="BG579" t="s">
        <v>3777</v>
      </c>
      <c r="BH579" t="s">
        <v>3778</v>
      </c>
      <c r="BI579">
        <v>5</v>
      </c>
      <c r="BK579" s="1">
        <v>46071</v>
      </c>
      <c r="BL579" s="1">
        <v>46435</v>
      </c>
      <c r="BO579">
        <v>35</v>
      </c>
      <c r="BP579">
        <v>0</v>
      </c>
      <c r="BQ579">
        <v>7</v>
      </c>
      <c r="BR579">
        <v>7</v>
      </c>
      <c r="BS579">
        <v>7</v>
      </c>
      <c r="BT579">
        <v>7</v>
      </c>
      <c r="BU579">
        <v>7</v>
      </c>
      <c r="BV579">
        <v>0</v>
      </c>
      <c r="BW579" t="str">
        <f t="shared" si="12"/>
        <v>8:00 AM</v>
      </c>
      <c r="BX579" t="str">
        <f>"4:00 PM"</f>
        <v>4:00 PM</v>
      </c>
      <c r="BY579" t="s">
        <v>165</v>
      </c>
      <c r="BZ579">
        <v>0</v>
      </c>
      <c r="CA579">
        <v>3</v>
      </c>
      <c r="CB579" t="s">
        <v>117</v>
      </c>
      <c r="CD579" t="s">
        <v>3779</v>
      </c>
      <c r="CE579" t="s">
        <v>933</v>
      </c>
      <c r="CF579" t="s">
        <v>945</v>
      </c>
      <c r="CG579" t="s">
        <v>121</v>
      </c>
      <c r="CH579" t="s">
        <v>122</v>
      </c>
      <c r="CI579" s="8">
        <v>96950</v>
      </c>
      <c r="CJ579" s="3">
        <v>7.97</v>
      </c>
      <c r="CK579" s="3">
        <v>7.97</v>
      </c>
      <c r="CL579" s="3">
        <v>11.96</v>
      </c>
      <c r="CM579" s="3">
        <v>11.96</v>
      </c>
      <c r="CN579" t="s">
        <v>137</v>
      </c>
      <c r="CO579" t="s">
        <v>854</v>
      </c>
      <c r="CP579" t="s">
        <v>138</v>
      </c>
      <c r="CR579" t="s">
        <v>117</v>
      </c>
      <c r="CS579" t="s">
        <v>139</v>
      </c>
      <c r="CT579" t="s">
        <v>140</v>
      </c>
      <c r="CU579" t="s">
        <v>139</v>
      </c>
      <c r="CV579" t="s">
        <v>140</v>
      </c>
      <c r="CW579" t="s">
        <v>139</v>
      </c>
      <c r="CX579" t="s">
        <v>140</v>
      </c>
      <c r="CY579" t="s">
        <v>946</v>
      </c>
      <c r="CZ579" s="10">
        <v>16702352883</v>
      </c>
      <c r="DA579" t="s">
        <v>940</v>
      </c>
      <c r="DB579" t="s">
        <v>142</v>
      </c>
      <c r="DC579" t="s">
        <v>139</v>
      </c>
      <c r="DD579" t="s">
        <v>139</v>
      </c>
    </row>
    <row r="580" spans="1:114" ht="14.45" customHeight="1" x14ac:dyDescent="0.25">
      <c r="A580" t="s">
        <v>4238</v>
      </c>
      <c r="B580" t="s">
        <v>115</v>
      </c>
      <c r="C580" s="1">
        <v>46030</v>
      </c>
      <c r="D580" s="1">
        <v>46064</v>
      </c>
      <c r="E580" t="s">
        <v>116</v>
      </c>
      <c r="G580" t="s">
        <v>117</v>
      </c>
      <c r="H580" t="s">
        <v>117</v>
      </c>
      <c r="I580" t="s">
        <v>117</v>
      </c>
      <c r="J580" t="s">
        <v>663</v>
      </c>
      <c r="K580" t="s">
        <v>664</v>
      </c>
      <c r="L580" t="s">
        <v>4239</v>
      </c>
      <c r="M580" t="s">
        <v>665</v>
      </c>
      <c r="N580" t="s">
        <v>121</v>
      </c>
      <c r="O580" t="s">
        <v>122</v>
      </c>
      <c r="P580" s="8">
        <v>96950</v>
      </c>
      <c r="Q580" t="s">
        <v>123</v>
      </c>
      <c r="S580" s="10">
        <v>16702342008</v>
      </c>
      <c r="U580" t="s">
        <v>666</v>
      </c>
      <c r="V580">
        <v>236115</v>
      </c>
      <c r="W580" t="s">
        <v>125</v>
      </c>
      <c r="Y580" t="s">
        <v>667</v>
      </c>
      <c r="Z580" t="s">
        <v>668</v>
      </c>
      <c r="AA580" t="s">
        <v>669</v>
      </c>
      <c r="AB580" t="s">
        <v>193</v>
      </c>
      <c r="AC580" t="s">
        <v>670</v>
      </c>
      <c r="AD580" t="s">
        <v>665</v>
      </c>
      <c r="AE580" t="s">
        <v>121</v>
      </c>
      <c r="AF580" t="s">
        <v>122</v>
      </c>
      <c r="AG580" s="8">
        <v>96950</v>
      </c>
      <c r="AH580" t="s">
        <v>123</v>
      </c>
      <c r="AJ580" s="10">
        <v>16704839683</v>
      </c>
      <c r="AL580" t="s">
        <v>671</v>
      </c>
      <c r="BE580" t="str">
        <f>"49-9071.00"</f>
        <v>49-9071.00</v>
      </c>
      <c r="BF580" t="s">
        <v>132</v>
      </c>
      <c r="BG580" t="s">
        <v>672</v>
      </c>
      <c r="BH580" t="s">
        <v>673</v>
      </c>
      <c r="BI580">
        <v>10</v>
      </c>
      <c r="BJ580">
        <v>10</v>
      </c>
      <c r="BK580" s="1">
        <v>46143</v>
      </c>
      <c r="BL580" s="1">
        <v>46507</v>
      </c>
      <c r="BM580" s="1">
        <v>46143</v>
      </c>
      <c r="BN580" s="1">
        <v>46507</v>
      </c>
      <c r="BO580">
        <v>35</v>
      </c>
      <c r="BP580">
        <v>0</v>
      </c>
      <c r="BQ580">
        <v>7</v>
      </c>
      <c r="BR580">
        <v>7</v>
      </c>
      <c r="BS580">
        <v>7</v>
      </c>
      <c r="BT580">
        <v>7</v>
      </c>
      <c r="BU580">
        <v>7</v>
      </c>
      <c r="BV580">
        <v>0</v>
      </c>
      <c r="BW580" t="str">
        <f t="shared" si="12"/>
        <v>8:00 AM</v>
      </c>
      <c r="BX580" t="str">
        <f>"4:00 PM"</f>
        <v>4:00 PM</v>
      </c>
      <c r="BY580" t="s">
        <v>165</v>
      </c>
      <c r="BZ580">
        <v>0</v>
      </c>
      <c r="CA580">
        <v>24</v>
      </c>
      <c r="CB580" t="s">
        <v>117</v>
      </c>
      <c r="CD580" s="2" t="s">
        <v>674</v>
      </c>
      <c r="CE580" t="s">
        <v>675</v>
      </c>
      <c r="CF580" t="s">
        <v>676</v>
      </c>
      <c r="CG580" t="s">
        <v>156</v>
      </c>
      <c r="CH580" t="s">
        <v>122</v>
      </c>
      <c r="CI580" s="8">
        <v>96950</v>
      </c>
      <c r="CJ580" s="3">
        <v>9.98</v>
      </c>
      <c r="CK580" s="3">
        <v>9.98</v>
      </c>
      <c r="CL580" s="3">
        <v>14.97</v>
      </c>
      <c r="CM580" s="3">
        <v>14.97</v>
      </c>
      <c r="CN580" t="s">
        <v>137</v>
      </c>
      <c r="CO580" t="s">
        <v>165</v>
      </c>
      <c r="CP580" t="s">
        <v>138</v>
      </c>
      <c r="CR580" t="s">
        <v>117</v>
      </c>
      <c r="CS580" t="s">
        <v>139</v>
      </c>
      <c r="CT580" t="s">
        <v>140</v>
      </c>
      <c r="CU580" t="s">
        <v>139</v>
      </c>
      <c r="CV580" t="s">
        <v>140</v>
      </c>
      <c r="CW580" t="s">
        <v>139</v>
      </c>
      <c r="CX580" t="s">
        <v>140</v>
      </c>
      <c r="CY580" t="s">
        <v>140</v>
      </c>
      <c r="CZ580" s="10">
        <v>16702342008</v>
      </c>
      <c r="DA580" t="s">
        <v>671</v>
      </c>
      <c r="DB580" t="s">
        <v>140</v>
      </c>
      <c r="DC580" t="s">
        <v>139</v>
      </c>
      <c r="DD580" t="s">
        <v>117</v>
      </c>
    </row>
    <row r="581" spans="1:114" ht="14.45" customHeight="1" x14ac:dyDescent="0.25">
      <c r="A581" t="s">
        <v>4263</v>
      </c>
      <c r="B581" t="s">
        <v>499</v>
      </c>
      <c r="C581" s="1">
        <v>46063</v>
      </c>
      <c r="D581" s="1">
        <v>46064</v>
      </c>
      <c r="E581" t="s">
        <v>116</v>
      </c>
      <c r="G581" t="s">
        <v>117</v>
      </c>
      <c r="H581" t="s">
        <v>117</v>
      </c>
      <c r="I581" t="s">
        <v>117</v>
      </c>
      <c r="J581" t="s">
        <v>2572</v>
      </c>
      <c r="L581" t="s">
        <v>2573</v>
      </c>
      <c r="N581" t="s">
        <v>156</v>
      </c>
      <c r="O581" t="s">
        <v>122</v>
      </c>
      <c r="P581" s="8">
        <v>96950</v>
      </c>
      <c r="Q581" t="s">
        <v>123</v>
      </c>
      <c r="S581" s="10">
        <v>16702358748</v>
      </c>
      <c r="U581" t="s">
        <v>988</v>
      </c>
      <c r="V581">
        <v>2362</v>
      </c>
      <c r="W581" t="s">
        <v>125</v>
      </c>
      <c r="Y581" t="s">
        <v>2438</v>
      </c>
      <c r="Z581" t="s">
        <v>1167</v>
      </c>
      <c r="AA581" t="s">
        <v>2439</v>
      </c>
      <c r="AB581" t="s">
        <v>277</v>
      </c>
      <c r="AC581" t="s">
        <v>987</v>
      </c>
      <c r="AE581" t="s">
        <v>156</v>
      </c>
      <c r="AF581" t="s">
        <v>122</v>
      </c>
      <c r="AG581" s="8">
        <v>96950</v>
      </c>
      <c r="AH581" t="s">
        <v>123</v>
      </c>
      <c r="AJ581" s="10">
        <v>16702358748</v>
      </c>
      <c r="AL581" t="s">
        <v>991</v>
      </c>
      <c r="BE581" t="str">
        <f>"49-3023.00"</f>
        <v>49-3023.00</v>
      </c>
      <c r="BF581" t="s">
        <v>392</v>
      </c>
      <c r="BG581" t="s">
        <v>2574</v>
      </c>
      <c r="BH581" t="s">
        <v>1576</v>
      </c>
      <c r="BI581">
        <v>2</v>
      </c>
      <c r="BK581" s="1">
        <v>46204</v>
      </c>
      <c r="BL581" s="1">
        <v>46568</v>
      </c>
      <c r="BO581">
        <v>35</v>
      </c>
      <c r="BP581">
        <v>0</v>
      </c>
      <c r="BQ581">
        <v>7</v>
      </c>
      <c r="BR581">
        <v>7</v>
      </c>
      <c r="BS581">
        <v>7</v>
      </c>
      <c r="BT581">
        <v>7</v>
      </c>
      <c r="BU581">
        <v>7</v>
      </c>
      <c r="BV581">
        <v>0</v>
      </c>
      <c r="BW581" t="str">
        <f t="shared" si="12"/>
        <v>8:00 AM</v>
      </c>
      <c r="BX581" t="str">
        <f>"4:00 PM"</f>
        <v>4:00 PM</v>
      </c>
      <c r="BY581" t="s">
        <v>135</v>
      </c>
      <c r="BZ581">
        <v>0</v>
      </c>
      <c r="CA581">
        <v>24</v>
      </c>
      <c r="CB581" t="s">
        <v>117</v>
      </c>
      <c r="CD581" t="s">
        <v>2575</v>
      </c>
      <c r="CE581" t="s">
        <v>987</v>
      </c>
      <c r="CG581" t="s">
        <v>993</v>
      </c>
      <c r="CH581" t="s">
        <v>122</v>
      </c>
      <c r="CI581" s="8">
        <v>96950</v>
      </c>
      <c r="CJ581" s="3">
        <v>10.59</v>
      </c>
      <c r="CK581" s="3">
        <v>12</v>
      </c>
      <c r="CL581" s="3">
        <v>15.88</v>
      </c>
      <c r="CM581" s="3">
        <v>18</v>
      </c>
      <c r="CN581" t="s">
        <v>137</v>
      </c>
      <c r="CO581" t="s">
        <v>854</v>
      </c>
      <c r="CP581" t="s">
        <v>266</v>
      </c>
      <c r="CR581" t="s">
        <v>117</v>
      </c>
      <c r="CS581" t="s">
        <v>139</v>
      </c>
      <c r="CT581" t="s">
        <v>140</v>
      </c>
      <c r="CU581" t="s">
        <v>139</v>
      </c>
      <c r="CV581" t="s">
        <v>140</v>
      </c>
      <c r="CW581" t="s">
        <v>139</v>
      </c>
      <c r="CX581" t="s">
        <v>140</v>
      </c>
      <c r="CY581" t="s">
        <v>994</v>
      </c>
      <c r="CZ581" s="10">
        <v>16702358748</v>
      </c>
      <c r="DA581" t="s">
        <v>991</v>
      </c>
      <c r="DB581" t="s">
        <v>142</v>
      </c>
      <c r="DC581" t="s">
        <v>139</v>
      </c>
      <c r="DD581" t="s">
        <v>117</v>
      </c>
    </row>
    <row r="582" spans="1:114" ht="14.45" customHeight="1" x14ac:dyDescent="0.25">
      <c r="A582" t="s">
        <v>5192</v>
      </c>
      <c r="B582" t="s">
        <v>251</v>
      </c>
      <c r="C582" s="1">
        <v>46005</v>
      </c>
      <c r="D582" s="1">
        <v>46064</v>
      </c>
      <c r="E582" t="s">
        <v>116</v>
      </c>
      <c r="G582" t="s">
        <v>117</v>
      </c>
      <c r="H582" t="s">
        <v>117</v>
      </c>
      <c r="I582" t="s">
        <v>117</v>
      </c>
      <c r="J582" t="s">
        <v>1173</v>
      </c>
      <c r="K582" t="s">
        <v>1174</v>
      </c>
      <c r="L582" t="s">
        <v>952</v>
      </c>
      <c r="M582" t="s">
        <v>953</v>
      </c>
      <c r="N582" t="s">
        <v>121</v>
      </c>
      <c r="O582" t="s">
        <v>122</v>
      </c>
      <c r="P582" s="8">
        <v>96950</v>
      </c>
      <c r="Q582" t="s">
        <v>123</v>
      </c>
      <c r="R582" t="s">
        <v>753</v>
      </c>
      <c r="S582" s="10">
        <v>16702343207</v>
      </c>
      <c r="U582" t="s">
        <v>954</v>
      </c>
      <c r="V582">
        <v>61111</v>
      </c>
      <c r="W582" t="s">
        <v>125</v>
      </c>
      <c r="Y582" t="s">
        <v>755</v>
      </c>
      <c r="Z582" t="s">
        <v>955</v>
      </c>
      <c r="AA582" t="s">
        <v>956</v>
      </c>
      <c r="AB582" t="s">
        <v>193</v>
      </c>
      <c r="AC582" t="s">
        <v>1176</v>
      </c>
      <c r="AD582" t="s">
        <v>5193</v>
      </c>
      <c r="AE582" t="s">
        <v>121</v>
      </c>
      <c r="AF582" t="s">
        <v>122</v>
      </c>
      <c r="AG582" s="8">
        <v>96950</v>
      </c>
      <c r="AH582" t="s">
        <v>123</v>
      </c>
      <c r="AI582" t="s">
        <v>753</v>
      </c>
      <c r="AJ582" s="10">
        <v>16707833833</v>
      </c>
      <c r="AL582" t="s">
        <v>760</v>
      </c>
      <c r="BE582" t="str">
        <f>"25-2022.00"</f>
        <v>25-2022.00</v>
      </c>
      <c r="BF582" t="s">
        <v>1177</v>
      </c>
      <c r="BG582" t="s">
        <v>5194</v>
      </c>
      <c r="BH582" t="s">
        <v>5195</v>
      </c>
      <c r="BI582">
        <v>2</v>
      </c>
      <c r="BJ582">
        <v>1</v>
      </c>
      <c r="BK582" s="1">
        <v>46068</v>
      </c>
      <c r="BL582" s="1">
        <v>46432</v>
      </c>
      <c r="BM582" s="1">
        <v>46068</v>
      </c>
      <c r="BN582" s="1">
        <v>46432</v>
      </c>
      <c r="BO582">
        <v>40</v>
      </c>
      <c r="BP582">
        <v>0</v>
      </c>
      <c r="BQ582">
        <v>8</v>
      </c>
      <c r="BR582">
        <v>8</v>
      </c>
      <c r="BS582">
        <v>8</v>
      </c>
      <c r="BT582">
        <v>8</v>
      </c>
      <c r="BU582">
        <v>8</v>
      </c>
      <c r="BV582">
        <v>0</v>
      </c>
      <c r="BW582" t="str">
        <f t="shared" si="12"/>
        <v>8:00 AM</v>
      </c>
      <c r="BX582" t="str">
        <f>"5:00 PM"</f>
        <v>5:00 PM</v>
      </c>
      <c r="BY582" t="s">
        <v>212</v>
      </c>
      <c r="BZ582">
        <v>0</v>
      </c>
      <c r="CA582">
        <v>24</v>
      </c>
      <c r="CB582" t="s">
        <v>117</v>
      </c>
      <c r="CD582" t="s">
        <v>1180</v>
      </c>
      <c r="CE582" t="s">
        <v>4230</v>
      </c>
      <c r="CF582" t="s">
        <v>953</v>
      </c>
      <c r="CG582" t="s">
        <v>121</v>
      </c>
      <c r="CH582" t="s">
        <v>122</v>
      </c>
      <c r="CI582" s="8">
        <v>96950</v>
      </c>
      <c r="CJ582" s="3">
        <v>20.09</v>
      </c>
      <c r="CK582" s="3">
        <v>20.09</v>
      </c>
      <c r="CL582" s="3">
        <v>30.14</v>
      </c>
      <c r="CM582" s="3">
        <v>30.14</v>
      </c>
      <c r="CN582" t="s">
        <v>137</v>
      </c>
      <c r="CO582" t="s">
        <v>140</v>
      </c>
      <c r="CP582" t="s">
        <v>138</v>
      </c>
      <c r="CR582" t="s">
        <v>117</v>
      </c>
      <c r="CS582" t="s">
        <v>139</v>
      </c>
      <c r="CT582" t="s">
        <v>139</v>
      </c>
      <c r="CU582" t="s">
        <v>139</v>
      </c>
      <c r="CV582" t="s">
        <v>140</v>
      </c>
      <c r="CW582" t="s">
        <v>139</v>
      </c>
      <c r="CX582" t="s">
        <v>139</v>
      </c>
      <c r="CY582" t="s">
        <v>965</v>
      </c>
      <c r="CZ582" s="10">
        <v>16702343207</v>
      </c>
      <c r="DA582" t="s">
        <v>760</v>
      </c>
      <c r="DB582" t="s">
        <v>140</v>
      </c>
      <c r="DC582" t="s">
        <v>139</v>
      </c>
      <c r="DD582" t="s">
        <v>117</v>
      </c>
      <c r="DE582" t="s">
        <v>755</v>
      </c>
      <c r="DF582" t="s">
        <v>955</v>
      </c>
      <c r="DG582" t="s">
        <v>966</v>
      </c>
      <c r="DH582" t="s">
        <v>954</v>
      </c>
      <c r="DI582" t="s">
        <v>950</v>
      </c>
      <c r="DJ582" t="s">
        <v>760</v>
      </c>
    </row>
    <row r="583" spans="1:114" ht="14.45" customHeight="1" x14ac:dyDescent="0.25">
      <c r="A583" t="s">
        <v>5244</v>
      </c>
      <c r="B583" t="s">
        <v>217</v>
      </c>
      <c r="C583" s="1">
        <v>46026</v>
      </c>
      <c r="D583" s="1">
        <v>46064</v>
      </c>
      <c r="E583" t="s">
        <v>168</v>
      </c>
      <c r="F583" s="1">
        <v>46130</v>
      </c>
      <c r="G583" t="s">
        <v>117</v>
      </c>
      <c r="H583" t="s">
        <v>117</v>
      </c>
      <c r="I583" t="s">
        <v>117</v>
      </c>
      <c r="J583" t="s">
        <v>351</v>
      </c>
      <c r="K583" t="s">
        <v>391</v>
      </c>
      <c r="L583" t="s">
        <v>353</v>
      </c>
      <c r="M583" t="s">
        <v>354</v>
      </c>
      <c r="N583" t="s">
        <v>121</v>
      </c>
      <c r="O583" t="s">
        <v>122</v>
      </c>
      <c r="P583" s="8">
        <v>96950</v>
      </c>
      <c r="Q583" t="s">
        <v>123</v>
      </c>
      <c r="S583" s="10">
        <v>16702353285</v>
      </c>
      <c r="U583" t="s">
        <v>355</v>
      </c>
      <c r="V583">
        <v>81111</v>
      </c>
      <c r="W583" t="s">
        <v>125</v>
      </c>
      <c r="Y583" t="s">
        <v>356</v>
      </c>
      <c r="Z583" t="s">
        <v>357</v>
      </c>
      <c r="AA583" t="s">
        <v>358</v>
      </c>
      <c r="AB583" t="s">
        <v>359</v>
      </c>
      <c r="AC583" t="s">
        <v>353</v>
      </c>
      <c r="AD583" t="s">
        <v>354</v>
      </c>
      <c r="AE583" t="s">
        <v>121</v>
      </c>
      <c r="AF583" t="s">
        <v>122</v>
      </c>
      <c r="AG583" s="8">
        <v>96950</v>
      </c>
      <c r="AH583" t="s">
        <v>123</v>
      </c>
      <c r="AJ583" s="10">
        <v>16702353285</v>
      </c>
      <c r="AL583" t="s">
        <v>360</v>
      </c>
      <c r="BE583" t="str">
        <f>"47-4041.00"</f>
        <v>47-4041.00</v>
      </c>
      <c r="BF583" t="s">
        <v>1368</v>
      </c>
      <c r="BG583" t="s">
        <v>1369</v>
      </c>
      <c r="BH583" t="s">
        <v>1370</v>
      </c>
      <c r="BI583">
        <v>1</v>
      </c>
      <c r="BK583" s="1">
        <v>46132</v>
      </c>
      <c r="BL583" s="1">
        <v>46496</v>
      </c>
      <c r="BO583">
        <v>40</v>
      </c>
      <c r="BP583">
        <v>0</v>
      </c>
      <c r="BQ583">
        <v>8</v>
      </c>
      <c r="BR583">
        <v>8</v>
      </c>
      <c r="BS583">
        <v>8</v>
      </c>
      <c r="BT583">
        <v>8</v>
      </c>
      <c r="BU583">
        <v>8</v>
      </c>
      <c r="BV583">
        <v>0</v>
      </c>
      <c r="BW583" t="str">
        <f t="shared" si="12"/>
        <v>8:00 AM</v>
      </c>
      <c r="BX583" t="str">
        <f>"5:00 PM"</f>
        <v>5:00 PM</v>
      </c>
      <c r="BY583" t="s">
        <v>135</v>
      </c>
      <c r="BZ583">
        <v>0</v>
      </c>
      <c r="CA583">
        <v>12</v>
      </c>
      <c r="CB583" t="s">
        <v>117</v>
      </c>
      <c r="CD583" t="s">
        <v>165</v>
      </c>
      <c r="CE583" t="s">
        <v>353</v>
      </c>
      <c r="CF583" t="s">
        <v>354</v>
      </c>
      <c r="CG583" t="s">
        <v>121</v>
      </c>
      <c r="CH583" t="s">
        <v>122</v>
      </c>
      <c r="CI583" s="8">
        <v>96950</v>
      </c>
      <c r="CJ583" s="3">
        <v>17.420000000000002</v>
      </c>
      <c r="CK583" s="3">
        <v>17.420000000000002</v>
      </c>
      <c r="CL583" s="3">
        <v>26.13</v>
      </c>
      <c r="CM583" s="3">
        <v>26.13</v>
      </c>
      <c r="CN583" t="s">
        <v>137</v>
      </c>
      <c r="CO583" t="s">
        <v>325</v>
      </c>
      <c r="CP583" t="s">
        <v>266</v>
      </c>
      <c r="CR583" t="s">
        <v>117</v>
      </c>
      <c r="CS583" t="s">
        <v>139</v>
      </c>
      <c r="CT583" t="s">
        <v>140</v>
      </c>
      <c r="CU583" t="s">
        <v>139</v>
      </c>
      <c r="CV583" t="s">
        <v>140</v>
      </c>
      <c r="CW583" t="s">
        <v>139</v>
      </c>
      <c r="CX583" t="s">
        <v>140</v>
      </c>
      <c r="CY583" s="2" t="s">
        <v>395</v>
      </c>
      <c r="CZ583" s="10">
        <v>16702353285</v>
      </c>
      <c r="DA583" t="s">
        <v>360</v>
      </c>
      <c r="DB583" t="s">
        <v>140</v>
      </c>
      <c r="DC583" t="s">
        <v>139</v>
      </c>
      <c r="DD583" t="s">
        <v>117</v>
      </c>
    </row>
    <row r="584" spans="1:114" ht="14.45" customHeight="1" x14ac:dyDescent="0.25">
      <c r="A584" t="s">
        <v>1172</v>
      </c>
      <c r="B584" t="s">
        <v>115</v>
      </c>
      <c r="C584" s="1">
        <v>46005</v>
      </c>
      <c r="D584" s="1">
        <v>46065</v>
      </c>
      <c r="E584" t="s">
        <v>116</v>
      </c>
      <c r="G584" t="s">
        <v>117</v>
      </c>
      <c r="H584" t="s">
        <v>117</v>
      </c>
      <c r="I584" t="s">
        <v>117</v>
      </c>
      <c r="J584" t="s">
        <v>1173</v>
      </c>
      <c r="K584" t="s">
        <v>1174</v>
      </c>
      <c r="L584" t="s">
        <v>1175</v>
      </c>
      <c r="M584" t="s">
        <v>958</v>
      </c>
      <c r="N584" t="s">
        <v>121</v>
      </c>
      <c r="O584" t="s">
        <v>122</v>
      </c>
      <c r="P584" s="8">
        <v>96950</v>
      </c>
      <c r="Q584" t="s">
        <v>123</v>
      </c>
      <c r="R584" t="s">
        <v>753</v>
      </c>
      <c r="S584" s="10">
        <v>16702343207</v>
      </c>
      <c r="U584" t="s">
        <v>954</v>
      </c>
      <c r="V584">
        <v>61111</v>
      </c>
      <c r="W584" t="s">
        <v>125</v>
      </c>
      <c r="Y584" t="s">
        <v>755</v>
      </c>
      <c r="Z584" t="s">
        <v>955</v>
      </c>
      <c r="AA584" t="s">
        <v>956</v>
      </c>
      <c r="AB584" t="s">
        <v>193</v>
      </c>
      <c r="AC584" t="s">
        <v>1176</v>
      </c>
      <c r="AD584" t="s">
        <v>958</v>
      </c>
      <c r="AE584" t="s">
        <v>121</v>
      </c>
      <c r="AF584" t="s">
        <v>122</v>
      </c>
      <c r="AG584" s="8">
        <v>96950</v>
      </c>
      <c r="AH584" t="s">
        <v>123</v>
      </c>
      <c r="AI584" t="s">
        <v>753</v>
      </c>
      <c r="AJ584" s="10">
        <v>16707833833</v>
      </c>
      <c r="AL584" t="s">
        <v>760</v>
      </c>
      <c r="BE584" t="str">
        <f>"25-2022.00"</f>
        <v>25-2022.00</v>
      </c>
      <c r="BF584" t="s">
        <v>1177</v>
      </c>
      <c r="BG584" t="s">
        <v>1178</v>
      </c>
      <c r="BH584" t="s">
        <v>1179</v>
      </c>
      <c r="BI584">
        <v>2</v>
      </c>
      <c r="BJ584">
        <v>2</v>
      </c>
      <c r="BK584" s="1">
        <v>46068</v>
      </c>
      <c r="BL584" s="1">
        <v>46432</v>
      </c>
      <c r="BM584" s="1">
        <v>46068</v>
      </c>
      <c r="BN584" s="1">
        <v>46432</v>
      </c>
      <c r="BO584">
        <v>40</v>
      </c>
      <c r="BP584">
        <v>0</v>
      </c>
      <c r="BQ584">
        <v>8</v>
      </c>
      <c r="BR584">
        <v>8</v>
      </c>
      <c r="BS584">
        <v>8</v>
      </c>
      <c r="BT584">
        <v>8</v>
      </c>
      <c r="BU584">
        <v>8</v>
      </c>
      <c r="BV584">
        <v>0</v>
      </c>
      <c r="BW584" t="str">
        <f t="shared" si="12"/>
        <v>8:00 AM</v>
      </c>
      <c r="BX584" t="str">
        <f>"5:00 PM"</f>
        <v>5:00 PM</v>
      </c>
      <c r="BY584" t="s">
        <v>212</v>
      </c>
      <c r="BZ584">
        <v>0</v>
      </c>
      <c r="CA584">
        <v>24</v>
      </c>
      <c r="CB584" t="s">
        <v>117</v>
      </c>
      <c r="CD584" t="s">
        <v>1180</v>
      </c>
      <c r="CE584" t="s">
        <v>1181</v>
      </c>
      <c r="CF584" t="s">
        <v>953</v>
      </c>
      <c r="CG584" t="s">
        <v>121</v>
      </c>
      <c r="CH584" t="s">
        <v>122</v>
      </c>
      <c r="CI584" s="8">
        <v>96950</v>
      </c>
      <c r="CJ584" s="3">
        <v>20.09</v>
      </c>
      <c r="CK584" s="3">
        <v>20.09</v>
      </c>
      <c r="CL584" s="3">
        <v>30.14</v>
      </c>
      <c r="CM584" s="3">
        <v>30.14</v>
      </c>
      <c r="CN584" t="s">
        <v>137</v>
      </c>
      <c r="CO584" t="s">
        <v>140</v>
      </c>
      <c r="CP584" t="s">
        <v>138</v>
      </c>
      <c r="CR584" t="s">
        <v>117</v>
      </c>
      <c r="CS584" t="s">
        <v>139</v>
      </c>
      <c r="CT584" t="s">
        <v>139</v>
      </c>
      <c r="CU584" t="s">
        <v>139</v>
      </c>
      <c r="CV584" t="s">
        <v>140</v>
      </c>
      <c r="CW584" t="s">
        <v>139</v>
      </c>
      <c r="CX584" t="s">
        <v>139</v>
      </c>
      <c r="CY584" t="s">
        <v>965</v>
      </c>
      <c r="CZ584" s="10">
        <v>16702343207</v>
      </c>
      <c r="DA584" t="s">
        <v>760</v>
      </c>
      <c r="DB584" t="s">
        <v>140</v>
      </c>
      <c r="DC584" t="s">
        <v>139</v>
      </c>
      <c r="DD584" t="s">
        <v>117</v>
      </c>
      <c r="DE584" t="s">
        <v>755</v>
      </c>
      <c r="DF584" t="s">
        <v>955</v>
      </c>
      <c r="DG584" t="s">
        <v>966</v>
      </c>
      <c r="DH584" t="s">
        <v>954</v>
      </c>
      <c r="DI584" t="s">
        <v>950</v>
      </c>
      <c r="DJ584" t="s">
        <v>760</v>
      </c>
    </row>
    <row r="585" spans="1:114" ht="14.45" customHeight="1" x14ac:dyDescent="0.25">
      <c r="A585" t="s">
        <v>1329</v>
      </c>
      <c r="B585" t="s">
        <v>217</v>
      </c>
      <c r="C585" s="1">
        <v>46008</v>
      </c>
      <c r="D585" s="1">
        <v>46065</v>
      </c>
      <c r="E585" t="s">
        <v>116</v>
      </c>
      <c r="G585" t="s">
        <v>117</v>
      </c>
      <c r="H585" t="s">
        <v>117</v>
      </c>
      <c r="I585" t="s">
        <v>117</v>
      </c>
      <c r="J585" t="s">
        <v>1173</v>
      </c>
      <c r="K585" t="s">
        <v>1174</v>
      </c>
      <c r="L585" t="s">
        <v>1330</v>
      </c>
      <c r="M585" t="s">
        <v>953</v>
      </c>
      <c r="N585" t="s">
        <v>121</v>
      </c>
      <c r="O585" t="s">
        <v>122</v>
      </c>
      <c r="P585" s="8">
        <v>96950</v>
      </c>
      <c r="Q585" t="s">
        <v>123</v>
      </c>
      <c r="R585" t="s">
        <v>753</v>
      </c>
      <c r="S585" s="10">
        <v>16702343207</v>
      </c>
      <c r="U585" t="s">
        <v>954</v>
      </c>
      <c r="V585">
        <v>61111</v>
      </c>
      <c r="W585" t="s">
        <v>125</v>
      </c>
      <c r="Y585" t="s">
        <v>755</v>
      </c>
      <c r="Z585" t="s">
        <v>955</v>
      </c>
      <c r="AA585" t="s">
        <v>956</v>
      </c>
      <c r="AB585" t="s">
        <v>193</v>
      </c>
      <c r="AC585" t="s">
        <v>952</v>
      </c>
      <c r="AD585" t="s">
        <v>1331</v>
      </c>
      <c r="AE585" t="s">
        <v>121</v>
      </c>
      <c r="AF585" t="s">
        <v>122</v>
      </c>
      <c r="AG585" s="8">
        <v>96950</v>
      </c>
      <c r="AH585" t="s">
        <v>123</v>
      </c>
      <c r="AI585" t="s">
        <v>753</v>
      </c>
      <c r="AJ585" s="10">
        <v>16707833833</v>
      </c>
      <c r="AL585" t="s">
        <v>760</v>
      </c>
      <c r="BE585" t="str">
        <f>"25-4022.00"</f>
        <v>25-4022.00</v>
      </c>
      <c r="BF585" t="s">
        <v>1332</v>
      </c>
      <c r="BG585" t="s">
        <v>1333</v>
      </c>
      <c r="BH585" t="s">
        <v>1334</v>
      </c>
      <c r="BI585">
        <v>2</v>
      </c>
      <c r="BK585" s="1">
        <v>46096</v>
      </c>
      <c r="BL585" s="1">
        <v>46460</v>
      </c>
      <c r="BO585">
        <v>40</v>
      </c>
      <c r="BP585">
        <v>0</v>
      </c>
      <c r="BQ585">
        <v>8</v>
      </c>
      <c r="BR585">
        <v>8</v>
      </c>
      <c r="BS585">
        <v>8</v>
      </c>
      <c r="BT585">
        <v>8</v>
      </c>
      <c r="BU585">
        <v>8</v>
      </c>
      <c r="BV585">
        <v>0</v>
      </c>
      <c r="BW585" t="str">
        <f t="shared" si="12"/>
        <v>8:00 AM</v>
      </c>
      <c r="BX585" t="str">
        <f>"5:00 PM"</f>
        <v>5:00 PM</v>
      </c>
      <c r="BY585" t="s">
        <v>212</v>
      </c>
      <c r="BZ585">
        <v>0</v>
      </c>
      <c r="CA585">
        <v>24</v>
      </c>
      <c r="CB585" t="s">
        <v>117</v>
      </c>
      <c r="CD585" s="2" t="s">
        <v>1335</v>
      </c>
      <c r="CE585" t="s">
        <v>1336</v>
      </c>
      <c r="CF585" t="s">
        <v>953</v>
      </c>
      <c r="CG585" t="s">
        <v>121</v>
      </c>
      <c r="CH585" t="s">
        <v>122</v>
      </c>
      <c r="CI585" s="8">
        <v>96950</v>
      </c>
      <c r="CJ585" s="3">
        <v>15.67</v>
      </c>
      <c r="CK585" s="3">
        <v>15.67</v>
      </c>
      <c r="CL585" s="3">
        <v>23.5</v>
      </c>
      <c r="CM585" s="3">
        <v>23.5</v>
      </c>
      <c r="CN585" t="s">
        <v>137</v>
      </c>
      <c r="CO585" t="s">
        <v>140</v>
      </c>
      <c r="CP585" t="s">
        <v>138</v>
      </c>
      <c r="CR585" t="s">
        <v>117</v>
      </c>
      <c r="CS585" t="s">
        <v>139</v>
      </c>
      <c r="CT585" t="s">
        <v>139</v>
      </c>
      <c r="CU585" t="s">
        <v>139</v>
      </c>
      <c r="CV585" t="s">
        <v>140</v>
      </c>
      <c r="CW585" t="s">
        <v>139</v>
      </c>
      <c r="CX585" t="s">
        <v>139</v>
      </c>
      <c r="CY585" t="s">
        <v>1337</v>
      </c>
      <c r="CZ585" s="10">
        <v>16702343207</v>
      </c>
      <c r="DA585" t="s">
        <v>760</v>
      </c>
      <c r="DB585" t="s">
        <v>140</v>
      </c>
      <c r="DC585" t="s">
        <v>139</v>
      </c>
      <c r="DD585" t="s">
        <v>117</v>
      </c>
      <c r="DE585" t="s">
        <v>755</v>
      </c>
      <c r="DF585" t="s">
        <v>955</v>
      </c>
      <c r="DG585" t="s">
        <v>966</v>
      </c>
      <c r="DH585" t="s">
        <v>954</v>
      </c>
      <c r="DI585" t="s">
        <v>950</v>
      </c>
      <c r="DJ585" t="s">
        <v>760</v>
      </c>
    </row>
    <row r="586" spans="1:114" ht="14.45" customHeight="1" x14ac:dyDescent="0.25">
      <c r="A586" t="s">
        <v>1403</v>
      </c>
      <c r="B586" t="s">
        <v>115</v>
      </c>
      <c r="C586" s="1">
        <v>46008</v>
      </c>
      <c r="D586" s="1">
        <v>46065</v>
      </c>
      <c r="E586" t="s">
        <v>168</v>
      </c>
      <c r="F586" s="1">
        <v>46111</v>
      </c>
      <c r="G586" t="s">
        <v>117</v>
      </c>
      <c r="H586" t="s">
        <v>117</v>
      </c>
      <c r="I586" t="s">
        <v>117</v>
      </c>
      <c r="J586" t="s">
        <v>1404</v>
      </c>
      <c r="L586" t="s">
        <v>1405</v>
      </c>
      <c r="M586" t="s">
        <v>1406</v>
      </c>
      <c r="N586" t="s">
        <v>645</v>
      </c>
      <c r="O586" t="s">
        <v>122</v>
      </c>
      <c r="P586" s="8">
        <v>96950</v>
      </c>
      <c r="Q586" t="s">
        <v>123</v>
      </c>
      <c r="S586" s="10">
        <v>16702346233</v>
      </c>
      <c r="U586" t="s">
        <v>1407</v>
      </c>
      <c r="V586">
        <v>311999</v>
      </c>
      <c r="W586" t="s">
        <v>125</v>
      </c>
      <c r="Y586" t="s">
        <v>1408</v>
      </c>
      <c r="Z586" t="s">
        <v>371</v>
      </c>
      <c r="AA586" t="s">
        <v>863</v>
      </c>
      <c r="AB586" t="s">
        <v>1409</v>
      </c>
      <c r="AC586" t="s">
        <v>1405</v>
      </c>
      <c r="AD586" t="s">
        <v>1406</v>
      </c>
      <c r="AE586" t="s">
        <v>645</v>
      </c>
      <c r="AF586" t="s">
        <v>122</v>
      </c>
      <c r="AG586" s="8">
        <v>96950</v>
      </c>
      <c r="AH586" t="s">
        <v>123</v>
      </c>
      <c r="AJ586" s="10">
        <v>16702346233</v>
      </c>
      <c r="AL586" t="s">
        <v>1410</v>
      </c>
      <c r="AM586" t="s">
        <v>152</v>
      </c>
      <c r="AN586" t="s">
        <v>1411</v>
      </c>
      <c r="AO586" t="s">
        <v>1412</v>
      </c>
      <c r="AQ586" t="s">
        <v>1413</v>
      </c>
      <c r="AR586" t="s">
        <v>1414</v>
      </c>
      <c r="AS586" t="s">
        <v>645</v>
      </c>
      <c r="AT586" t="s">
        <v>122</v>
      </c>
      <c r="AU586" s="8">
        <v>96950</v>
      </c>
      <c r="AV586" t="s">
        <v>123</v>
      </c>
      <c r="AX586" s="10">
        <v>16702857505</v>
      </c>
      <c r="AZ586" t="s">
        <v>1415</v>
      </c>
      <c r="BA586" t="s">
        <v>1416</v>
      </c>
      <c r="BB586" t="s">
        <v>1417</v>
      </c>
      <c r="BE586" t="str">
        <f>"51-3092.00"</f>
        <v>51-3092.00</v>
      </c>
      <c r="BF586" t="s">
        <v>1418</v>
      </c>
      <c r="BG586" t="s">
        <v>1419</v>
      </c>
      <c r="BH586" t="s">
        <v>1420</v>
      </c>
      <c r="BI586">
        <v>1</v>
      </c>
      <c r="BJ586">
        <v>1</v>
      </c>
      <c r="BK586" s="1">
        <v>46113</v>
      </c>
      <c r="BL586" s="1">
        <v>46477</v>
      </c>
      <c r="BM586" s="1">
        <v>46113</v>
      </c>
      <c r="BN586" s="1">
        <v>46477</v>
      </c>
      <c r="BO586">
        <v>35</v>
      </c>
      <c r="BP586">
        <v>0</v>
      </c>
      <c r="BQ586">
        <v>7</v>
      </c>
      <c r="BR586">
        <v>7</v>
      </c>
      <c r="BS586">
        <v>7</v>
      </c>
      <c r="BT586">
        <v>7</v>
      </c>
      <c r="BU586">
        <v>7</v>
      </c>
      <c r="BV586">
        <v>0</v>
      </c>
      <c r="BW586" t="str">
        <f>"9:00 AM"</f>
        <v>9:00 AM</v>
      </c>
      <c r="BX586" t="str">
        <f>"4:00 PM"</f>
        <v>4:00 PM</v>
      </c>
      <c r="BY586" t="s">
        <v>135</v>
      </c>
      <c r="BZ586">
        <v>0</v>
      </c>
      <c r="CA586">
        <v>12</v>
      </c>
      <c r="CB586" t="s">
        <v>117</v>
      </c>
      <c r="CD586" t="s">
        <v>1421</v>
      </c>
      <c r="CE586" t="s">
        <v>1405</v>
      </c>
      <c r="CF586" t="s">
        <v>1406</v>
      </c>
      <c r="CG586" t="s">
        <v>645</v>
      </c>
      <c r="CH586" t="s">
        <v>122</v>
      </c>
      <c r="CI586" s="8">
        <v>96950</v>
      </c>
      <c r="CJ586" s="3">
        <v>8.6300000000000008</v>
      </c>
      <c r="CK586" s="3">
        <v>8.6300000000000008</v>
      </c>
      <c r="CL586" s="3">
        <v>12.95</v>
      </c>
      <c r="CM586" s="3">
        <v>12.95</v>
      </c>
      <c r="CN586" t="s">
        <v>137</v>
      </c>
      <c r="CO586" t="s">
        <v>1422</v>
      </c>
      <c r="CP586" t="s">
        <v>138</v>
      </c>
      <c r="CR586" t="s">
        <v>117</v>
      </c>
      <c r="CS586" t="s">
        <v>139</v>
      </c>
      <c r="CT586" t="s">
        <v>140</v>
      </c>
      <c r="CU586" t="s">
        <v>139</v>
      </c>
      <c r="CV586" t="s">
        <v>140</v>
      </c>
      <c r="CW586" t="s">
        <v>139</v>
      </c>
      <c r="CX586" t="s">
        <v>140</v>
      </c>
      <c r="CY586" t="s">
        <v>1423</v>
      </c>
      <c r="CZ586" s="10" t="s">
        <v>140</v>
      </c>
      <c r="DA586" t="s">
        <v>1410</v>
      </c>
      <c r="DB586" t="s">
        <v>824</v>
      </c>
      <c r="DC586" t="s">
        <v>139</v>
      </c>
      <c r="DD586" t="s">
        <v>117</v>
      </c>
    </row>
    <row r="587" spans="1:114" ht="14.45" customHeight="1" x14ac:dyDescent="0.25">
      <c r="A587" t="s">
        <v>2437</v>
      </c>
      <c r="B587" t="s">
        <v>115</v>
      </c>
      <c r="C587" s="1">
        <v>46010</v>
      </c>
      <c r="D587" s="1">
        <v>46065</v>
      </c>
      <c r="E587" t="s">
        <v>168</v>
      </c>
      <c r="F587" s="1">
        <v>46160</v>
      </c>
      <c r="G587" t="s">
        <v>117</v>
      </c>
      <c r="H587" t="s">
        <v>117</v>
      </c>
      <c r="I587" t="s">
        <v>117</v>
      </c>
      <c r="J587" t="s">
        <v>986</v>
      </c>
      <c r="L587" t="s">
        <v>987</v>
      </c>
      <c r="N587" t="s">
        <v>156</v>
      </c>
      <c r="O587" t="s">
        <v>122</v>
      </c>
      <c r="P587" s="8">
        <v>96950</v>
      </c>
      <c r="Q587" t="s">
        <v>123</v>
      </c>
      <c r="R587" t="s">
        <v>142</v>
      </c>
      <c r="S587" s="10">
        <v>16702358748</v>
      </c>
      <c r="U587" t="s">
        <v>988</v>
      </c>
      <c r="V587">
        <v>23622</v>
      </c>
      <c r="W587" t="s">
        <v>125</v>
      </c>
      <c r="Y587" t="s">
        <v>2438</v>
      </c>
      <c r="Z587" t="s">
        <v>1167</v>
      </c>
      <c r="AA587" t="s">
        <v>2439</v>
      </c>
      <c r="AB587" t="s">
        <v>277</v>
      </c>
      <c r="AC587" t="s">
        <v>987</v>
      </c>
      <c r="AE587" t="s">
        <v>156</v>
      </c>
      <c r="AF587" t="s">
        <v>122</v>
      </c>
      <c r="AG587" s="8">
        <v>96950</v>
      </c>
      <c r="AH587" t="s">
        <v>123</v>
      </c>
      <c r="AJ587" s="10">
        <v>16702358748</v>
      </c>
      <c r="AL587" t="s">
        <v>991</v>
      </c>
      <c r="BE587" t="str">
        <f>"17-3022.00"</f>
        <v>17-3022.00</v>
      </c>
      <c r="BF587" t="s">
        <v>1399</v>
      </c>
      <c r="BG587" t="s">
        <v>2440</v>
      </c>
      <c r="BH587" t="s">
        <v>1401</v>
      </c>
      <c r="BI587">
        <v>1</v>
      </c>
      <c r="BJ587">
        <v>1</v>
      </c>
      <c r="BK587" s="1">
        <v>46162</v>
      </c>
      <c r="BL587" s="1">
        <v>46526</v>
      </c>
      <c r="BM587" s="1">
        <v>46162</v>
      </c>
      <c r="BN587" s="1">
        <v>46526</v>
      </c>
      <c r="BO587">
        <v>35</v>
      </c>
      <c r="BP587">
        <v>0</v>
      </c>
      <c r="BQ587">
        <v>7</v>
      </c>
      <c r="BR587">
        <v>7</v>
      </c>
      <c r="BS587">
        <v>7</v>
      </c>
      <c r="BT587">
        <v>7</v>
      </c>
      <c r="BU587">
        <v>7</v>
      </c>
      <c r="BV587">
        <v>0</v>
      </c>
      <c r="BW587" t="str">
        <f>"8:00 AM"</f>
        <v>8:00 AM</v>
      </c>
      <c r="BX587" t="str">
        <f>"4:00 PM"</f>
        <v>4:00 PM</v>
      </c>
      <c r="BY587" t="s">
        <v>384</v>
      </c>
      <c r="BZ587">
        <v>0</v>
      </c>
      <c r="CA587">
        <v>24</v>
      </c>
      <c r="CB587" t="s">
        <v>139</v>
      </c>
      <c r="CC587">
        <v>10</v>
      </c>
      <c r="CD587" t="s">
        <v>2441</v>
      </c>
      <c r="CE587" t="s">
        <v>987</v>
      </c>
      <c r="CG587" t="s">
        <v>993</v>
      </c>
      <c r="CH587" t="s">
        <v>122</v>
      </c>
      <c r="CI587" s="8">
        <v>96950</v>
      </c>
      <c r="CJ587" s="3">
        <v>19.5</v>
      </c>
      <c r="CK587" s="3">
        <v>19.5</v>
      </c>
      <c r="CL587" s="3">
        <v>29.25</v>
      </c>
      <c r="CM587" s="3">
        <v>29.25</v>
      </c>
      <c r="CN587" t="s">
        <v>137</v>
      </c>
      <c r="CO587" t="s">
        <v>142</v>
      </c>
      <c r="CP587" t="s">
        <v>266</v>
      </c>
      <c r="CR587" t="s">
        <v>117</v>
      </c>
      <c r="CS587" t="s">
        <v>139</v>
      </c>
      <c r="CT587" t="s">
        <v>140</v>
      </c>
      <c r="CU587" t="s">
        <v>139</v>
      </c>
      <c r="CV587" t="s">
        <v>140</v>
      </c>
      <c r="CW587" t="s">
        <v>139</v>
      </c>
      <c r="CX587" t="s">
        <v>140</v>
      </c>
      <c r="CY587" t="s">
        <v>994</v>
      </c>
      <c r="CZ587" s="10">
        <v>16702358748</v>
      </c>
      <c r="DA587" t="s">
        <v>991</v>
      </c>
      <c r="DB587" t="s">
        <v>142</v>
      </c>
      <c r="DC587" t="s">
        <v>139</v>
      </c>
      <c r="DD587" t="s">
        <v>117</v>
      </c>
    </row>
    <row r="588" spans="1:114" ht="14.45" customHeight="1" x14ac:dyDescent="0.25">
      <c r="A588" t="s">
        <v>3110</v>
      </c>
      <c r="B588" t="s">
        <v>234</v>
      </c>
      <c r="C588" s="1">
        <v>46052</v>
      </c>
      <c r="D588" s="1">
        <v>46065</v>
      </c>
      <c r="E588" t="s">
        <v>168</v>
      </c>
      <c r="F588" s="1">
        <v>46184</v>
      </c>
      <c r="G588" t="s">
        <v>117</v>
      </c>
      <c r="H588" t="s">
        <v>117</v>
      </c>
      <c r="I588" t="s">
        <v>117</v>
      </c>
      <c r="J588" t="s">
        <v>1454</v>
      </c>
      <c r="L588" t="s">
        <v>1455</v>
      </c>
      <c r="M588" t="s">
        <v>1456</v>
      </c>
      <c r="N588" t="s">
        <v>156</v>
      </c>
      <c r="O588" t="s">
        <v>122</v>
      </c>
      <c r="P588" s="8">
        <v>96950</v>
      </c>
      <c r="Q588" t="s">
        <v>123</v>
      </c>
      <c r="S588" s="10">
        <v>16707899238</v>
      </c>
      <c r="U588" t="s">
        <v>1457</v>
      </c>
      <c r="V588">
        <v>561320</v>
      </c>
      <c r="W588" t="s">
        <v>222</v>
      </c>
      <c r="X588" t="s">
        <v>139</v>
      </c>
      <c r="Y588" t="s">
        <v>1458</v>
      </c>
      <c r="Z588" t="s">
        <v>1459</v>
      </c>
      <c r="AA588" t="s">
        <v>1460</v>
      </c>
      <c r="AB588" t="s">
        <v>277</v>
      </c>
      <c r="AC588" t="s">
        <v>1455</v>
      </c>
      <c r="AD588" t="s">
        <v>1456</v>
      </c>
      <c r="AE588" t="s">
        <v>156</v>
      </c>
      <c r="AF588" t="s">
        <v>122</v>
      </c>
      <c r="AG588" s="8">
        <v>96950</v>
      </c>
      <c r="AH588" t="s">
        <v>123</v>
      </c>
      <c r="AJ588" s="10">
        <v>16707899238</v>
      </c>
      <c r="AL588" t="s">
        <v>1461</v>
      </c>
      <c r="BE588" t="str">
        <f>"39-9011.00"</f>
        <v>39-9011.00</v>
      </c>
      <c r="BF588" t="s">
        <v>941</v>
      </c>
      <c r="BG588" t="s">
        <v>1462</v>
      </c>
      <c r="BH588" t="s">
        <v>941</v>
      </c>
      <c r="BI588">
        <v>5</v>
      </c>
      <c r="BK588" s="1">
        <v>46186</v>
      </c>
      <c r="BL588" s="1">
        <v>46550</v>
      </c>
      <c r="BO588">
        <v>35</v>
      </c>
      <c r="BP588">
        <v>0</v>
      </c>
      <c r="BQ588">
        <v>7</v>
      </c>
      <c r="BR588">
        <v>7</v>
      </c>
      <c r="BS588">
        <v>7</v>
      </c>
      <c r="BT588">
        <v>7</v>
      </c>
      <c r="BU588">
        <v>7</v>
      </c>
      <c r="BV588">
        <v>0</v>
      </c>
      <c r="BW588" t="str">
        <f>"8:00 AM"</f>
        <v>8:00 AM</v>
      </c>
      <c r="BX588" t="str">
        <f>"4:00 PM"</f>
        <v>4:00 PM</v>
      </c>
      <c r="BY588" t="s">
        <v>135</v>
      </c>
      <c r="BZ588">
        <v>0</v>
      </c>
      <c r="CA588">
        <v>12</v>
      </c>
      <c r="CB588" t="s">
        <v>117</v>
      </c>
      <c r="CD588" s="2" t="s">
        <v>1463</v>
      </c>
      <c r="CE588" t="s">
        <v>1464</v>
      </c>
      <c r="CF588" t="s">
        <v>1465</v>
      </c>
      <c r="CG588" t="s">
        <v>156</v>
      </c>
      <c r="CH588" t="s">
        <v>122</v>
      </c>
      <c r="CI588" s="8">
        <v>96950</v>
      </c>
      <c r="CJ588" s="3">
        <v>7.96</v>
      </c>
      <c r="CK588" s="3">
        <v>7.96</v>
      </c>
      <c r="CL588" s="3">
        <v>11.94</v>
      </c>
      <c r="CM588" s="3">
        <v>11.94</v>
      </c>
      <c r="CN588" t="s">
        <v>137</v>
      </c>
      <c r="CO588" t="s">
        <v>3111</v>
      </c>
      <c r="CP588" t="s">
        <v>138</v>
      </c>
      <c r="CR588" t="s">
        <v>139</v>
      </c>
      <c r="CS588" t="s">
        <v>139</v>
      </c>
      <c r="CT588" t="s">
        <v>140</v>
      </c>
      <c r="CU588" t="s">
        <v>139</v>
      </c>
      <c r="CV588" t="s">
        <v>140</v>
      </c>
      <c r="CW588" t="s">
        <v>139</v>
      </c>
      <c r="CX588" t="s">
        <v>140</v>
      </c>
      <c r="CY588" t="s">
        <v>1500</v>
      </c>
      <c r="CZ588" s="10">
        <v>16707899238</v>
      </c>
      <c r="DA588" t="s">
        <v>1461</v>
      </c>
      <c r="DB588" t="s">
        <v>824</v>
      </c>
      <c r="DC588" t="s">
        <v>139</v>
      </c>
      <c r="DD588" t="s">
        <v>139</v>
      </c>
      <c r="DE588" t="s">
        <v>1458</v>
      </c>
      <c r="DF588" t="s">
        <v>1468</v>
      </c>
      <c r="DG588" t="s">
        <v>966</v>
      </c>
      <c r="DH588" t="s">
        <v>1457</v>
      </c>
      <c r="DI588" t="s">
        <v>1454</v>
      </c>
      <c r="DJ588" t="s">
        <v>1461</v>
      </c>
    </row>
    <row r="589" spans="1:114" ht="14.45" customHeight="1" x14ac:dyDescent="0.25">
      <c r="A589" t="s">
        <v>3210</v>
      </c>
      <c r="B589" t="s">
        <v>115</v>
      </c>
      <c r="C589" s="1">
        <v>46008</v>
      </c>
      <c r="D589" s="1">
        <v>46065</v>
      </c>
      <c r="E589" t="s">
        <v>116</v>
      </c>
      <c r="G589" t="s">
        <v>139</v>
      </c>
      <c r="H589" t="s">
        <v>117</v>
      </c>
      <c r="I589" t="s">
        <v>117</v>
      </c>
      <c r="J589" t="s">
        <v>3211</v>
      </c>
      <c r="L589" t="s">
        <v>3212</v>
      </c>
      <c r="M589" t="s">
        <v>3213</v>
      </c>
      <c r="N589" t="s">
        <v>156</v>
      </c>
      <c r="O589" t="s">
        <v>122</v>
      </c>
      <c r="P589" s="8">
        <v>96950</v>
      </c>
      <c r="Q589" t="s">
        <v>123</v>
      </c>
      <c r="R589" t="s">
        <v>140</v>
      </c>
      <c r="S589" s="10">
        <v>16703238848</v>
      </c>
      <c r="U589" t="s">
        <v>3214</v>
      </c>
      <c r="V589">
        <v>72111</v>
      </c>
      <c r="W589" t="s">
        <v>125</v>
      </c>
      <c r="Y589" t="s">
        <v>3215</v>
      </c>
      <c r="Z589" t="s">
        <v>3216</v>
      </c>
      <c r="AB589" t="s">
        <v>277</v>
      </c>
      <c r="AC589" t="s">
        <v>3212</v>
      </c>
      <c r="AD589" t="s">
        <v>3213</v>
      </c>
      <c r="AE589" t="s">
        <v>156</v>
      </c>
      <c r="AF589" t="s">
        <v>122</v>
      </c>
      <c r="AG589" s="8">
        <v>96950</v>
      </c>
      <c r="AH589" t="s">
        <v>123</v>
      </c>
      <c r="AJ589" s="10">
        <v>16703238848</v>
      </c>
      <c r="AL589" t="s">
        <v>3217</v>
      </c>
      <c r="BE589" t="str">
        <f>"11-3031.00"</f>
        <v>11-3031.00</v>
      </c>
      <c r="BF589" t="s">
        <v>3218</v>
      </c>
      <c r="BG589" t="s">
        <v>3219</v>
      </c>
      <c r="BH589" t="s">
        <v>3220</v>
      </c>
      <c r="BI589">
        <v>1</v>
      </c>
      <c r="BJ589">
        <v>1</v>
      </c>
      <c r="BK589" s="1">
        <v>46054</v>
      </c>
      <c r="BL589" s="1">
        <v>47149</v>
      </c>
      <c r="BM589" s="1">
        <v>46065</v>
      </c>
      <c r="BN589" s="1">
        <v>47149</v>
      </c>
      <c r="BO589">
        <v>40</v>
      </c>
      <c r="BP589">
        <v>0</v>
      </c>
      <c r="BQ589">
        <v>8</v>
      </c>
      <c r="BR589">
        <v>8</v>
      </c>
      <c r="BS589">
        <v>8</v>
      </c>
      <c r="BT589">
        <v>8</v>
      </c>
      <c r="BU589">
        <v>8</v>
      </c>
      <c r="BV589">
        <v>0</v>
      </c>
      <c r="BW589" t="str">
        <f>"9:00 AM"</f>
        <v>9:00 AM</v>
      </c>
      <c r="BX589" t="str">
        <f>"6:00 PM"</f>
        <v>6:00 PM</v>
      </c>
      <c r="BY589" t="s">
        <v>135</v>
      </c>
      <c r="BZ589">
        <v>0</v>
      </c>
      <c r="CA589">
        <v>48</v>
      </c>
      <c r="CB589" t="s">
        <v>139</v>
      </c>
      <c r="CC589">
        <v>3</v>
      </c>
      <c r="CD589" s="2" t="s">
        <v>3221</v>
      </c>
      <c r="CE589" t="s">
        <v>3212</v>
      </c>
      <c r="CF589" t="s">
        <v>3213</v>
      </c>
      <c r="CG589" t="s">
        <v>156</v>
      </c>
      <c r="CH589" t="s">
        <v>122</v>
      </c>
      <c r="CI589" s="8">
        <v>96950</v>
      </c>
      <c r="CJ589" s="3">
        <v>26.62</v>
      </c>
      <c r="CK589" s="3">
        <v>26.62</v>
      </c>
      <c r="CL589" s="3">
        <v>39.93</v>
      </c>
      <c r="CM589" s="3">
        <v>39.93</v>
      </c>
      <c r="CN589" t="s">
        <v>137</v>
      </c>
      <c r="CO589" t="s">
        <v>140</v>
      </c>
      <c r="CP589" t="s">
        <v>138</v>
      </c>
      <c r="CR589" t="s">
        <v>117</v>
      </c>
      <c r="CS589" t="s">
        <v>139</v>
      </c>
      <c r="CT589" t="s">
        <v>140</v>
      </c>
      <c r="CU589" t="s">
        <v>139</v>
      </c>
      <c r="CV589" t="s">
        <v>140</v>
      </c>
      <c r="CW589" t="s">
        <v>139</v>
      </c>
      <c r="CX589" t="s">
        <v>140</v>
      </c>
      <c r="CY589" t="s">
        <v>325</v>
      </c>
      <c r="CZ589" s="10">
        <v>16703238848</v>
      </c>
      <c r="DA589" t="s">
        <v>3217</v>
      </c>
      <c r="DB589" t="s">
        <v>140</v>
      </c>
      <c r="DC589" t="s">
        <v>139</v>
      </c>
      <c r="DD589" t="s">
        <v>117</v>
      </c>
    </row>
    <row r="590" spans="1:114" ht="14.45" customHeight="1" x14ac:dyDescent="0.25">
      <c r="A590" t="s">
        <v>3225</v>
      </c>
      <c r="B590" t="s">
        <v>115</v>
      </c>
      <c r="C590" s="1">
        <v>46024</v>
      </c>
      <c r="D590" s="1">
        <v>46065</v>
      </c>
      <c r="E590" t="s">
        <v>168</v>
      </c>
      <c r="F590" s="1">
        <v>46172</v>
      </c>
      <c r="G590" t="s">
        <v>117</v>
      </c>
      <c r="H590" t="s">
        <v>117</v>
      </c>
      <c r="I590" t="s">
        <v>117</v>
      </c>
      <c r="J590" t="s">
        <v>351</v>
      </c>
      <c r="K590" t="s">
        <v>391</v>
      </c>
      <c r="L590" t="s">
        <v>353</v>
      </c>
      <c r="M590" t="s">
        <v>354</v>
      </c>
      <c r="N590" t="s">
        <v>121</v>
      </c>
      <c r="O590" t="s">
        <v>122</v>
      </c>
      <c r="P590" s="8">
        <v>96950</v>
      </c>
      <c r="Q590" t="s">
        <v>123</v>
      </c>
      <c r="S590" s="10">
        <v>16702353285</v>
      </c>
      <c r="U590" t="s">
        <v>355</v>
      </c>
      <c r="V590">
        <v>81111</v>
      </c>
      <c r="W590" t="s">
        <v>125</v>
      </c>
      <c r="Y590" t="s">
        <v>356</v>
      </c>
      <c r="Z590" t="s">
        <v>357</v>
      </c>
      <c r="AA590" t="s">
        <v>358</v>
      </c>
      <c r="AB590" t="s">
        <v>359</v>
      </c>
      <c r="AC590" t="s">
        <v>353</v>
      </c>
      <c r="AD590" t="s">
        <v>354</v>
      </c>
      <c r="AE590" t="s">
        <v>121</v>
      </c>
      <c r="AF590" t="s">
        <v>122</v>
      </c>
      <c r="AG590" s="8">
        <v>96950</v>
      </c>
      <c r="AH590" t="s">
        <v>123</v>
      </c>
      <c r="AJ590" s="10">
        <v>16702353285</v>
      </c>
      <c r="AL590" t="s">
        <v>360</v>
      </c>
      <c r="BE590" t="str">
        <f>"47-4041.00"</f>
        <v>47-4041.00</v>
      </c>
      <c r="BF590" t="s">
        <v>1368</v>
      </c>
      <c r="BG590" t="s">
        <v>1369</v>
      </c>
      <c r="BH590" t="s">
        <v>1370</v>
      </c>
      <c r="BI590">
        <v>1</v>
      </c>
      <c r="BJ590">
        <v>1</v>
      </c>
      <c r="BK590" s="1">
        <v>46174</v>
      </c>
      <c r="BL590" s="1">
        <v>46538</v>
      </c>
      <c r="BM590" s="1">
        <v>46174</v>
      </c>
      <c r="BN590" s="1">
        <v>46538</v>
      </c>
      <c r="BO590">
        <v>40</v>
      </c>
      <c r="BP590">
        <v>0</v>
      </c>
      <c r="BQ590">
        <v>8</v>
      </c>
      <c r="BR590">
        <v>8</v>
      </c>
      <c r="BS590">
        <v>8</v>
      </c>
      <c r="BT590">
        <v>8</v>
      </c>
      <c r="BU590">
        <v>8</v>
      </c>
      <c r="BV590">
        <v>0</v>
      </c>
      <c r="BW590" t="str">
        <f>"8:00 AM"</f>
        <v>8:00 AM</v>
      </c>
      <c r="BX590" t="str">
        <f>"5:00 PM"</f>
        <v>5:00 PM</v>
      </c>
      <c r="BY590" t="s">
        <v>135</v>
      </c>
      <c r="BZ590">
        <v>0</v>
      </c>
      <c r="CA590">
        <v>12</v>
      </c>
      <c r="CB590" t="s">
        <v>117</v>
      </c>
      <c r="CD590" t="s">
        <v>165</v>
      </c>
      <c r="CE590" t="s">
        <v>353</v>
      </c>
      <c r="CF590" t="s">
        <v>354</v>
      </c>
      <c r="CG590" t="s">
        <v>121</v>
      </c>
      <c r="CH590" t="s">
        <v>122</v>
      </c>
      <c r="CI590" s="8">
        <v>96950</v>
      </c>
      <c r="CJ590" s="3">
        <v>17.420000000000002</v>
      </c>
      <c r="CK590" s="3">
        <v>17.420000000000002</v>
      </c>
      <c r="CL590" s="3">
        <v>26.13</v>
      </c>
      <c r="CM590" s="3">
        <v>26.13</v>
      </c>
      <c r="CN590" t="s">
        <v>137</v>
      </c>
      <c r="CO590" t="s">
        <v>325</v>
      </c>
      <c r="CP590" t="s">
        <v>138</v>
      </c>
      <c r="CR590" t="s">
        <v>117</v>
      </c>
      <c r="CS590" t="s">
        <v>139</v>
      </c>
      <c r="CT590" t="s">
        <v>140</v>
      </c>
      <c r="CU590" t="s">
        <v>139</v>
      </c>
      <c r="CV590" t="s">
        <v>140</v>
      </c>
      <c r="CW590" t="s">
        <v>139</v>
      </c>
      <c r="CX590" t="s">
        <v>140</v>
      </c>
      <c r="CY590" t="s">
        <v>1225</v>
      </c>
      <c r="CZ590" s="10">
        <v>16702353285</v>
      </c>
      <c r="DA590" t="s">
        <v>360</v>
      </c>
      <c r="DB590" t="s">
        <v>140</v>
      </c>
      <c r="DC590" t="s">
        <v>139</v>
      </c>
      <c r="DD590" t="s">
        <v>117</v>
      </c>
    </row>
    <row r="591" spans="1:114" ht="14.45" customHeight="1" x14ac:dyDescent="0.25">
      <c r="A591" t="s">
        <v>3236</v>
      </c>
      <c r="B591" t="s">
        <v>115</v>
      </c>
      <c r="C591" s="1">
        <v>46008</v>
      </c>
      <c r="D591" s="1">
        <v>46065</v>
      </c>
      <c r="E591" t="s">
        <v>116</v>
      </c>
      <c r="G591" t="s">
        <v>117</v>
      </c>
      <c r="H591" t="s">
        <v>117</v>
      </c>
      <c r="I591" t="s">
        <v>117</v>
      </c>
      <c r="J591" t="s">
        <v>1115</v>
      </c>
      <c r="L591" t="s">
        <v>1116</v>
      </c>
      <c r="N591" t="s">
        <v>156</v>
      </c>
      <c r="O591" t="s">
        <v>122</v>
      </c>
      <c r="P591" s="8">
        <v>96950</v>
      </c>
      <c r="Q591" t="s">
        <v>123</v>
      </c>
      <c r="R591" t="s">
        <v>487</v>
      </c>
      <c r="S591" s="10">
        <v>16705889957</v>
      </c>
      <c r="U591" t="s">
        <v>1117</v>
      </c>
      <c r="V591">
        <v>561730</v>
      </c>
      <c r="W591" t="s">
        <v>125</v>
      </c>
      <c r="Y591" t="s">
        <v>1118</v>
      </c>
      <c r="Z591" t="s">
        <v>1119</v>
      </c>
      <c r="AB591" t="s">
        <v>277</v>
      </c>
      <c r="AC591" t="s">
        <v>1116</v>
      </c>
      <c r="AE591" t="s">
        <v>156</v>
      </c>
      <c r="AF591" t="s">
        <v>122</v>
      </c>
      <c r="AG591" s="8">
        <v>96950</v>
      </c>
      <c r="AH591" t="s">
        <v>123</v>
      </c>
      <c r="AI591" t="s">
        <v>1214</v>
      </c>
      <c r="AJ591" s="10">
        <v>16705889957</v>
      </c>
      <c r="AL591" t="s">
        <v>1121</v>
      </c>
      <c r="BE591" t="str">
        <f>"37-3011.00"</f>
        <v>37-3011.00</v>
      </c>
      <c r="BF591" t="s">
        <v>1051</v>
      </c>
      <c r="BG591" t="s">
        <v>3237</v>
      </c>
      <c r="BH591" t="s">
        <v>1123</v>
      </c>
      <c r="BI591">
        <v>6</v>
      </c>
      <c r="BJ591">
        <v>6</v>
      </c>
      <c r="BK591" s="1">
        <v>46054</v>
      </c>
      <c r="BL591" s="1">
        <v>46418</v>
      </c>
      <c r="BM591" s="1">
        <v>46065</v>
      </c>
      <c r="BN591" s="1">
        <v>46418</v>
      </c>
      <c r="BO591">
        <v>35</v>
      </c>
      <c r="BP591">
        <v>0</v>
      </c>
      <c r="BQ591">
        <v>7</v>
      </c>
      <c r="BR591">
        <v>7</v>
      </c>
      <c r="BS591">
        <v>7</v>
      </c>
      <c r="BT591">
        <v>7</v>
      </c>
      <c r="BU591">
        <v>7</v>
      </c>
      <c r="BV591">
        <v>0</v>
      </c>
      <c r="BW591" t="str">
        <f>"7:00 AM"</f>
        <v>7:00 AM</v>
      </c>
      <c r="BX591" t="str">
        <f>"3:00 PM"</f>
        <v>3:00 PM</v>
      </c>
      <c r="BY591" t="s">
        <v>165</v>
      </c>
      <c r="BZ591">
        <v>0</v>
      </c>
      <c r="CA591">
        <v>2</v>
      </c>
      <c r="CB591" t="s">
        <v>117</v>
      </c>
      <c r="CD591" t="s">
        <v>3238</v>
      </c>
      <c r="CE591" t="s">
        <v>1125</v>
      </c>
      <c r="CG591" t="s">
        <v>156</v>
      </c>
      <c r="CH591" t="s">
        <v>122</v>
      </c>
      <c r="CI591" s="8">
        <v>96950</v>
      </c>
      <c r="CJ591" s="3">
        <v>8.69</v>
      </c>
      <c r="CK591" s="3">
        <v>8.69</v>
      </c>
      <c r="CL591" s="3">
        <v>13.03</v>
      </c>
      <c r="CM591" s="3">
        <v>13.03</v>
      </c>
      <c r="CN591" t="s">
        <v>137</v>
      </c>
      <c r="CP591" t="s">
        <v>138</v>
      </c>
      <c r="CR591" t="s">
        <v>117</v>
      </c>
      <c r="CS591" t="s">
        <v>139</v>
      </c>
      <c r="CT591" t="s">
        <v>140</v>
      </c>
      <c r="CU591" t="s">
        <v>139</v>
      </c>
      <c r="CV591" t="s">
        <v>140</v>
      </c>
      <c r="CW591" t="s">
        <v>139</v>
      </c>
      <c r="CX591" t="s">
        <v>140</v>
      </c>
      <c r="CY591" t="s">
        <v>3239</v>
      </c>
      <c r="CZ591" s="10">
        <v>16705889957</v>
      </c>
      <c r="DA591" t="s">
        <v>1121</v>
      </c>
      <c r="DB591" t="s">
        <v>560</v>
      </c>
      <c r="DC591" t="s">
        <v>139</v>
      </c>
      <c r="DD591" t="s">
        <v>117</v>
      </c>
    </row>
    <row r="592" spans="1:114" ht="14.45" customHeight="1" x14ac:dyDescent="0.25">
      <c r="A592" t="s">
        <v>3693</v>
      </c>
      <c r="B592" t="s">
        <v>234</v>
      </c>
      <c r="C592" s="1">
        <v>46049</v>
      </c>
      <c r="D592" s="1">
        <v>46065</v>
      </c>
      <c r="E592" t="s">
        <v>116</v>
      </c>
      <c r="G592" t="s">
        <v>117</v>
      </c>
      <c r="H592" t="s">
        <v>117</v>
      </c>
      <c r="I592" t="s">
        <v>117</v>
      </c>
      <c r="J592" t="s">
        <v>1073</v>
      </c>
      <c r="K592" t="s">
        <v>1074</v>
      </c>
      <c r="L592" t="s">
        <v>1075</v>
      </c>
      <c r="M592" t="s">
        <v>1076</v>
      </c>
      <c r="N592" t="s">
        <v>121</v>
      </c>
      <c r="O592" t="s">
        <v>122</v>
      </c>
      <c r="P592" s="8">
        <v>96950</v>
      </c>
      <c r="Q592" t="s">
        <v>123</v>
      </c>
      <c r="R592" t="s">
        <v>140</v>
      </c>
      <c r="S592" s="10">
        <v>16703236877</v>
      </c>
      <c r="U592" t="s">
        <v>1077</v>
      </c>
      <c r="V592">
        <v>621498</v>
      </c>
      <c r="W592" t="s">
        <v>125</v>
      </c>
      <c r="Y592" t="s">
        <v>1078</v>
      </c>
      <c r="Z592" t="s">
        <v>1079</v>
      </c>
      <c r="AA592" t="s">
        <v>1080</v>
      </c>
      <c r="AB592" t="s">
        <v>277</v>
      </c>
      <c r="AC592" t="s">
        <v>1081</v>
      </c>
      <c r="AE592" t="s">
        <v>1082</v>
      </c>
      <c r="AF592" t="s">
        <v>340</v>
      </c>
      <c r="AG592" s="8">
        <v>96931</v>
      </c>
      <c r="AH592" t="s">
        <v>123</v>
      </c>
      <c r="AJ592" s="10">
        <v>16716498746</v>
      </c>
      <c r="AK592">
        <v>203</v>
      </c>
      <c r="AL592" t="s">
        <v>1083</v>
      </c>
      <c r="BE592" t="str">
        <f>"31-9092.00"</f>
        <v>31-9092.00</v>
      </c>
      <c r="BF592" t="s">
        <v>1084</v>
      </c>
      <c r="BG592" t="s">
        <v>1085</v>
      </c>
      <c r="BH592" t="s">
        <v>1086</v>
      </c>
      <c r="BI592">
        <v>2</v>
      </c>
      <c r="BK592" s="1">
        <v>46143</v>
      </c>
      <c r="BL592" s="1">
        <v>46507</v>
      </c>
      <c r="BO592">
        <v>40</v>
      </c>
      <c r="BP592">
        <v>0</v>
      </c>
      <c r="BQ592">
        <v>8</v>
      </c>
      <c r="BR592">
        <v>8</v>
      </c>
      <c r="BS592">
        <v>8</v>
      </c>
      <c r="BT592">
        <v>8</v>
      </c>
      <c r="BU592">
        <v>5</v>
      </c>
      <c r="BV592">
        <v>3</v>
      </c>
      <c r="BW592" t="str">
        <f>"8:30 AM"</f>
        <v>8:30 AM</v>
      </c>
      <c r="BX592" t="str">
        <f>"5:30 PM"</f>
        <v>5:30 PM</v>
      </c>
      <c r="BY592" t="s">
        <v>135</v>
      </c>
      <c r="BZ592">
        <v>0</v>
      </c>
      <c r="CA592">
        <v>0</v>
      </c>
      <c r="CB592" t="s">
        <v>117</v>
      </c>
      <c r="CD592" s="2" t="s">
        <v>1087</v>
      </c>
      <c r="CE592" t="s">
        <v>1088</v>
      </c>
      <c r="CF592" t="s">
        <v>1076</v>
      </c>
      <c r="CG592" t="s">
        <v>121</v>
      </c>
      <c r="CH592" t="s">
        <v>122</v>
      </c>
      <c r="CI592" s="8">
        <v>96950</v>
      </c>
      <c r="CJ592" s="3">
        <v>13.72</v>
      </c>
      <c r="CK592" s="3">
        <v>13.72</v>
      </c>
      <c r="CL592" s="3">
        <v>0</v>
      </c>
      <c r="CM592" s="3">
        <v>0</v>
      </c>
      <c r="CN592" t="s">
        <v>137</v>
      </c>
      <c r="CP592" t="s">
        <v>138</v>
      </c>
      <c r="CR592" t="s">
        <v>117</v>
      </c>
      <c r="CS592" t="s">
        <v>139</v>
      </c>
      <c r="CT592" t="s">
        <v>140</v>
      </c>
      <c r="CU592" t="s">
        <v>140</v>
      </c>
      <c r="CV592" t="s">
        <v>140</v>
      </c>
      <c r="CW592" t="s">
        <v>139</v>
      </c>
      <c r="CX592" t="s">
        <v>140</v>
      </c>
      <c r="CY592" t="s">
        <v>140</v>
      </c>
      <c r="CZ592" s="10">
        <v>16703236877</v>
      </c>
      <c r="DA592" t="s">
        <v>1089</v>
      </c>
      <c r="DB592" t="s">
        <v>140</v>
      </c>
      <c r="DC592" t="s">
        <v>139</v>
      </c>
      <c r="DD592" t="s">
        <v>117</v>
      </c>
    </row>
    <row r="593" spans="1:114" ht="14.45" customHeight="1" x14ac:dyDescent="0.25">
      <c r="A593" t="s">
        <v>4251</v>
      </c>
      <c r="B593" t="s">
        <v>115</v>
      </c>
      <c r="C593" s="1">
        <v>46009</v>
      </c>
      <c r="D593" s="1">
        <v>46065</v>
      </c>
      <c r="E593" t="s">
        <v>168</v>
      </c>
      <c r="F593" s="1">
        <v>46097</v>
      </c>
      <c r="G593" t="s">
        <v>117</v>
      </c>
      <c r="H593" t="s">
        <v>117</v>
      </c>
      <c r="I593" t="s">
        <v>117</v>
      </c>
      <c r="J593" t="s">
        <v>4252</v>
      </c>
      <c r="L593" t="s">
        <v>4253</v>
      </c>
      <c r="M593" t="s">
        <v>1985</v>
      </c>
      <c r="N593" t="s">
        <v>121</v>
      </c>
      <c r="O593" t="s">
        <v>122</v>
      </c>
      <c r="P593" s="8">
        <v>96950</v>
      </c>
      <c r="Q593" t="s">
        <v>123</v>
      </c>
      <c r="R593" t="s">
        <v>582</v>
      </c>
      <c r="S593" s="10">
        <v>16703223320</v>
      </c>
      <c r="U593" t="s">
        <v>4254</v>
      </c>
      <c r="V593">
        <v>611110</v>
      </c>
      <c r="W593" t="s">
        <v>125</v>
      </c>
      <c r="Y593" t="s">
        <v>4255</v>
      </c>
      <c r="Z593" t="s">
        <v>4256</v>
      </c>
      <c r="AA593" t="s">
        <v>4257</v>
      </c>
      <c r="AB593" t="s">
        <v>4258</v>
      </c>
      <c r="AC593" t="s">
        <v>4253</v>
      </c>
      <c r="AE593" t="s">
        <v>121</v>
      </c>
      <c r="AF593" t="s">
        <v>122</v>
      </c>
      <c r="AG593" s="8">
        <v>96950</v>
      </c>
      <c r="AH593" t="s">
        <v>123</v>
      </c>
      <c r="AI593" t="s">
        <v>582</v>
      </c>
      <c r="AJ593" s="10">
        <v>16703223320</v>
      </c>
      <c r="AL593" t="s">
        <v>4259</v>
      </c>
      <c r="BE593" t="str">
        <f>"49-9071.00"</f>
        <v>49-9071.00</v>
      </c>
      <c r="BF593" t="s">
        <v>132</v>
      </c>
      <c r="BG593" t="s">
        <v>4260</v>
      </c>
      <c r="BH593" t="s">
        <v>4261</v>
      </c>
      <c r="BI593">
        <v>1</v>
      </c>
      <c r="BJ593">
        <v>1</v>
      </c>
      <c r="BK593" s="1">
        <v>46099</v>
      </c>
      <c r="BL593" s="1">
        <v>46463</v>
      </c>
      <c r="BM593" s="1">
        <v>46099</v>
      </c>
      <c r="BN593" s="1">
        <v>46463</v>
      </c>
      <c r="BO593">
        <v>35</v>
      </c>
      <c r="BP593">
        <v>0</v>
      </c>
      <c r="BQ593">
        <v>7</v>
      </c>
      <c r="BR593">
        <v>7</v>
      </c>
      <c r="BS593">
        <v>7</v>
      </c>
      <c r="BT593">
        <v>7</v>
      </c>
      <c r="BU593">
        <v>7</v>
      </c>
      <c r="BV593">
        <v>0</v>
      </c>
      <c r="BW593" t="str">
        <f>"9:00 AM"</f>
        <v>9:00 AM</v>
      </c>
      <c r="BX593" t="str">
        <f>"5:00 PM"</f>
        <v>5:00 PM</v>
      </c>
      <c r="BY593" t="s">
        <v>135</v>
      </c>
      <c r="BZ593">
        <v>0</v>
      </c>
      <c r="CA593">
        <v>12</v>
      </c>
      <c r="CB593" t="s">
        <v>117</v>
      </c>
      <c r="CD593" t="s">
        <v>591</v>
      </c>
      <c r="CE593" t="s">
        <v>4262</v>
      </c>
      <c r="CG593" t="s">
        <v>121</v>
      </c>
      <c r="CH593" t="s">
        <v>122</v>
      </c>
      <c r="CI593" s="8">
        <v>96950</v>
      </c>
      <c r="CJ593" s="3">
        <v>9.98</v>
      </c>
      <c r="CK593" s="3">
        <v>9.98</v>
      </c>
      <c r="CL593" s="3">
        <v>14.97</v>
      </c>
      <c r="CM593" s="3">
        <v>14.97</v>
      </c>
      <c r="CN593" t="s">
        <v>137</v>
      </c>
      <c r="CO593" t="s">
        <v>591</v>
      </c>
      <c r="CP593" t="s">
        <v>138</v>
      </c>
      <c r="CR593" t="s">
        <v>117</v>
      </c>
      <c r="CS593" t="s">
        <v>139</v>
      </c>
      <c r="CT593" t="s">
        <v>140</v>
      </c>
      <c r="CU593" t="s">
        <v>139</v>
      </c>
      <c r="CV593" t="s">
        <v>140</v>
      </c>
      <c r="CW593" t="s">
        <v>139</v>
      </c>
      <c r="CX593" t="s">
        <v>140</v>
      </c>
      <c r="CY593" t="s">
        <v>592</v>
      </c>
      <c r="CZ593" s="10">
        <v>16703223320</v>
      </c>
      <c r="DA593" t="s">
        <v>4259</v>
      </c>
      <c r="DB593" t="s">
        <v>560</v>
      </c>
      <c r="DC593" t="s">
        <v>139</v>
      </c>
      <c r="DD593" t="s">
        <v>117</v>
      </c>
    </row>
    <row r="594" spans="1:114" ht="14.45" customHeight="1" x14ac:dyDescent="0.25">
      <c r="A594" t="s">
        <v>5215</v>
      </c>
      <c r="B594" t="s">
        <v>499</v>
      </c>
      <c r="C594" s="1">
        <v>46061</v>
      </c>
      <c r="D594" s="1">
        <v>46065</v>
      </c>
      <c r="E594" t="s">
        <v>116</v>
      </c>
      <c r="G594" t="s">
        <v>117</v>
      </c>
      <c r="H594" t="s">
        <v>117</v>
      </c>
      <c r="I594" t="s">
        <v>117</v>
      </c>
      <c r="J594" t="s">
        <v>4305</v>
      </c>
      <c r="L594" t="s">
        <v>4306</v>
      </c>
      <c r="N594" t="s">
        <v>121</v>
      </c>
      <c r="O594" t="s">
        <v>122</v>
      </c>
      <c r="P594" s="8">
        <v>96950</v>
      </c>
      <c r="Q594" t="s">
        <v>123</v>
      </c>
      <c r="S594" s="10">
        <v>16702850478</v>
      </c>
      <c r="U594" t="s">
        <v>4307</v>
      </c>
      <c r="V594">
        <v>56132</v>
      </c>
      <c r="W594" t="s">
        <v>125</v>
      </c>
      <c r="Y594" t="s">
        <v>4308</v>
      </c>
      <c r="Z594" t="s">
        <v>4309</v>
      </c>
      <c r="AA594" t="s">
        <v>1544</v>
      </c>
      <c r="AB594" t="s">
        <v>193</v>
      </c>
      <c r="AC594" t="s">
        <v>4306</v>
      </c>
      <c r="AE594" t="s">
        <v>121</v>
      </c>
      <c r="AF594" t="s">
        <v>122</v>
      </c>
      <c r="AG594" s="8">
        <v>96950</v>
      </c>
      <c r="AH594" t="s">
        <v>123</v>
      </c>
      <c r="AJ594" s="10">
        <v>16702850478</v>
      </c>
      <c r="AL594" t="s">
        <v>4310</v>
      </c>
      <c r="BE594" t="str">
        <f>"49-9071.00"</f>
        <v>49-9071.00</v>
      </c>
      <c r="BF594" t="s">
        <v>132</v>
      </c>
      <c r="BG594" t="s">
        <v>4311</v>
      </c>
      <c r="BH594" t="s">
        <v>4312</v>
      </c>
      <c r="BI594">
        <v>25</v>
      </c>
      <c r="BK594" s="1">
        <v>46296</v>
      </c>
      <c r="BL594" s="1">
        <v>46660</v>
      </c>
      <c r="BO594">
        <v>40</v>
      </c>
      <c r="BP594">
        <v>0</v>
      </c>
      <c r="BQ594">
        <v>8</v>
      </c>
      <c r="BR594">
        <v>8</v>
      </c>
      <c r="BS594">
        <v>8</v>
      </c>
      <c r="BT594">
        <v>8</v>
      </c>
      <c r="BU594">
        <v>8</v>
      </c>
      <c r="BV594">
        <v>0</v>
      </c>
      <c r="BW594" t="str">
        <f>"8:00 AM"</f>
        <v>8:00 AM</v>
      </c>
      <c r="BX594" t="str">
        <f>"5:00 PM"</f>
        <v>5:00 PM</v>
      </c>
      <c r="BY594" t="s">
        <v>165</v>
      </c>
      <c r="BZ594">
        <v>0</v>
      </c>
      <c r="CA594">
        <v>12</v>
      </c>
      <c r="CB594" t="s">
        <v>117</v>
      </c>
      <c r="CD594" s="2" t="s">
        <v>4313</v>
      </c>
      <c r="CE594" t="s">
        <v>4314</v>
      </c>
      <c r="CG594" t="s">
        <v>156</v>
      </c>
      <c r="CH594" t="s">
        <v>122</v>
      </c>
      <c r="CI594" s="8">
        <v>96950</v>
      </c>
      <c r="CJ594" s="3">
        <v>9.98</v>
      </c>
      <c r="CK594" s="3">
        <v>9.98</v>
      </c>
      <c r="CL594" s="3">
        <v>0</v>
      </c>
      <c r="CM594" s="3">
        <v>0</v>
      </c>
      <c r="CN594" t="s">
        <v>137</v>
      </c>
      <c r="CO594" t="s">
        <v>854</v>
      </c>
      <c r="CP594" t="s">
        <v>138</v>
      </c>
      <c r="CR594" t="s">
        <v>117</v>
      </c>
      <c r="CS594" t="s">
        <v>139</v>
      </c>
      <c r="CT594" t="s">
        <v>140</v>
      </c>
      <c r="CU594" t="s">
        <v>140</v>
      </c>
      <c r="CV594" t="s">
        <v>140</v>
      </c>
      <c r="CW594" t="s">
        <v>139</v>
      </c>
      <c r="CX594" t="s">
        <v>140</v>
      </c>
      <c r="CY594" t="s">
        <v>5216</v>
      </c>
      <c r="CZ594" s="10">
        <v>16702850478</v>
      </c>
      <c r="DA594" t="s">
        <v>4310</v>
      </c>
      <c r="DB594" t="s">
        <v>142</v>
      </c>
      <c r="DC594" t="s">
        <v>139</v>
      </c>
      <c r="DD594" t="s">
        <v>117</v>
      </c>
      <c r="DE594" t="s">
        <v>4308</v>
      </c>
      <c r="DF594" t="s">
        <v>4309</v>
      </c>
      <c r="DG594" t="s">
        <v>1544</v>
      </c>
      <c r="DH594" t="s">
        <v>4307</v>
      </c>
      <c r="DI594" t="s">
        <v>4305</v>
      </c>
      <c r="DJ594" t="s">
        <v>4310</v>
      </c>
    </row>
    <row r="595" spans="1:114" ht="14.45" customHeight="1" x14ac:dyDescent="0.25">
      <c r="A595" t="s">
        <v>2642</v>
      </c>
      <c r="B595" t="s">
        <v>115</v>
      </c>
      <c r="C595" s="1">
        <v>46035</v>
      </c>
      <c r="D595" s="1">
        <v>46066</v>
      </c>
      <c r="E595" t="s">
        <v>168</v>
      </c>
      <c r="F595" s="1">
        <v>46125</v>
      </c>
      <c r="G595" t="s">
        <v>117</v>
      </c>
      <c r="H595" t="s">
        <v>117</v>
      </c>
      <c r="I595" t="s">
        <v>117</v>
      </c>
      <c r="J595" t="s">
        <v>1640</v>
      </c>
      <c r="K595" t="s">
        <v>2643</v>
      </c>
      <c r="L595" t="s">
        <v>1291</v>
      </c>
      <c r="N595" t="s">
        <v>156</v>
      </c>
      <c r="O595" t="s">
        <v>122</v>
      </c>
      <c r="P595" s="8">
        <v>96950</v>
      </c>
      <c r="Q595" t="s">
        <v>123</v>
      </c>
      <c r="S595" s="10">
        <v>16702347873</v>
      </c>
      <c r="U595" t="s">
        <v>634</v>
      </c>
      <c r="V595">
        <v>236115</v>
      </c>
      <c r="W595" t="s">
        <v>125</v>
      </c>
      <c r="Y595" t="s">
        <v>1288</v>
      </c>
      <c r="Z595" t="s">
        <v>1289</v>
      </c>
      <c r="AA595" t="s">
        <v>1290</v>
      </c>
      <c r="AB595" t="s">
        <v>277</v>
      </c>
      <c r="AC595" t="s">
        <v>1291</v>
      </c>
      <c r="AE595" t="s">
        <v>156</v>
      </c>
      <c r="AF595" t="s">
        <v>122</v>
      </c>
      <c r="AG595" s="8">
        <v>96950</v>
      </c>
      <c r="AH595" t="s">
        <v>123</v>
      </c>
      <c r="AJ595" s="10">
        <v>16702347873</v>
      </c>
      <c r="AL595" t="s">
        <v>639</v>
      </c>
      <c r="BE595" t="str">
        <f>"49-9071.00"</f>
        <v>49-9071.00</v>
      </c>
      <c r="BF595" t="s">
        <v>132</v>
      </c>
      <c r="BG595" t="s">
        <v>2644</v>
      </c>
      <c r="BH595" t="s">
        <v>2645</v>
      </c>
      <c r="BI595">
        <v>8</v>
      </c>
      <c r="BJ595">
        <v>8</v>
      </c>
      <c r="BK595" s="1">
        <v>46127</v>
      </c>
      <c r="BL595" s="1">
        <v>46491</v>
      </c>
      <c r="BM595" s="1">
        <v>46127</v>
      </c>
      <c r="BN595" s="1">
        <v>46491</v>
      </c>
      <c r="BO595">
        <v>35</v>
      </c>
      <c r="BP595">
        <v>0</v>
      </c>
      <c r="BQ595">
        <v>7</v>
      </c>
      <c r="BR595">
        <v>7</v>
      </c>
      <c r="BS595">
        <v>7</v>
      </c>
      <c r="BT595">
        <v>7</v>
      </c>
      <c r="BU595">
        <v>7</v>
      </c>
      <c r="BV595">
        <v>0</v>
      </c>
      <c r="BW595" t="str">
        <f>"8:00 AM"</f>
        <v>8:00 AM</v>
      </c>
      <c r="BX595" t="str">
        <f>"3:00 PM"</f>
        <v>3:00 PM</v>
      </c>
      <c r="BY595" t="s">
        <v>135</v>
      </c>
      <c r="BZ595">
        <v>0</v>
      </c>
      <c r="CA595">
        <v>12</v>
      </c>
      <c r="CB595" t="s">
        <v>117</v>
      </c>
      <c r="CD595" t="s">
        <v>2646</v>
      </c>
      <c r="CE595" t="s">
        <v>812</v>
      </c>
      <c r="CF595" t="s">
        <v>1287</v>
      </c>
      <c r="CG595" t="s">
        <v>156</v>
      </c>
      <c r="CH595" t="s">
        <v>122</v>
      </c>
      <c r="CI595" s="8">
        <v>96950</v>
      </c>
      <c r="CJ595" s="3">
        <v>9.98</v>
      </c>
      <c r="CK595" s="3">
        <v>9.98</v>
      </c>
      <c r="CL595" s="3">
        <v>14.97</v>
      </c>
      <c r="CM595" s="3">
        <v>14.97</v>
      </c>
      <c r="CN595" t="s">
        <v>137</v>
      </c>
      <c r="CO595" t="s">
        <v>142</v>
      </c>
      <c r="CP595" t="s">
        <v>138</v>
      </c>
      <c r="CR595" t="s">
        <v>117</v>
      </c>
      <c r="CS595" t="s">
        <v>139</v>
      </c>
      <c r="CT595" t="s">
        <v>140</v>
      </c>
      <c r="CU595" t="s">
        <v>139</v>
      </c>
      <c r="CV595" t="s">
        <v>140</v>
      </c>
      <c r="CW595" t="s">
        <v>139</v>
      </c>
      <c r="CX595" t="s">
        <v>140</v>
      </c>
      <c r="CY595" t="s">
        <v>2596</v>
      </c>
      <c r="CZ595" s="10">
        <v>16702347873</v>
      </c>
      <c r="DA595" t="s">
        <v>639</v>
      </c>
      <c r="DB595" t="s">
        <v>142</v>
      </c>
      <c r="DC595" t="s">
        <v>139</v>
      </c>
      <c r="DD595" t="s">
        <v>117</v>
      </c>
    </row>
    <row r="596" spans="1:114" ht="14.45" customHeight="1" x14ac:dyDescent="0.25">
      <c r="A596" t="s">
        <v>3208</v>
      </c>
      <c r="B596" t="s">
        <v>499</v>
      </c>
      <c r="C596" s="1">
        <v>46065</v>
      </c>
      <c r="D596" s="1">
        <v>46066</v>
      </c>
      <c r="E596" t="s">
        <v>116</v>
      </c>
      <c r="G596" t="s">
        <v>117</v>
      </c>
      <c r="H596" t="s">
        <v>117</v>
      </c>
      <c r="I596" t="s">
        <v>117</v>
      </c>
      <c r="J596" t="s">
        <v>1435</v>
      </c>
      <c r="K596" t="s">
        <v>142</v>
      </c>
      <c r="L596" t="s">
        <v>2419</v>
      </c>
      <c r="M596" t="s">
        <v>2420</v>
      </c>
      <c r="N596" t="s">
        <v>156</v>
      </c>
      <c r="O596" t="s">
        <v>122</v>
      </c>
      <c r="P596" s="8">
        <v>96950</v>
      </c>
      <c r="Q596" t="s">
        <v>123</v>
      </c>
      <c r="S596" s="10">
        <v>16702345050</v>
      </c>
      <c r="U596" t="s">
        <v>1438</v>
      </c>
      <c r="V596">
        <v>561320</v>
      </c>
      <c r="W596" t="s">
        <v>125</v>
      </c>
      <c r="Y596" t="s">
        <v>1439</v>
      </c>
      <c r="Z596" t="s">
        <v>1440</v>
      </c>
      <c r="AB596" t="s">
        <v>1441</v>
      </c>
      <c r="AC596" t="s">
        <v>2419</v>
      </c>
      <c r="AD596" t="s">
        <v>2420</v>
      </c>
      <c r="AE596" t="s">
        <v>156</v>
      </c>
      <c r="AF596" t="s">
        <v>122</v>
      </c>
      <c r="AG596" s="8">
        <v>96950</v>
      </c>
      <c r="AH596" t="s">
        <v>123</v>
      </c>
      <c r="AJ596" s="10">
        <v>16702345050</v>
      </c>
      <c r="AL596" t="s">
        <v>1442</v>
      </c>
      <c r="BE596" t="str">
        <f>"37-2012.00"</f>
        <v>37-2012.00</v>
      </c>
      <c r="BF596" t="s">
        <v>427</v>
      </c>
      <c r="BG596" t="s">
        <v>2421</v>
      </c>
      <c r="BH596" t="s">
        <v>2422</v>
      </c>
      <c r="BI596">
        <v>6</v>
      </c>
      <c r="BK596" s="1">
        <v>46286</v>
      </c>
      <c r="BL596" s="1">
        <v>46650</v>
      </c>
      <c r="BO596">
        <v>35</v>
      </c>
      <c r="BP596">
        <v>0</v>
      </c>
      <c r="BQ596">
        <v>7</v>
      </c>
      <c r="BR596">
        <v>7</v>
      </c>
      <c r="BS596">
        <v>7</v>
      </c>
      <c r="BT596">
        <v>7</v>
      </c>
      <c r="BU596">
        <v>7</v>
      </c>
      <c r="BV596">
        <v>0</v>
      </c>
      <c r="BW596" t="str">
        <f>"7:00 AM"</f>
        <v>7:00 AM</v>
      </c>
      <c r="BX596" t="str">
        <f>"3:00 AM"</f>
        <v>3:00 AM</v>
      </c>
      <c r="BY596" t="s">
        <v>165</v>
      </c>
      <c r="BZ596">
        <v>0</v>
      </c>
      <c r="CA596">
        <v>3</v>
      </c>
      <c r="CB596" t="s">
        <v>117</v>
      </c>
      <c r="CD596" s="2" t="s">
        <v>3209</v>
      </c>
      <c r="CE596" t="s">
        <v>1436</v>
      </c>
      <c r="CF596" t="s">
        <v>1446</v>
      </c>
      <c r="CG596" t="s">
        <v>156</v>
      </c>
      <c r="CH596" t="s">
        <v>122</v>
      </c>
      <c r="CI596" s="8">
        <v>96950</v>
      </c>
      <c r="CJ596" s="3">
        <v>7.86</v>
      </c>
      <c r="CK596" s="3">
        <v>7.86</v>
      </c>
      <c r="CL596" s="3">
        <v>11.79</v>
      </c>
      <c r="CM596" s="3">
        <v>11.79</v>
      </c>
      <c r="CN596" t="s">
        <v>137</v>
      </c>
      <c r="CO596" t="s">
        <v>142</v>
      </c>
      <c r="CP596" t="s">
        <v>138</v>
      </c>
      <c r="CR596" t="s">
        <v>117</v>
      </c>
      <c r="CS596" t="s">
        <v>139</v>
      </c>
      <c r="CT596" t="s">
        <v>140</v>
      </c>
      <c r="CU596" t="s">
        <v>139</v>
      </c>
      <c r="CV596" t="s">
        <v>140</v>
      </c>
      <c r="CW596" t="s">
        <v>139</v>
      </c>
      <c r="CX596" t="s">
        <v>140</v>
      </c>
      <c r="CY596" t="s">
        <v>142</v>
      </c>
      <c r="CZ596" s="10">
        <v>16702345050</v>
      </c>
      <c r="DA596" t="s">
        <v>1442</v>
      </c>
      <c r="DB596" t="s">
        <v>142</v>
      </c>
      <c r="DC596" t="s">
        <v>139</v>
      </c>
      <c r="DD596" t="s">
        <v>117</v>
      </c>
    </row>
    <row r="597" spans="1:114" ht="14.45" customHeight="1" x14ac:dyDescent="0.25">
      <c r="A597" t="s">
        <v>3732</v>
      </c>
      <c r="B597" t="s">
        <v>115</v>
      </c>
      <c r="C597" s="1">
        <v>46009</v>
      </c>
      <c r="D597" s="1">
        <v>46066</v>
      </c>
      <c r="E597" t="s">
        <v>168</v>
      </c>
      <c r="F597" s="1">
        <v>46040</v>
      </c>
      <c r="G597" t="s">
        <v>117</v>
      </c>
      <c r="H597" t="s">
        <v>117</v>
      </c>
      <c r="I597" t="s">
        <v>117</v>
      </c>
      <c r="J597" t="s">
        <v>2050</v>
      </c>
      <c r="L597" t="s">
        <v>2051</v>
      </c>
      <c r="N597" t="s">
        <v>231</v>
      </c>
      <c r="O597" t="s">
        <v>122</v>
      </c>
      <c r="P597" s="8">
        <v>96952</v>
      </c>
      <c r="Q597" t="s">
        <v>123</v>
      </c>
      <c r="R597" t="s">
        <v>582</v>
      </c>
      <c r="S597" s="10">
        <v>16702870780</v>
      </c>
      <c r="U597" t="s">
        <v>2052</v>
      </c>
      <c r="V597">
        <v>72251</v>
      </c>
      <c r="W597" t="s">
        <v>125</v>
      </c>
      <c r="Y597" t="s">
        <v>2053</v>
      </c>
      <c r="Z597" t="s">
        <v>2054</v>
      </c>
      <c r="AB597" t="s">
        <v>318</v>
      </c>
      <c r="AC597" t="s">
        <v>2051</v>
      </c>
      <c r="AE597" t="s">
        <v>231</v>
      </c>
      <c r="AF597" t="s">
        <v>122</v>
      </c>
      <c r="AG597" s="8">
        <v>96952</v>
      </c>
      <c r="AH597" t="s">
        <v>123</v>
      </c>
      <c r="AI597" t="s">
        <v>582</v>
      </c>
      <c r="AJ597" s="10">
        <v>16702870780</v>
      </c>
      <c r="AL597" t="s">
        <v>2055</v>
      </c>
      <c r="BE597" t="str">
        <f>"35-3023.00"</f>
        <v>35-3023.00</v>
      </c>
      <c r="BF597" t="s">
        <v>1282</v>
      </c>
      <c r="BG597" t="s">
        <v>3733</v>
      </c>
      <c r="BH597" t="s">
        <v>3734</v>
      </c>
      <c r="BI597">
        <v>1</v>
      </c>
      <c r="BJ597">
        <v>1</v>
      </c>
      <c r="BK597" s="1">
        <v>46042</v>
      </c>
      <c r="BL597" s="1">
        <v>46406</v>
      </c>
      <c r="BM597" s="1">
        <v>46066</v>
      </c>
      <c r="BN597" s="1">
        <v>46406</v>
      </c>
      <c r="BO597">
        <v>36</v>
      </c>
      <c r="BP597">
        <v>0</v>
      </c>
      <c r="BQ597">
        <v>6</v>
      </c>
      <c r="BR597">
        <v>6</v>
      </c>
      <c r="BS597">
        <v>6</v>
      </c>
      <c r="BT597">
        <v>6</v>
      </c>
      <c r="BU597">
        <v>6</v>
      </c>
      <c r="BV597">
        <v>6</v>
      </c>
      <c r="BW597" t="str">
        <f>"2:00 PM"</f>
        <v>2:00 PM</v>
      </c>
      <c r="BX597" t="str">
        <f>"8:00 PM"</f>
        <v>8:00 PM</v>
      </c>
      <c r="BY597" t="s">
        <v>165</v>
      </c>
      <c r="BZ597">
        <v>0</v>
      </c>
      <c r="CA597">
        <v>3</v>
      </c>
      <c r="CB597" t="s">
        <v>117</v>
      </c>
      <c r="CD597" t="s">
        <v>591</v>
      </c>
      <c r="CE597" t="s">
        <v>2058</v>
      </c>
      <c r="CF597" t="s">
        <v>230</v>
      </c>
      <c r="CG597" t="s">
        <v>231</v>
      </c>
      <c r="CH597" t="s">
        <v>122</v>
      </c>
      <c r="CI597" s="8">
        <v>96952</v>
      </c>
      <c r="CJ597" s="3">
        <v>7.97</v>
      </c>
      <c r="CK597" s="3">
        <v>7.97</v>
      </c>
      <c r="CL597" s="3">
        <v>11.96</v>
      </c>
      <c r="CM597" s="3">
        <v>11.96</v>
      </c>
      <c r="CN597" t="s">
        <v>137</v>
      </c>
      <c r="CO597" t="s">
        <v>591</v>
      </c>
      <c r="CP597" t="s">
        <v>138</v>
      </c>
      <c r="CR597" t="s">
        <v>117</v>
      </c>
      <c r="CS597" t="s">
        <v>139</v>
      </c>
      <c r="CT597" t="s">
        <v>140</v>
      </c>
      <c r="CU597" t="s">
        <v>139</v>
      </c>
      <c r="CV597" t="s">
        <v>140</v>
      </c>
      <c r="CW597" t="s">
        <v>139</v>
      </c>
      <c r="CX597" t="s">
        <v>140</v>
      </c>
      <c r="CY597" t="s">
        <v>592</v>
      </c>
      <c r="CZ597" s="10">
        <v>16702870780</v>
      </c>
      <c r="DA597" t="s">
        <v>2055</v>
      </c>
      <c r="DB597" t="s">
        <v>560</v>
      </c>
      <c r="DC597" t="s">
        <v>139</v>
      </c>
      <c r="DD597" t="s">
        <v>117</v>
      </c>
    </row>
    <row r="598" spans="1:114" ht="14.45" customHeight="1" x14ac:dyDescent="0.25">
      <c r="A598" t="s">
        <v>5627</v>
      </c>
      <c r="B598" t="s">
        <v>115</v>
      </c>
      <c r="C598" s="1">
        <v>46009</v>
      </c>
      <c r="D598" s="1">
        <v>46066</v>
      </c>
      <c r="E598" t="s">
        <v>168</v>
      </c>
      <c r="F598" s="1">
        <v>46125</v>
      </c>
      <c r="G598" t="s">
        <v>117</v>
      </c>
      <c r="H598" t="s">
        <v>117</v>
      </c>
      <c r="I598" t="s">
        <v>117</v>
      </c>
      <c r="J598" t="s">
        <v>4252</v>
      </c>
      <c r="L598" t="s">
        <v>4253</v>
      </c>
      <c r="M598" t="s">
        <v>1985</v>
      </c>
      <c r="N598" t="s">
        <v>121</v>
      </c>
      <c r="O598" t="s">
        <v>122</v>
      </c>
      <c r="P598" s="8">
        <v>96950</v>
      </c>
      <c r="Q598" t="s">
        <v>123</v>
      </c>
      <c r="R598" t="s">
        <v>582</v>
      </c>
      <c r="S598" s="10">
        <v>16703223320</v>
      </c>
      <c r="U598" t="s">
        <v>4254</v>
      </c>
      <c r="V598">
        <v>611110</v>
      </c>
      <c r="W598" t="s">
        <v>125</v>
      </c>
      <c r="Y598" t="s">
        <v>4255</v>
      </c>
      <c r="Z598" t="s">
        <v>4256</v>
      </c>
      <c r="AA598" t="s">
        <v>4257</v>
      </c>
      <c r="AB598" t="s">
        <v>4258</v>
      </c>
      <c r="AC598" t="s">
        <v>4253</v>
      </c>
      <c r="AE598" t="s">
        <v>121</v>
      </c>
      <c r="AF598" t="s">
        <v>122</v>
      </c>
      <c r="AG598" s="8">
        <v>96950</v>
      </c>
      <c r="AH598" t="s">
        <v>123</v>
      </c>
      <c r="AI598" t="s">
        <v>582</v>
      </c>
      <c r="AJ598" s="10">
        <v>16703223320</v>
      </c>
      <c r="AL598" t="s">
        <v>4259</v>
      </c>
      <c r="BE598" t="str">
        <f>"49-9071.00"</f>
        <v>49-9071.00</v>
      </c>
      <c r="BF598" t="s">
        <v>132</v>
      </c>
      <c r="BG598" t="s">
        <v>4260</v>
      </c>
      <c r="BH598" t="s">
        <v>4261</v>
      </c>
      <c r="BI598">
        <v>1</v>
      </c>
      <c r="BJ598">
        <v>1</v>
      </c>
      <c r="BK598" s="1">
        <v>46127</v>
      </c>
      <c r="BL598" s="1">
        <v>46491</v>
      </c>
      <c r="BM598" s="1">
        <v>46127</v>
      </c>
      <c r="BN598" s="1">
        <v>46491</v>
      </c>
      <c r="BO598">
        <v>35</v>
      </c>
      <c r="BP598">
        <v>0</v>
      </c>
      <c r="BQ598">
        <v>7</v>
      </c>
      <c r="BR598">
        <v>7</v>
      </c>
      <c r="BS598">
        <v>7</v>
      </c>
      <c r="BT598">
        <v>7</v>
      </c>
      <c r="BU598">
        <v>7</v>
      </c>
      <c r="BV598">
        <v>0</v>
      </c>
      <c r="BW598" t="str">
        <f>"9:00 AM"</f>
        <v>9:00 AM</v>
      </c>
      <c r="BX598" t="str">
        <f>"5:00 PM"</f>
        <v>5:00 PM</v>
      </c>
      <c r="BY598" t="s">
        <v>135</v>
      </c>
      <c r="BZ598">
        <v>0</v>
      </c>
      <c r="CA598">
        <v>12</v>
      </c>
      <c r="CB598" t="s">
        <v>117</v>
      </c>
      <c r="CD598" t="s">
        <v>591</v>
      </c>
      <c r="CE598" t="s">
        <v>4262</v>
      </c>
      <c r="CG598" t="s">
        <v>121</v>
      </c>
      <c r="CH598" t="s">
        <v>122</v>
      </c>
      <c r="CI598" s="8">
        <v>96950</v>
      </c>
      <c r="CJ598" s="3">
        <v>9.98</v>
      </c>
      <c r="CK598" s="3">
        <v>9.98</v>
      </c>
      <c r="CL598" s="3">
        <v>14.97</v>
      </c>
      <c r="CM598" s="3">
        <v>14.97</v>
      </c>
      <c r="CN598" t="s">
        <v>137</v>
      </c>
      <c r="CO598" t="s">
        <v>591</v>
      </c>
      <c r="CP598" t="s">
        <v>138</v>
      </c>
      <c r="CR598" t="s">
        <v>117</v>
      </c>
      <c r="CS598" t="s">
        <v>139</v>
      </c>
      <c r="CT598" t="s">
        <v>140</v>
      </c>
      <c r="CU598" t="s">
        <v>139</v>
      </c>
      <c r="CV598" t="s">
        <v>140</v>
      </c>
      <c r="CW598" t="s">
        <v>139</v>
      </c>
      <c r="CX598" t="s">
        <v>140</v>
      </c>
      <c r="CY598" t="s">
        <v>592</v>
      </c>
      <c r="CZ598" s="10">
        <v>16703223320</v>
      </c>
      <c r="DA598" t="s">
        <v>4259</v>
      </c>
      <c r="DB598" t="s">
        <v>560</v>
      </c>
      <c r="DC598" t="s">
        <v>139</v>
      </c>
      <c r="DD598" t="s">
        <v>117</v>
      </c>
    </row>
    <row r="599" spans="1:114" ht="14.45" customHeight="1" x14ac:dyDescent="0.25">
      <c r="A599" t="s">
        <v>5749</v>
      </c>
      <c r="B599" t="s">
        <v>499</v>
      </c>
      <c r="C599" s="1">
        <v>46064</v>
      </c>
      <c r="D599" s="1">
        <v>46066</v>
      </c>
      <c r="E599" t="s">
        <v>168</v>
      </c>
      <c r="F599" s="1">
        <v>46294</v>
      </c>
      <c r="G599" t="s">
        <v>139</v>
      </c>
      <c r="H599" t="s">
        <v>117</v>
      </c>
      <c r="I599" t="s">
        <v>117</v>
      </c>
      <c r="J599" t="s">
        <v>3711</v>
      </c>
      <c r="K599" t="s">
        <v>3711</v>
      </c>
      <c r="L599" t="s">
        <v>3712</v>
      </c>
      <c r="N599" t="s">
        <v>121</v>
      </c>
      <c r="O599" t="s">
        <v>122</v>
      </c>
      <c r="P599" s="8">
        <v>96950</v>
      </c>
      <c r="Q599" t="s">
        <v>123</v>
      </c>
      <c r="R599" t="s">
        <v>121</v>
      </c>
      <c r="S599" s="10">
        <v>16702345577</v>
      </c>
      <c r="U599" t="s">
        <v>3713</v>
      </c>
      <c r="V599">
        <v>23622</v>
      </c>
      <c r="W599" t="s">
        <v>125</v>
      </c>
      <c r="Y599" t="s">
        <v>620</v>
      </c>
      <c r="Z599" t="s">
        <v>3714</v>
      </c>
      <c r="AB599" t="s">
        <v>193</v>
      </c>
      <c r="AC599" t="s">
        <v>3712</v>
      </c>
      <c r="AE599" t="s">
        <v>121</v>
      </c>
      <c r="AF599" t="s">
        <v>122</v>
      </c>
      <c r="AG599" s="8">
        <v>96950</v>
      </c>
      <c r="AH599" t="s">
        <v>123</v>
      </c>
      <c r="AI599" t="s">
        <v>121</v>
      </c>
      <c r="AJ599" s="10">
        <v>16702345577</v>
      </c>
      <c r="AL599" t="s">
        <v>3715</v>
      </c>
      <c r="BE599" t="str">
        <f>"13-2011.00"</f>
        <v>13-2011.00</v>
      </c>
      <c r="BF599" t="s">
        <v>160</v>
      </c>
      <c r="BG599" t="s">
        <v>5750</v>
      </c>
      <c r="BH599" t="s">
        <v>1207</v>
      </c>
      <c r="BI599">
        <v>1</v>
      </c>
      <c r="BK599" s="1">
        <v>46296</v>
      </c>
      <c r="BL599" s="1">
        <v>47391</v>
      </c>
      <c r="BO599">
        <v>40</v>
      </c>
      <c r="BP599">
        <v>0</v>
      </c>
      <c r="BQ599">
        <v>8</v>
      </c>
      <c r="BR599">
        <v>8</v>
      </c>
      <c r="BS599">
        <v>8</v>
      </c>
      <c r="BT599">
        <v>8</v>
      </c>
      <c r="BU599">
        <v>8</v>
      </c>
      <c r="BV599">
        <v>0</v>
      </c>
      <c r="BW599" t="str">
        <f>"8:00 AM"</f>
        <v>8:00 AM</v>
      </c>
      <c r="BX599" t="str">
        <f>"5:00 PM"</f>
        <v>5:00 PM</v>
      </c>
      <c r="BY599" t="s">
        <v>212</v>
      </c>
      <c r="BZ599">
        <v>60</v>
      </c>
      <c r="CA599">
        <v>72</v>
      </c>
      <c r="CB599" t="s">
        <v>117</v>
      </c>
      <c r="CD599" t="s">
        <v>5751</v>
      </c>
      <c r="CE599" t="s">
        <v>3720</v>
      </c>
      <c r="CF599" t="s">
        <v>3721</v>
      </c>
      <c r="CG599" t="s">
        <v>121</v>
      </c>
      <c r="CH599" t="s">
        <v>122</v>
      </c>
      <c r="CI599" s="8">
        <v>96950</v>
      </c>
      <c r="CJ599" s="3">
        <v>17.91</v>
      </c>
      <c r="CK599" s="3">
        <v>17.91</v>
      </c>
      <c r="CL599" s="3">
        <v>26.86</v>
      </c>
      <c r="CM599" s="3">
        <v>26.86</v>
      </c>
      <c r="CN599" t="s">
        <v>137</v>
      </c>
      <c r="CO599" t="s">
        <v>3722</v>
      </c>
      <c r="CP599" t="s">
        <v>138</v>
      </c>
      <c r="CR599" t="s">
        <v>117</v>
      </c>
      <c r="CS599" t="s">
        <v>139</v>
      </c>
      <c r="CT599" t="s">
        <v>139</v>
      </c>
      <c r="CU599" t="s">
        <v>139</v>
      </c>
      <c r="CV599" t="s">
        <v>139</v>
      </c>
      <c r="CW599" t="s">
        <v>139</v>
      </c>
      <c r="CX599" t="s">
        <v>139</v>
      </c>
      <c r="CY599" t="s">
        <v>3723</v>
      </c>
      <c r="CZ599" s="10">
        <v>16702345577</v>
      </c>
      <c r="DA599" t="s">
        <v>3715</v>
      </c>
      <c r="DB599" t="s">
        <v>140</v>
      </c>
      <c r="DC599" t="s">
        <v>139</v>
      </c>
      <c r="DD599" t="s">
        <v>117</v>
      </c>
    </row>
    <row r="600" spans="1:114" ht="14.45" customHeight="1" x14ac:dyDescent="0.25">
      <c r="A600" t="s">
        <v>5644</v>
      </c>
      <c r="B600" t="s">
        <v>234</v>
      </c>
      <c r="C600" s="1">
        <v>46020</v>
      </c>
      <c r="D600" s="1">
        <v>46069</v>
      </c>
      <c r="E600" t="s">
        <v>116</v>
      </c>
      <c r="G600" t="s">
        <v>117</v>
      </c>
      <c r="H600" t="s">
        <v>117</v>
      </c>
      <c r="I600" t="s">
        <v>117</v>
      </c>
      <c r="J600" t="s">
        <v>883</v>
      </c>
      <c r="L600" t="s">
        <v>884</v>
      </c>
      <c r="M600" t="s">
        <v>885</v>
      </c>
      <c r="N600" t="s">
        <v>121</v>
      </c>
      <c r="O600" t="s">
        <v>122</v>
      </c>
      <c r="P600" s="8">
        <v>96950</v>
      </c>
      <c r="Q600" t="s">
        <v>123</v>
      </c>
      <c r="S600" s="10">
        <v>16702345911</v>
      </c>
      <c r="U600" t="s">
        <v>886</v>
      </c>
      <c r="V600">
        <v>441110</v>
      </c>
      <c r="W600" t="s">
        <v>125</v>
      </c>
      <c r="Y600" t="s">
        <v>887</v>
      </c>
      <c r="Z600" t="s">
        <v>5645</v>
      </c>
      <c r="AB600" t="s">
        <v>209</v>
      </c>
      <c r="AC600" t="s">
        <v>1092</v>
      </c>
      <c r="AD600" t="s">
        <v>905</v>
      </c>
      <c r="AE600" t="s">
        <v>156</v>
      </c>
      <c r="AF600" t="s">
        <v>122</v>
      </c>
      <c r="AG600" s="8">
        <v>96950</v>
      </c>
      <c r="AH600" t="s">
        <v>123</v>
      </c>
      <c r="AJ600" s="10" t="s">
        <v>5646</v>
      </c>
      <c r="AL600" t="s">
        <v>890</v>
      </c>
      <c r="AM600" t="s">
        <v>891</v>
      </c>
      <c r="AN600" t="s">
        <v>907</v>
      </c>
      <c r="AO600" t="s">
        <v>893</v>
      </c>
      <c r="AP600" t="s">
        <v>894</v>
      </c>
      <c r="AQ600" t="s">
        <v>895</v>
      </c>
      <c r="AS600" t="s">
        <v>121</v>
      </c>
      <c r="AT600" t="s">
        <v>122</v>
      </c>
      <c r="AU600" s="8">
        <v>96950</v>
      </c>
      <c r="AV600" t="s">
        <v>123</v>
      </c>
      <c r="AX600" s="10">
        <v>16702330081</v>
      </c>
      <c r="AZ600" t="s">
        <v>896</v>
      </c>
      <c r="BA600" t="s">
        <v>897</v>
      </c>
      <c r="BB600" t="s">
        <v>898</v>
      </c>
      <c r="BC600" t="s">
        <v>122</v>
      </c>
      <c r="BD600" t="s">
        <v>899</v>
      </c>
      <c r="BE600" t="str">
        <f>"49-3021.00"</f>
        <v>49-3021.00</v>
      </c>
      <c r="BF600" t="s">
        <v>900</v>
      </c>
      <c r="BG600" t="s">
        <v>901</v>
      </c>
      <c r="BH600" t="s">
        <v>902</v>
      </c>
      <c r="BI600">
        <v>1</v>
      </c>
      <c r="BK600" s="1">
        <v>46054</v>
      </c>
      <c r="BL600" s="1">
        <v>46418</v>
      </c>
      <c r="BO600">
        <v>40</v>
      </c>
      <c r="BP600">
        <v>0</v>
      </c>
      <c r="BQ600">
        <v>8</v>
      </c>
      <c r="BR600">
        <v>8</v>
      </c>
      <c r="BS600">
        <v>8</v>
      </c>
      <c r="BT600">
        <v>8</v>
      </c>
      <c r="BU600">
        <v>8</v>
      </c>
      <c r="BV600">
        <v>0</v>
      </c>
      <c r="BW600" t="str">
        <f>"8:00 AM"</f>
        <v>8:00 AM</v>
      </c>
      <c r="BX600" t="str">
        <f>"5:00 PM"</f>
        <v>5:00 PM</v>
      </c>
      <c r="BY600" t="s">
        <v>135</v>
      </c>
      <c r="BZ600">
        <v>0</v>
      </c>
      <c r="CA600">
        <v>12</v>
      </c>
      <c r="CB600" t="s">
        <v>117</v>
      </c>
      <c r="CD600" t="s">
        <v>5647</v>
      </c>
      <c r="CE600" t="s">
        <v>904</v>
      </c>
      <c r="CF600" t="s">
        <v>905</v>
      </c>
      <c r="CG600" t="s">
        <v>121</v>
      </c>
      <c r="CH600" t="s">
        <v>122</v>
      </c>
      <c r="CI600" s="8">
        <v>96950</v>
      </c>
      <c r="CJ600" s="3">
        <v>11.15</v>
      </c>
      <c r="CK600" s="3">
        <v>16.63</v>
      </c>
      <c r="CL600" s="3">
        <v>16.73</v>
      </c>
      <c r="CM600" s="3">
        <v>24.95</v>
      </c>
      <c r="CN600" t="s">
        <v>137</v>
      </c>
      <c r="CP600" t="s">
        <v>138</v>
      </c>
      <c r="CR600" t="s">
        <v>117</v>
      </c>
      <c r="CS600" t="s">
        <v>139</v>
      </c>
      <c r="CT600" t="s">
        <v>140</v>
      </c>
      <c r="CU600" t="s">
        <v>139</v>
      </c>
      <c r="CV600" t="s">
        <v>140</v>
      </c>
      <c r="CW600" t="s">
        <v>139</v>
      </c>
      <c r="CX600" t="s">
        <v>140</v>
      </c>
      <c r="CY600" t="s">
        <v>3808</v>
      </c>
      <c r="CZ600" s="10">
        <v>16702345911</v>
      </c>
      <c r="DA600" t="s">
        <v>890</v>
      </c>
      <c r="DB600" t="s">
        <v>140</v>
      </c>
      <c r="DC600" t="s">
        <v>139</v>
      </c>
      <c r="DD600" t="s">
        <v>117</v>
      </c>
      <c r="DE600" t="s">
        <v>5648</v>
      </c>
      <c r="DF600" t="s">
        <v>5649</v>
      </c>
      <c r="DG600" t="s">
        <v>908</v>
      </c>
      <c r="DH600" t="s">
        <v>898</v>
      </c>
      <c r="DI600" t="s">
        <v>3115</v>
      </c>
      <c r="DJ600" t="s">
        <v>896</v>
      </c>
    </row>
    <row r="601" spans="1:114" ht="14.45" customHeight="1" x14ac:dyDescent="0.25">
      <c r="A601" t="s">
        <v>2211</v>
      </c>
      <c r="B601" t="s">
        <v>234</v>
      </c>
      <c r="C601" s="1">
        <v>46055</v>
      </c>
      <c r="D601" s="1">
        <v>46070</v>
      </c>
      <c r="E601" t="s">
        <v>116</v>
      </c>
      <c r="G601" t="s">
        <v>117</v>
      </c>
      <c r="H601" t="s">
        <v>117</v>
      </c>
      <c r="I601" t="s">
        <v>117</v>
      </c>
      <c r="J601" t="s">
        <v>2212</v>
      </c>
      <c r="K601" t="s">
        <v>2213</v>
      </c>
      <c r="L601" t="s">
        <v>2214</v>
      </c>
      <c r="N601" t="s">
        <v>156</v>
      </c>
      <c r="O601" t="s">
        <v>122</v>
      </c>
      <c r="P601" s="8">
        <v>96950</v>
      </c>
      <c r="Q601" t="s">
        <v>123</v>
      </c>
      <c r="S601" s="10">
        <v>16702352333</v>
      </c>
      <c r="U601" t="s">
        <v>2215</v>
      </c>
      <c r="V601">
        <v>722410</v>
      </c>
      <c r="W601" t="s">
        <v>125</v>
      </c>
      <c r="Y601" t="s">
        <v>2216</v>
      </c>
      <c r="Z601" t="s">
        <v>2217</v>
      </c>
      <c r="AA601" t="s">
        <v>2218</v>
      </c>
      <c r="AB601" t="s">
        <v>209</v>
      </c>
      <c r="AC601" t="s">
        <v>2214</v>
      </c>
      <c r="AE601" t="s">
        <v>156</v>
      </c>
      <c r="AF601" t="s">
        <v>122</v>
      </c>
      <c r="AG601" s="8">
        <v>96950</v>
      </c>
      <c r="AH601" t="s">
        <v>123</v>
      </c>
      <c r="AJ601" s="10">
        <v>16702854040</v>
      </c>
      <c r="AL601" t="s">
        <v>2219</v>
      </c>
      <c r="BE601" t="str">
        <f>"49-9071.00"</f>
        <v>49-9071.00</v>
      </c>
      <c r="BF601" t="s">
        <v>132</v>
      </c>
      <c r="BG601" t="s">
        <v>2220</v>
      </c>
      <c r="BH601" t="s">
        <v>132</v>
      </c>
      <c r="BI601">
        <v>2</v>
      </c>
      <c r="BK601" s="1">
        <v>46170</v>
      </c>
      <c r="BL601" s="1">
        <v>46534</v>
      </c>
      <c r="BO601">
        <v>35</v>
      </c>
      <c r="BP601">
        <v>7</v>
      </c>
      <c r="BQ601">
        <v>0</v>
      </c>
      <c r="BR601">
        <v>3</v>
      </c>
      <c r="BS601">
        <v>4</v>
      </c>
      <c r="BT601">
        <v>7</v>
      </c>
      <c r="BU601">
        <v>7</v>
      </c>
      <c r="BV601">
        <v>7</v>
      </c>
      <c r="BW601" t="str">
        <f>"5:00 PM"</f>
        <v>5:00 PM</v>
      </c>
      <c r="BX601" t="str">
        <f>"1:00 AM"</f>
        <v>1:00 AM</v>
      </c>
      <c r="BY601" t="s">
        <v>135</v>
      </c>
      <c r="BZ601">
        <v>0</v>
      </c>
      <c r="CA601">
        <v>24</v>
      </c>
      <c r="CB601" t="s">
        <v>117</v>
      </c>
      <c r="CD601" s="2" t="s">
        <v>2221</v>
      </c>
      <c r="CE601" t="s">
        <v>2222</v>
      </c>
      <c r="CG601" t="s">
        <v>156</v>
      </c>
      <c r="CH601" t="s">
        <v>122</v>
      </c>
      <c r="CI601" s="8">
        <v>96950</v>
      </c>
      <c r="CJ601" s="3">
        <v>9.98</v>
      </c>
      <c r="CK601" s="3">
        <v>9.98</v>
      </c>
      <c r="CL601" s="3">
        <v>14.97</v>
      </c>
      <c r="CM601" s="3">
        <v>14.97</v>
      </c>
      <c r="CN601" t="s">
        <v>137</v>
      </c>
      <c r="CO601" t="s">
        <v>2223</v>
      </c>
      <c r="CP601" t="s">
        <v>138</v>
      </c>
      <c r="CR601" t="s">
        <v>117</v>
      </c>
      <c r="CS601" t="s">
        <v>139</v>
      </c>
      <c r="CT601" t="s">
        <v>140</v>
      </c>
      <c r="CU601" t="s">
        <v>139</v>
      </c>
      <c r="CV601" t="s">
        <v>140</v>
      </c>
      <c r="CW601" t="s">
        <v>139</v>
      </c>
      <c r="CX601" t="s">
        <v>140</v>
      </c>
      <c r="CY601" t="s">
        <v>1467</v>
      </c>
      <c r="CZ601" s="10">
        <v>16702854040</v>
      </c>
      <c r="DA601" t="s">
        <v>2224</v>
      </c>
      <c r="DB601" t="s">
        <v>824</v>
      </c>
      <c r="DC601" t="s">
        <v>139</v>
      </c>
      <c r="DD601" t="s">
        <v>117</v>
      </c>
    </row>
    <row r="602" spans="1:114" ht="14.45" customHeight="1" x14ac:dyDescent="0.25">
      <c r="A602" t="s">
        <v>2314</v>
      </c>
      <c r="B602" t="s">
        <v>115</v>
      </c>
      <c r="C602" s="1">
        <v>46020</v>
      </c>
      <c r="D602" s="1">
        <v>46070</v>
      </c>
      <c r="E602" t="s">
        <v>168</v>
      </c>
      <c r="F602" s="1">
        <v>46094</v>
      </c>
      <c r="G602" t="s">
        <v>117</v>
      </c>
      <c r="H602" t="s">
        <v>117</v>
      </c>
      <c r="I602" t="s">
        <v>117</v>
      </c>
      <c r="J602" t="s">
        <v>2315</v>
      </c>
      <c r="L602" t="s">
        <v>2316</v>
      </c>
      <c r="M602" t="s">
        <v>2317</v>
      </c>
      <c r="N602" t="s">
        <v>156</v>
      </c>
      <c r="O602" t="s">
        <v>122</v>
      </c>
      <c r="P602" s="8">
        <v>96950</v>
      </c>
      <c r="Q602" t="s">
        <v>123</v>
      </c>
      <c r="S602" s="10">
        <v>16702351234</v>
      </c>
      <c r="U602" t="s">
        <v>2318</v>
      </c>
      <c r="V602">
        <v>4413</v>
      </c>
      <c r="W602" t="s">
        <v>125</v>
      </c>
      <c r="Y602" t="s">
        <v>2319</v>
      </c>
      <c r="Z602" t="s">
        <v>2320</v>
      </c>
      <c r="AA602" t="s">
        <v>140</v>
      </c>
      <c r="AB602" t="s">
        <v>193</v>
      </c>
      <c r="AC602" t="s">
        <v>2321</v>
      </c>
      <c r="AD602" t="s">
        <v>2317</v>
      </c>
      <c r="AE602" t="s">
        <v>156</v>
      </c>
      <c r="AF602" t="s">
        <v>122</v>
      </c>
      <c r="AG602" s="8">
        <v>96950</v>
      </c>
      <c r="AH602" t="s">
        <v>123</v>
      </c>
      <c r="AJ602" s="10">
        <v>16702341234</v>
      </c>
      <c r="AL602" t="s">
        <v>2322</v>
      </c>
      <c r="BE602" t="str">
        <f>"49-3023.00"</f>
        <v>49-3023.00</v>
      </c>
      <c r="BF602" t="s">
        <v>392</v>
      </c>
      <c r="BG602" t="s">
        <v>2323</v>
      </c>
      <c r="BH602" t="s">
        <v>2324</v>
      </c>
      <c r="BI602">
        <v>1</v>
      </c>
      <c r="BJ602">
        <v>1</v>
      </c>
      <c r="BK602" s="1">
        <v>46096</v>
      </c>
      <c r="BL602" s="1">
        <v>46460</v>
      </c>
      <c r="BM602" s="1">
        <v>46096</v>
      </c>
      <c r="BN602" s="1">
        <v>46460</v>
      </c>
      <c r="BO602">
        <v>40</v>
      </c>
      <c r="BP602">
        <v>0</v>
      </c>
      <c r="BQ602">
        <v>8</v>
      </c>
      <c r="BR602">
        <v>8</v>
      </c>
      <c r="BS602">
        <v>8</v>
      </c>
      <c r="BT602">
        <v>8</v>
      </c>
      <c r="BU602">
        <v>8</v>
      </c>
      <c r="BV602">
        <v>0</v>
      </c>
      <c r="BW602" t="str">
        <f>"8:00 AM"</f>
        <v>8:00 AM</v>
      </c>
      <c r="BX602" t="str">
        <f>"5:00 PM"</f>
        <v>5:00 PM</v>
      </c>
      <c r="BY602" t="s">
        <v>135</v>
      </c>
      <c r="BZ602">
        <v>0</v>
      </c>
      <c r="CA602">
        <v>24</v>
      </c>
      <c r="CB602" t="s">
        <v>117</v>
      </c>
      <c r="CD602" t="s">
        <v>2325</v>
      </c>
      <c r="CE602" t="s">
        <v>2321</v>
      </c>
      <c r="CG602" t="s">
        <v>121</v>
      </c>
      <c r="CH602" t="s">
        <v>122</v>
      </c>
      <c r="CI602" s="8">
        <v>96950</v>
      </c>
      <c r="CJ602" s="3">
        <v>10.59</v>
      </c>
      <c r="CK602" s="3">
        <v>10.59</v>
      </c>
      <c r="CL602" s="3">
        <v>15.89</v>
      </c>
      <c r="CM602" s="3">
        <v>15.89</v>
      </c>
      <c r="CN602" t="s">
        <v>137</v>
      </c>
      <c r="CO602" t="s">
        <v>140</v>
      </c>
      <c r="CP602" t="s">
        <v>138</v>
      </c>
      <c r="CR602" t="s">
        <v>117</v>
      </c>
      <c r="CS602" t="s">
        <v>139</v>
      </c>
      <c r="CT602" t="s">
        <v>140</v>
      </c>
      <c r="CU602" t="s">
        <v>139</v>
      </c>
      <c r="CV602" t="s">
        <v>140</v>
      </c>
      <c r="CW602" t="s">
        <v>139</v>
      </c>
      <c r="CX602" t="s">
        <v>140</v>
      </c>
      <c r="CY602" t="s">
        <v>801</v>
      </c>
      <c r="CZ602" s="10">
        <v>16702351234</v>
      </c>
      <c r="DA602" t="s">
        <v>2322</v>
      </c>
      <c r="DB602" t="s">
        <v>802</v>
      </c>
      <c r="DC602" t="s">
        <v>139</v>
      </c>
      <c r="DD602" t="s">
        <v>117</v>
      </c>
      <c r="DE602" t="s">
        <v>803</v>
      </c>
      <c r="DF602" t="s">
        <v>804</v>
      </c>
      <c r="DG602" t="s">
        <v>805</v>
      </c>
      <c r="DH602" t="s">
        <v>806</v>
      </c>
      <c r="DI602" t="s">
        <v>807</v>
      </c>
      <c r="DJ602" t="s">
        <v>808</v>
      </c>
    </row>
    <row r="603" spans="1:114" ht="14.45" customHeight="1" x14ac:dyDescent="0.25">
      <c r="A603" t="s">
        <v>3257</v>
      </c>
      <c r="B603" t="s">
        <v>251</v>
      </c>
      <c r="C603" s="1">
        <v>46029</v>
      </c>
      <c r="D603" s="1">
        <v>46070</v>
      </c>
      <c r="E603" t="s">
        <v>168</v>
      </c>
      <c r="F603" s="1">
        <v>46202</v>
      </c>
      <c r="G603" t="s">
        <v>139</v>
      </c>
      <c r="H603" t="s">
        <v>117</v>
      </c>
      <c r="I603" t="s">
        <v>117</v>
      </c>
      <c r="J603" t="s">
        <v>2153</v>
      </c>
      <c r="L603" t="s">
        <v>2154</v>
      </c>
      <c r="N603" t="s">
        <v>156</v>
      </c>
      <c r="O603" t="s">
        <v>122</v>
      </c>
      <c r="P603" s="8">
        <v>96950</v>
      </c>
      <c r="Q603" t="s">
        <v>123</v>
      </c>
      <c r="S603" s="10">
        <v>16702877368</v>
      </c>
      <c r="U603" t="s">
        <v>2155</v>
      </c>
      <c r="V603">
        <v>54133</v>
      </c>
      <c r="W603" t="s">
        <v>125</v>
      </c>
      <c r="Y603" t="s">
        <v>2156</v>
      </c>
      <c r="Z603" t="s">
        <v>2157</v>
      </c>
      <c r="AB603" t="s">
        <v>277</v>
      </c>
      <c r="AC603" t="s">
        <v>2154</v>
      </c>
      <c r="AE603" t="s">
        <v>156</v>
      </c>
      <c r="AF603" t="s">
        <v>122</v>
      </c>
      <c r="AG603" s="8">
        <v>96950</v>
      </c>
      <c r="AH603" t="s">
        <v>123</v>
      </c>
      <c r="AJ603" s="10">
        <v>16702877368</v>
      </c>
      <c r="AL603" t="s">
        <v>2158</v>
      </c>
      <c r="BE603" t="str">
        <f>"43-3031.00"</f>
        <v>43-3031.00</v>
      </c>
      <c r="BF603" t="s">
        <v>1205</v>
      </c>
      <c r="BG603" t="s">
        <v>3258</v>
      </c>
      <c r="BH603" t="s">
        <v>1264</v>
      </c>
      <c r="BI603">
        <v>2</v>
      </c>
      <c r="BJ603">
        <v>1</v>
      </c>
      <c r="BK603" s="1">
        <v>46204</v>
      </c>
      <c r="BL603" s="1">
        <v>47299</v>
      </c>
      <c r="BM603" s="1">
        <v>46204</v>
      </c>
      <c r="BN603" s="1">
        <v>47299</v>
      </c>
      <c r="BO603">
        <v>35</v>
      </c>
      <c r="BP603">
        <v>0</v>
      </c>
      <c r="BQ603">
        <v>7</v>
      </c>
      <c r="BR603">
        <v>7</v>
      </c>
      <c r="BS603">
        <v>7</v>
      </c>
      <c r="BT603">
        <v>7</v>
      </c>
      <c r="BU603">
        <v>7</v>
      </c>
      <c r="BV603">
        <v>0</v>
      </c>
      <c r="BW603" t="str">
        <f>"8:00 AM"</f>
        <v>8:00 AM</v>
      </c>
      <c r="BX603" t="str">
        <f>"5:00 PM"</f>
        <v>5:00 PM</v>
      </c>
      <c r="BY603" t="s">
        <v>135</v>
      </c>
      <c r="BZ603">
        <v>0</v>
      </c>
      <c r="CA603">
        <v>12</v>
      </c>
      <c r="CB603" t="s">
        <v>117</v>
      </c>
      <c r="CD603" t="s">
        <v>3259</v>
      </c>
      <c r="CE603" t="s">
        <v>2162</v>
      </c>
      <c r="CG603" t="s">
        <v>156</v>
      </c>
      <c r="CH603" t="s">
        <v>122</v>
      </c>
      <c r="CI603" s="8">
        <v>96950</v>
      </c>
      <c r="CJ603" s="3">
        <v>12.33</v>
      </c>
      <c r="CK603" s="3">
        <v>12.33</v>
      </c>
      <c r="CL603" s="3">
        <v>18.5</v>
      </c>
      <c r="CM603" s="3">
        <v>18.5</v>
      </c>
      <c r="CN603" t="s">
        <v>137</v>
      </c>
      <c r="CO603">
        <v>0</v>
      </c>
      <c r="CP603" t="s">
        <v>138</v>
      </c>
      <c r="CR603" t="s">
        <v>117</v>
      </c>
      <c r="CS603" t="s">
        <v>139</v>
      </c>
      <c r="CT603" t="s">
        <v>140</v>
      </c>
      <c r="CU603" t="s">
        <v>139</v>
      </c>
      <c r="CV603" t="s">
        <v>140</v>
      </c>
      <c r="CW603" t="s">
        <v>139</v>
      </c>
      <c r="CX603" t="s">
        <v>140</v>
      </c>
      <c r="CY603" t="s">
        <v>3260</v>
      </c>
      <c r="CZ603" s="10">
        <v>16702877368</v>
      </c>
      <c r="DA603" t="s">
        <v>2158</v>
      </c>
      <c r="DB603" t="s">
        <v>140</v>
      </c>
      <c r="DC603" t="s">
        <v>139</v>
      </c>
      <c r="DD603" t="s">
        <v>117</v>
      </c>
      <c r="DE603" t="s">
        <v>2156</v>
      </c>
      <c r="DF603" t="s">
        <v>2157</v>
      </c>
      <c r="DH603" t="s">
        <v>2155</v>
      </c>
      <c r="DI603" t="s">
        <v>2153</v>
      </c>
      <c r="DJ603" t="s">
        <v>2158</v>
      </c>
    </row>
    <row r="604" spans="1:114" ht="14.45" customHeight="1" x14ac:dyDescent="0.25">
      <c r="A604" t="s">
        <v>3710</v>
      </c>
      <c r="B604" t="s">
        <v>499</v>
      </c>
      <c r="C604" s="1">
        <v>46064</v>
      </c>
      <c r="D604" s="1">
        <v>46070</v>
      </c>
      <c r="E604" t="s">
        <v>168</v>
      </c>
      <c r="F604" s="1">
        <v>46294</v>
      </c>
      <c r="G604" t="s">
        <v>139</v>
      </c>
      <c r="H604" t="s">
        <v>117</v>
      </c>
      <c r="I604" t="s">
        <v>117</v>
      </c>
      <c r="J604" t="s">
        <v>3711</v>
      </c>
      <c r="K604" t="s">
        <v>3711</v>
      </c>
      <c r="L604" t="s">
        <v>3712</v>
      </c>
      <c r="N604" t="s">
        <v>121</v>
      </c>
      <c r="O604" t="s">
        <v>122</v>
      </c>
      <c r="P604" s="8">
        <v>96950</v>
      </c>
      <c r="Q604" t="s">
        <v>123</v>
      </c>
      <c r="R604" t="s">
        <v>121</v>
      </c>
      <c r="S604" s="10">
        <v>16702345577</v>
      </c>
      <c r="U604" t="s">
        <v>3713</v>
      </c>
      <c r="V604">
        <v>23622</v>
      </c>
      <c r="W604" t="s">
        <v>125</v>
      </c>
      <c r="Y604" t="s">
        <v>620</v>
      </c>
      <c r="Z604" t="s">
        <v>3714</v>
      </c>
      <c r="AB604" t="s">
        <v>193</v>
      </c>
      <c r="AC604" t="s">
        <v>3712</v>
      </c>
      <c r="AE604" t="s">
        <v>121</v>
      </c>
      <c r="AF604" t="s">
        <v>122</v>
      </c>
      <c r="AG604" s="8">
        <v>96950</v>
      </c>
      <c r="AH604" t="s">
        <v>123</v>
      </c>
      <c r="AI604" t="s">
        <v>121</v>
      </c>
      <c r="AJ604" s="10">
        <v>16702345577</v>
      </c>
      <c r="AL604" t="s">
        <v>3715</v>
      </c>
      <c r="BE604" t="str">
        <f>"47-2061.00"</f>
        <v>47-2061.00</v>
      </c>
      <c r="BF604" t="s">
        <v>3716</v>
      </c>
      <c r="BG604" t="s">
        <v>3717</v>
      </c>
      <c r="BH604" t="s">
        <v>3718</v>
      </c>
      <c r="BI604">
        <v>10</v>
      </c>
      <c r="BK604" s="1">
        <v>46296</v>
      </c>
      <c r="BL604" s="1">
        <v>47391</v>
      </c>
      <c r="BO604">
        <v>40</v>
      </c>
      <c r="BP604">
        <v>0</v>
      </c>
      <c r="BQ604">
        <v>8</v>
      </c>
      <c r="BR604">
        <v>8</v>
      </c>
      <c r="BS604">
        <v>8</v>
      </c>
      <c r="BT604">
        <v>8</v>
      </c>
      <c r="BU604">
        <v>8</v>
      </c>
      <c r="BV604">
        <v>0</v>
      </c>
      <c r="BW604" t="str">
        <f>"8:00 AM"</f>
        <v>8:00 AM</v>
      </c>
      <c r="BX604" t="str">
        <f>"5:00 PM"</f>
        <v>5:00 PM</v>
      </c>
      <c r="BY604" t="s">
        <v>165</v>
      </c>
      <c r="BZ604">
        <v>6</v>
      </c>
      <c r="CA604">
        <v>12</v>
      </c>
      <c r="CB604" t="s">
        <v>117</v>
      </c>
      <c r="CD604" t="s">
        <v>3719</v>
      </c>
      <c r="CE604" t="s">
        <v>3720</v>
      </c>
      <c r="CF604" t="s">
        <v>3721</v>
      </c>
      <c r="CG604" t="s">
        <v>121</v>
      </c>
      <c r="CH604" t="s">
        <v>122</v>
      </c>
      <c r="CI604" s="8">
        <v>96950</v>
      </c>
      <c r="CJ604" s="3">
        <v>10.15</v>
      </c>
      <c r="CK604" s="3">
        <v>10.15</v>
      </c>
      <c r="CL604" s="3">
        <v>15.22</v>
      </c>
      <c r="CM604" s="3">
        <v>15.22</v>
      </c>
      <c r="CN604" t="s">
        <v>137</v>
      </c>
      <c r="CO604" t="s">
        <v>3722</v>
      </c>
      <c r="CP604" t="s">
        <v>138</v>
      </c>
      <c r="CR604" t="s">
        <v>117</v>
      </c>
      <c r="CS604" t="s">
        <v>139</v>
      </c>
      <c r="CT604" t="s">
        <v>139</v>
      </c>
      <c r="CU604" t="s">
        <v>139</v>
      </c>
      <c r="CV604" t="s">
        <v>139</v>
      </c>
      <c r="CW604" t="s">
        <v>139</v>
      </c>
      <c r="CX604" t="s">
        <v>140</v>
      </c>
      <c r="CY604" t="s">
        <v>3723</v>
      </c>
      <c r="CZ604" s="10">
        <v>16702345577</v>
      </c>
      <c r="DA604" t="s">
        <v>3715</v>
      </c>
      <c r="DB604" t="s">
        <v>140</v>
      </c>
      <c r="DC604" t="s">
        <v>139</v>
      </c>
      <c r="DD604" t="s">
        <v>117</v>
      </c>
    </row>
    <row r="605" spans="1:114" ht="14.45" customHeight="1" x14ac:dyDescent="0.25">
      <c r="A605" t="s">
        <v>4295</v>
      </c>
      <c r="B605" t="s">
        <v>234</v>
      </c>
      <c r="C605" s="1">
        <v>46055</v>
      </c>
      <c r="D605" s="1">
        <v>46070</v>
      </c>
      <c r="E605" t="s">
        <v>116</v>
      </c>
      <c r="G605" t="s">
        <v>117</v>
      </c>
      <c r="H605" t="s">
        <v>117</v>
      </c>
      <c r="I605" t="s">
        <v>117</v>
      </c>
      <c r="J605" t="s">
        <v>2212</v>
      </c>
      <c r="K605" t="s">
        <v>2213</v>
      </c>
      <c r="L605" t="s">
        <v>2214</v>
      </c>
      <c r="N605" t="s">
        <v>156</v>
      </c>
      <c r="O605" t="s">
        <v>122</v>
      </c>
      <c r="P605" s="8">
        <v>96950</v>
      </c>
      <c r="Q605" t="s">
        <v>123</v>
      </c>
      <c r="S605" s="10">
        <v>16702352333</v>
      </c>
      <c r="U605" t="s">
        <v>2215</v>
      </c>
      <c r="V605">
        <v>722410</v>
      </c>
      <c r="W605" t="s">
        <v>125</v>
      </c>
      <c r="Y605" t="s">
        <v>2216</v>
      </c>
      <c r="Z605" t="s">
        <v>2217</v>
      </c>
      <c r="AA605" t="s">
        <v>2218</v>
      </c>
      <c r="AB605" t="s">
        <v>209</v>
      </c>
      <c r="AC605" t="s">
        <v>2214</v>
      </c>
      <c r="AE605" t="s">
        <v>156</v>
      </c>
      <c r="AF605" t="s">
        <v>122</v>
      </c>
      <c r="AG605" s="8">
        <v>96950</v>
      </c>
      <c r="AH605" t="s">
        <v>123</v>
      </c>
      <c r="AJ605" s="10">
        <v>16702854040</v>
      </c>
      <c r="AL605" t="s">
        <v>2219</v>
      </c>
      <c r="BE605" t="str">
        <f>"35-3011.00"</f>
        <v>35-3011.00</v>
      </c>
      <c r="BF605" t="s">
        <v>2249</v>
      </c>
      <c r="BG605" t="s">
        <v>2326</v>
      </c>
      <c r="BH605" t="s">
        <v>2327</v>
      </c>
      <c r="BI605">
        <v>2</v>
      </c>
      <c r="BK605" s="1">
        <v>46170</v>
      </c>
      <c r="BL605" s="1">
        <v>46534</v>
      </c>
      <c r="BO605">
        <v>35</v>
      </c>
      <c r="BP605">
        <v>5</v>
      </c>
      <c r="BQ605">
        <v>6</v>
      </c>
      <c r="BR605">
        <v>6</v>
      </c>
      <c r="BS605">
        <v>6</v>
      </c>
      <c r="BT605">
        <v>6</v>
      </c>
      <c r="BU605">
        <v>6</v>
      </c>
      <c r="BV605">
        <v>0</v>
      </c>
      <c r="BW605" t="str">
        <f>"6:00 PM"</f>
        <v>6:00 PM</v>
      </c>
      <c r="BX605" t="str">
        <f>"1:00 AM"</f>
        <v>1:00 AM</v>
      </c>
      <c r="BY605" t="s">
        <v>165</v>
      </c>
      <c r="BZ605">
        <v>0</v>
      </c>
      <c r="CA605">
        <v>12</v>
      </c>
      <c r="CB605" t="s">
        <v>117</v>
      </c>
      <c r="CD605" s="2" t="s">
        <v>4296</v>
      </c>
      <c r="CE605" t="s">
        <v>2328</v>
      </c>
      <c r="CG605" t="s">
        <v>156</v>
      </c>
      <c r="CH605" t="s">
        <v>122</v>
      </c>
      <c r="CI605" s="8">
        <v>96950</v>
      </c>
      <c r="CJ605" s="3">
        <v>8.01</v>
      </c>
      <c r="CK605" s="3">
        <v>8.01</v>
      </c>
      <c r="CL605" s="3">
        <v>12.02</v>
      </c>
      <c r="CM605" s="3">
        <v>12.02</v>
      </c>
      <c r="CN605" t="s">
        <v>137</v>
      </c>
      <c r="CO605" t="s">
        <v>4297</v>
      </c>
      <c r="CP605" t="s">
        <v>138</v>
      </c>
      <c r="CR605" t="s">
        <v>117</v>
      </c>
      <c r="CS605" t="s">
        <v>139</v>
      </c>
      <c r="CT605" t="s">
        <v>140</v>
      </c>
      <c r="CU605" t="s">
        <v>139</v>
      </c>
      <c r="CV605" t="s">
        <v>140</v>
      </c>
      <c r="CW605" t="s">
        <v>139</v>
      </c>
      <c r="CX605" t="s">
        <v>140</v>
      </c>
      <c r="CY605" t="s">
        <v>1467</v>
      </c>
      <c r="CZ605" s="10">
        <v>16702854040</v>
      </c>
      <c r="DA605" t="s">
        <v>2224</v>
      </c>
      <c r="DB605" t="s">
        <v>824</v>
      </c>
      <c r="DC605" t="s">
        <v>139</v>
      </c>
      <c r="DD605" t="s">
        <v>117</v>
      </c>
    </row>
    <row r="606" spans="1:114" ht="14.45" customHeight="1" x14ac:dyDescent="0.25">
      <c r="A606" t="s">
        <v>4848</v>
      </c>
      <c r="B606" t="s">
        <v>217</v>
      </c>
      <c r="C606" s="1">
        <v>46020</v>
      </c>
      <c r="D606" s="1">
        <v>46070</v>
      </c>
      <c r="E606" t="s">
        <v>116</v>
      </c>
      <c r="G606" t="s">
        <v>117</v>
      </c>
      <c r="H606" t="s">
        <v>117</v>
      </c>
      <c r="I606" t="s">
        <v>117</v>
      </c>
      <c r="J606" t="s">
        <v>3282</v>
      </c>
      <c r="K606" t="s">
        <v>3283</v>
      </c>
      <c r="L606" t="s">
        <v>3284</v>
      </c>
      <c r="M606" t="s">
        <v>3285</v>
      </c>
      <c r="N606" t="s">
        <v>156</v>
      </c>
      <c r="O606" t="s">
        <v>122</v>
      </c>
      <c r="P606" s="8">
        <v>96950</v>
      </c>
      <c r="Q606" t="s">
        <v>123</v>
      </c>
      <c r="S606" s="10">
        <v>16703226130</v>
      </c>
      <c r="U606" t="s">
        <v>2623</v>
      </c>
      <c r="V606">
        <v>312112</v>
      </c>
      <c r="W606" t="s">
        <v>125</v>
      </c>
      <c r="Y606" t="s">
        <v>3286</v>
      </c>
      <c r="Z606" t="s">
        <v>3287</v>
      </c>
      <c r="AA606" t="s">
        <v>3288</v>
      </c>
      <c r="AB606" t="s">
        <v>3289</v>
      </c>
      <c r="AC606" t="s">
        <v>3284</v>
      </c>
      <c r="AD606" t="s">
        <v>3285</v>
      </c>
      <c r="AE606" t="s">
        <v>156</v>
      </c>
      <c r="AF606" t="s">
        <v>122</v>
      </c>
      <c r="AG606" s="8">
        <v>96950</v>
      </c>
      <c r="AH606" t="s">
        <v>123</v>
      </c>
      <c r="AJ606" s="10">
        <v>16703226130</v>
      </c>
      <c r="AL606" t="s">
        <v>3290</v>
      </c>
      <c r="BE606" t="str">
        <f>"53-3031.00"</f>
        <v>53-3031.00</v>
      </c>
      <c r="BF606" t="s">
        <v>405</v>
      </c>
      <c r="BG606" t="s">
        <v>3291</v>
      </c>
      <c r="BH606" t="s">
        <v>3292</v>
      </c>
      <c r="BI606">
        <v>3</v>
      </c>
      <c r="BK606" s="1">
        <v>46104</v>
      </c>
      <c r="BL606" s="1">
        <v>46468</v>
      </c>
      <c r="BO606">
        <v>40</v>
      </c>
      <c r="BP606">
        <v>0</v>
      </c>
      <c r="BQ606">
        <v>8</v>
      </c>
      <c r="BR606">
        <v>8</v>
      </c>
      <c r="BS606">
        <v>8</v>
      </c>
      <c r="BT606">
        <v>8</v>
      </c>
      <c r="BU606">
        <v>8</v>
      </c>
      <c r="BV606">
        <v>0</v>
      </c>
      <c r="BW606" t="str">
        <f t="shared" ref="BW606:BW613" si="13">"8:00 AM"</f>
        <v>8:00 AM</v>
      </c>
      <c r="BX606" t="str">
        <f>"5:00 PM"</f>
        <v>5:00 PM</v>
      </c>
      <c r="BY606" t="s">
        <v>135</v>
      </c>
      <c r="BZ606">
        <v>0</v>
      </c>
      <c r="CA606">
        <v>0</v>
      </c>
      <c r="CB606" t="s">
        <v>117</v>
      </c>
      <c r="CD606" t="s">
        <v>4849</v>
      </c>
      <c r="CE606" t="s">
        <v>3284</v>
      </c>
      <c r="CF606" t="s">
        <v>3285</v>
      </c>
      <c r="CG606" t="s">
        <v>156</v>
      </c>
      <c r="CH606" t="s">
        <v>122</v>
      </c>
      <c r="CI606" s="8">
        <v>96950</v>
      </c>
      <c r="CJ606" s="3">
        <v>8.35</v>
      </c>
      <c r="CK606" s="3">
        <v>8.35</v>
      </c>
      <c r="CL606" s="3">
        <v>12.52</v>
      </c>
      <c r="CM606" s="3">
        <v>12.52</v>
      </c>
      <c r="CN606" t="s">
        <v>137</v>
      </c>
      <c r="CP606" t="s">
        <v>138</v>
      </c>
      <c r="CR606" t="s">
        <v>117</v>
      </c>
      <c r="CS606" t="s">
        <v>139</v>
      </c>
      <c r="CT606" t="s">
        <v>140</v>
      </c>
      <c r="CU606" t="s">
        <v>139</v>
      </c>
      <c r="CV606" t="s">
        <v>139</v>
      </c>
      <c r="CW606" t="s">
        <v>139</v>
      </c>
      <c r="CX606" t="s">
        <v>139</v>
      </c>
      <c r="CY606" t="s">
        <v>4850</v>
      </c>
      <c r="CZ606" s="10">
        <v>16703226130</v>
      </c>
      <c r="DA606" t="s">
        <v>3290</v>
      </c>
      <c r="DB606" t="s">
        <v>1524</v>
      </c>
      <c r="DC606" t="s">
        <v>139</v>
      </c>
      <c r="DD606" t="s">
        <v>117</v>
      </c>
    </row>
    <row r="607" spans="1:114" ht="14.45" customHeight="1" x14ac:dyDescent="0.25">
      <c r="A607" t="s">
        <v>5608</v>
      </c>
      <c r="B607" t="s">
        <v>499</v>
      </c>
      <c r="C607" s="1">
        <v>46058</v>
      </c>
      <c r="D607" s="1">
        <v>46070</v>
      </c>
      <c r="E607" t="s">
        <v>168</v>
      </c>
      <c r="F607" s="1">
        <v>46021</v>
      </c>
      <c r="G607" t="s">
        <v>139</v>
      </c>
      <c r="H607" t="s">
        <v>117</v>
      </c>
      <c r="I607" t="s">
        <v>117</v>
      </c>
      <c r="J607" t="s">
        <v>1626</v>
      </c>
      <c r="K607" t="s">
        <v>2602</v>
      </c>
      <c r="L607" t="s">
        <v>1635</v>
      </c>
      <c r="M607" t="s">
        <v>1628</v>
      </c>
      <c r="N607" t="s">
        <v>156</v>
      </c>
      <c r="O607" t="s">
        <v>122</v>
      </c>
      <c r="P607" s="8">
        <v>96950</v>
      </c>
      <c r="Q607" t="s">
        <v>123</v>
      </c>
      <c r="S607" s="10">
        <v>16702332677</v>
      </c>
      <c r="U607" t="s">
        <v>1629</v>
      </c>
      <c r="V607">
        <v>4581</v>
      </c>
      <c r="W607" t="s">
        <v>125</v>
      </c>
      <c r="Y607" t="s">
        <v>1630</v>
      </c>
      <c r="Z607" t="s">
        <v>1631</v>
      </c>
      <c r="AA607" t="s">
        <v>1632</v>
      </c>
      <c r="AB607" t="s">
        <v>209</v>
      </c>
      <c r="AC607" t="s">
        <v>5609</v>
      </c>
      <c r="AE607" t="s">
        <v>156</v>
      </c>
      <c r="AF607" t="s">
        <v>122</v>
      </c>
      <c r="AG607" s="8">
        <v>96950</v>
      </c>
      <c r="AH607" t="s">
        <v>123</v>
      </c>
      <c r="AJ607" s="10">
        <v>16702332677</v>
      </c>
      <c r="AL607" t="s">
        <v>1633</v>
      </c>
      <c r="BE607" t="str">
        <f>"51-6021.00"</f>
        <v>51-6021.00</v>
      </c>
      <c r="BF607" t="s">
        <v>1634</v>
      </c>
      <c r="BG607" t="s">
        <v>5610</v>
      </c>
      <c r="BH607" t="s">
        <v>3800</v>
      </c>
      <c r="BI607">
        <v>1</v>
      </c>
      <c r="BK607" s="1">
        <v>46080</v>
      </c>
      <c r="BL607" s="1">
        <v>46387</v>
      </c>
      <c r="BO607">
        <v>35</v>
      </c>
      <c r="BP607">
        <v>0</v>
      </c>
      <c r="BQ607">
        <v>7</v>
      </c>
      <c r="BR607">
        <v>7</v>
      </c>
      <c r="BS607">
        <v>7</v>
      </c>
      <c r="BT607">
        <v>7</v>
      </c>
      <c r="BU607">
        <v>7</v>
      </c>
      <c r="BV607">
        <v>0</v>
      </c>
      <c r="BW607" t="str">
        <f t="shared" si="13"/>
        <v>8:00 AM</v>
      </c>
      <c r="BX607" t="str">
        <f>"4:00 PM"</f>
        <v>4:00 PM</v>
      </c>
      <c r="BY607" t="s">
        <v>135</v>
      </c>
      <c r="BZ607">
        <v>0</v>
      </c>
      <c r="CA607">
        <v>12</v>
      </c>
      <c r="CB607" t="s">
        <v>117</v>
      </c>
      <c r="CD607" t="s">
        <v>5611</v>
      </c>
      <c r="CE607" t="s">
        <v>1635</v>
      </c>
      <c r="CF607" t="s">
        <v>1627</v>
      </c>
      <c r="CG607" t="s">
        <v>156</v>
      </c>
      <c r="CH607" t="s">
        <v>122</v>
      </c>
      <c r="CI607" s="8">
        <v>96950</v>
      </c>
      <c r="CJ607" s="3">
        <v>10.5</v>
      </c>
      <c r="CK607" s="3">
        <v>10.75</v>
      </c>
      <c r="CL607" s="3">
        <v>15.75</v>
      </c>
      <c r="CM607" s="3">
        <v>16.13</v>
      </c>
      <c r="CN607" t="s">
        <v>137</v>
      </c>
      <c r="CO607" t="s">
        <v>140</v>
      </c>
      <c r="CP607" t="s">
        <v>138</v>
      </c>
      <c r="CR607" t="s">
        <v>117</v>
      </c>
      <c r="CS607" t="s">
        <v>139</v>
      </c>
      <c r="CT607" t="s">
        <v>140</v>
      </c>
      <c r="CU607" t="s">
        <v>139</v>
      </c>
      <c r="CV607" t="s">
        <v>140</v>
      </c>
      <c r="CW607" t="s">
        <v>139</v>
      </c>
      <c r="CX607" t="s">
        <v>140</v>
      </c>
      <c r="CY607" t="s">
        <v>1636</v>
      </c>
      <c r="CZ607" s="10">
        <v>16702332677</v>
      </c>
      <c r="DA607" t="s">
        <v>1633</v>
      </c>
      <c r="DB607" t="s">
        <v>140</v>
      </c>
      <c r="DC607" t="s">
        <v>139</v>
      </c>
      <c r="DD607" t="s">
        <v>117</v>
      </c>
    </row>
    <row r="608" spans="1:114" ht="14.45" customHeight="1" x14ac:dyDescent="0.25">
      <c r="A608" t="s">
        <v>5811</v>
      </c>
      <c r="B608" t="s">
        <v>499</v>
      </c>
      <c r="C608" s="1">
        <v>46065</v>
      </c>
      <c r="D608" s="1">
        <v>46070</v>
      </c>
      <c r="E608" t="s">
        <v>116</v>
      </c>
      <c r="G608" t="s">
        <v>117</v>
      </c>
      <c r="H608" t="s">
        <v>117</v>
      </c>
      <c r="I608" t="s">
        <v>117</v>
      </c>
      <c r="J608" t="s">
        <v>1435</v>
      </c>
      <c r="K608" t="s">
        <v>142</v>
      </c>
      <c r="L608" t="s">
        <v>2419</v>
      </c>
      <c r="M608" t="s">
        <v>2420</v>
      </c>
      <c r="N608" t="s">
        <v>156</v>
      </c>
      <c r="O608" t="s">
        <v>122</v>
      </c>
      <c r="P608" s="8">
        <v>96950</v>
      </c>
      <c r="Q608" t="s">
        <v>123</v>
      </c>
      <c r="S608" s="10">
        <v>16702345050</v>
      </c>
      <c r="U608" t="s">
        <v>1438</v>
      </c>
      <c r="V608">
        <v>561320</v>
      </c>
      <c r="W608" t="s">
        <v>125</v>
      </c>
      <c r="Y608" t="s">
        <v>1439</v>
      </c>
      <c r="Z608" t="s">
        <v>1440</v>
      </c>
      <c r="AB608" t="s">
        <v>1441</v>
      </c>
      <c r="AC608" t="s">
        <v>2419</v>
      </c>
      <c r="AD608" t="s">
        <v>2420</v>
      </c>
      <c r="AE608" t="s">
        <v>156</v>
      </c>
      <c r="AF608" t="s">
        <v>122</v>
      </c>
      <c r="AG608" s="8">
        <v>96950</v>
      </c>
      <c r="AH608" t="s">
        <v>123</v>
      </c>
      <c r="AJ608" s="10">
        <v>16702345050</v>
      </c>
      <c r="AL608" t="s">
        <v>1442</v>
      </c>
      <c r="BE608" t="str">
        <f>"49-9071.00"</f>
        <v>49-9071.00</v>
      </c>
      <c r="BF608" t="s">
        <v>132</v>
      </c>
      <c r="BG608" t="s">
        <v>1443</v>
      </c>
      <c r="BH608" t="s">
        <v>1444</v>
      </c>
      <c r="BI608">
        <v>6</v>
      </c>
      <c r="BK608" s="1">
        <v>46189</v>
      </c>
      <c r="BL608" s="1">
        <v>46553</v>
      </c>
      <c r="BO608">
        <v>35</v>
      </c>
      <c r="BP608">
        <v>0</v>
      </c>
      <c r="BQ608">
        <v>7</v>
      </c>
      <c r="BR608">
        <v>7</v>
      </c>
      <c r="BS608">
        <v>7</v>
      </c>
      <c r="BT608">
        <v>7</v>
      </c>
      <c r="BU608">
        <v>7</v>
      </c>
      <c r="BV608">
        <v>0</v>
      </c>
      <c r="BW608" t="str">
        <f t="shared" si="13"/>
        <v>8:00 AM</v>
      </c>
      <c r="BX608" t="str">
        <f>"4:00 PM"</f>
        <v>4:00 PM</v>
      </c>
      <c r="BY608" t="s">
        <v>165</v>
      </c>
      <c r="BZ608">
        <v>0</v>
      </c>
      <c r="CA608">
        <v>24</v>
      </c>
      <c r="CB608" t="s">
        <v>117</v>
      </c>
      <c r="CD608" s="2" t="s">
        <v>4759</v>
      </c>
      <c r="CE608" t="s">
        <v>1436</v>
      </c>
      <c r="CF608" t="s">
        <v>1446</v>
      </c>
      <c r="CG608" t="s">
        <v>156</v>
      </c>
      <c r="CH608" t="s">
        <v>122</v>
      </c>
      <c r="CI608" s="8">
        <v>96950</v>
      </c>
      <c r="CJ608" s="3">
        <v>9.98</v>
      </c>
      <c r="CK608" s="3">
        <v>9.98</v>
      </c>
      <c r="CL608" s="3">
        <v>14.97</v>
      </c>
      <c r="CM608" s="3">
        <v>14.97</v>
      </c>
      <c r="CN608" t="s">
        <v>137</v>
      </c>
      <c r="CO608" t="s">
        <v>142</v>
      </c>
      <c r="CP608" t="s">
        <v>138</v>
      </c>
      <c r="CR608" t="s">
        <v>117</v>
      </c>
      <c r="CS608" t="s">
        <v>139</v>
      </c>
      <c r="CT608" t="s">
        <v>140</v>
      </c>
      <c r="CU608" t="s">
        <v>139</v>
      </c>
      <c r="CV608" t="s">
        <v>140</v>
      </c>
      <c r="CW608" t="s">
        <v>139</v>
      </c>
      <c r="CX608" t="s">
        <v>140</v>
      </c>
      <c r="CY608" t="s">
        <v>142</v>
      </c>
      <c r="CZ608" s="10">
        <v>16702345050</v>
      </c>
      <c r="DA608" t="s">
        <v>1442</v>
      </c>
      <c r="DB608" t="s">
        <v>142</v>
      </c>
      <c r="DC608" t="s">
        <v>139</v>
      </c>
      <c r="DD608" t="s">
        <v>117</v>
      </c>
    </row>
    <row r="609" spans="1:114" ht="14.45" customHeight="1" x14ac:dyDescent="0.25">
      <c r="A609" t="s">
        <v>1355</v>
      </c>
      <c r="B609" t="s">
        <v>217</v>
      </c>
      <c r="C609" s="1">
        <v>46010</v>
      </c>
      <c r="D609" s="1">
        <v>46071</v>
      </c>
      <c r="E609" t="s">
        <v>116</v>
      </c>
      <c r="G609" t="s">
        <v>117</v>
      </c>
      <c r="H609" t="s">
        <v>117</v>
      </c>
      <c r="I609" t="s">
        <v>117</v>
      </c>
      <c r="J609" t="s">
        <v>1356</v>
      </c>
      <c r="K609" t="s">
        <v>1357</v>
      </c>
      <c r="L609" t="s">
        <v>1358</v>
      </c>
      <c r="M609" t="s">
        <v>1359</v>
      </c>
      <c r="N609" t="s">
        <v>156</v>
      </c>
      <c r="O609" t="s">
        <v>122</v>
      </c>
      <c r="P609" s="8">
        <v>96950</v>
      </c>
      <c r="Q609" t="s">
        <v>123</v>
      </c>
      <c r="S609" s="10">
        <v>16704833911</v>
      </c>
      <c r="U609" t="s">
        <v>1360</v>
      </c>
      <c r="V609">
        <v>531110</v>
      </c>
      <c r="W609" t="s">
        <v>125</v>
      </c>
      <c r="Y609" t="s">
        <v>1361</v>
      </c>
      <c r="Z609" t="s">
        <v>174</v>
      </c>
      <c r="AA609" t="s">
        <v>966</v>
      </c>
      <c r="AB609" t="s">
        <v>1362</v>
      </c>
      <c r="AC609" t="s">
        <v>1358</v>
      </c>
      <c r="AD609" t="s">
        <v>1359</v>
      </c>
      <c r="AE609" t="s">
        <v>156</v>
      </c>
      <c r="AF609" t="s">
        <v>122</v>
      </c>
      <c r="AG609" s="8">
        <v>96950</v>
      </c>
      <c r="AH609" t="s">
        <v>123</v>
      </c>
      <c r="AJ609" s="10">
        <v>16704833911</v>
      </c>
      <c r="AL609" t="s">
        <v>1363</v>
      </c>
      <c r="BE609" t="str">
        <f>"49-9071.00"</f>
        <v>49-9071.00</v>
      </c>
      <c r="BF609" t="s">
        <v>132</v>
      </c>
      <c r="BG609" t="s">
        <v>1364</v>
      </c>
      <c r="BH609" t="s">
        <v>1365</v>
      </c>
      <c r="BI609">
        <v>1</v>
      </c>
      <c r="BK609" s="1">
        <v>46113</v>
      </c>
      <c r="BL609" s="1">
        <v>46477</v>
      </c>
      <c r="BO609">
        <v>35</v>
      </c>
      <c r="BP609">
        <v>0</v>
      </c>
      <c r="BQ609">
        <v>7</v>
      </c>
      <c r="BR609">
        <v>7</v>
      </c>
      <c r="BS609">
        <v>7</v>
      </c>
      <c r="BT609">
        <v>7</v>
      </c>
      <c r="BU609">
        <v>7</v>
      </c>
      <c r="BV609">
        <v>0</v>
      </c>
      <c r="BW609" t="str">
        <f t="shared" si="13"/>
        <v>8:00 AM</v>
      </c>
      <c r="BX609" t="str">
        <f>"4:00 PM"</f>
        <v>4:00 PM</v>
      </c>
      <c r="BY609" t="s">
        <v>135</v>
      </c>
      <c r="BZ609">
        <v>0</v>
      </c>
      <c r="CA609">
        <v>12</v>
      </c>
      <c r="CB609" t="s">
        <v>117</v>
      </c>
      <c r="CD609" s="2" t="s">
        <v>1366</v>
      </c>
      <c r="CE609" t="s">
        <v>1367</v>
      </c>
      <c r="CG609" t="s">
        <v>156</v>
      </c>
      <c r="CH609" t="s">
        <v>122</v>
      </c>
      <c r="CI609" s="8">
        <v>96950</v>
      </c>
      <c r="CJ609" s="3">
        <v>9.98</v>
      </c>
      <c r="CK609" s="3">
        <v>9.98</v>
      </c>
      <c r="CL609" s="3">
        <v>0</v>
      </c>
      <c r="CM609" s="3">
        <v>0</v>
      </c>
      <c r="CN609" t="s">
        <v>137</v>
      </c>
      <c r="CO609" t="s">
        <v>140</v>
      </c>
      <c r="CP609" t="s">
        <v>138</v>
      </c>
      <c r="CR609" t="s">
        <v>117</v>
      </c>
      <c r="CS609" t="s">
        <v>139</v>
      </c>
      <c r="CT609" t="s">
        <v>140</v>
      </c>
      <c r="CU609" t="s">
        <v>140</v>
      </c>
      <c r="CV609" t="s">
        <v>140</v>
      </c>
      <c r="CW609" t="s">
        <v>139</v>
      </c>
      <c r="CX609" t="s">
        <v>140</v>
      </c>
      <c r="CY609" t="s">
        <v>165</v>
      </c>
      <c r="CZ609" s="10">
        <v>16704833911</v>
      </c>
      <c r="DA609" t="s">
        <v>1363</v>
      </c>
      <c r="DB609" t="s">
        <v>140</v>
      </c>
      <c r="DC609" t="s">
        <v>139</v>
      </c>
      <c r="DD609" t="s">
        <v>117</v>
      </c>
    </row>
    <row r="610" spans="1:114" ht="14.45" customHeight="1" x14ac:dyDescent="0.25">
      <c r="A610" t="s">
        <v>2263</v>
      </c>
      <c r="B610" t="s">
        <v>115</v>
      </c>
      <c r="C610" s="1">
        <v>46009</v>
      </c>
      <c r="D610" s="1">
        <v>46071</v>
      </c>
      <c r="E610" t="s">
        <v>168</v>
      </c>
      <c r="F610" s="1">
        <v>46141</v>
      </c>
      <c r="G610" t="s">
        <v>117</v>
      </c>
      <c r="H610" t="s">
        <v>117</v>
      </c>
      <c r="I610" t="s">
        <v>117</v>
      </c>
      <c r="J610" t="s">
        <v>2264</v>
      </c>
      <c r="L610" t="s">
        <v>2265</v>
      </c>
      <c r="M610" t="s">
        <v>2266</v>
      </c>
      <c r="N610" t="s">
        <v>121</v>
      </c>
      <c r="O610" t="s">
        <v>122</v>
      </c>
      <c r="P610" s="8">
        <v>96950</v>
      </c>
      <c r="Q610" t="s">
        <v>123</v>
      </c>
      <c r="S610" s="10">
        <v>16703232428</v>
      </c>
      <c r="U610" t="s">
        <v>2267</v>
      </c>
      <c r="V610">
        <v>23711</v>
      </c>
      <c r="W610" t="s">
        <v>125</v>
      </c>
      <c r="Y610" t="s">
        <v>2268</v>
      </c>
      <c r="Z610" t="s">
        <v>2269</v>
      </c>
      <c r="AA610" t="s">
        <v>2270</v>
      </c>
      <c r="AB610" t="s">
        <v>193</v>
      </c>
      <c r="AC610" t="s">
        <v>2271</v>
      </c>
      <c r="AD610" t="s">
        <v>2266</v>
      </c>
      <c r="AE610" t="s">
        <v>121</v>
      </c>
      <c r="AF610" t="s">
        <v>122</v>
      </c>
      <c r="AG610" s="8">
        <v>96950</v>
      </c>
      <c r="AH610" t="s">
        <v>123</v>
      </c>
      <c r="AJ610" s="10">
        <v>16703232428</v>
      </c>
      <c r="AL610" t="s">
        <v>2272</v>
      </c>
      <c r="BE610" t="str">
        <f>"49-9071.00"</f>
        <v>49-9071.00</v>
      </c>
      <c r="BF610" t="s">
        <v>132</v>
      </c>
      <c r="BG610" t="s">
        <v>2273</v>
      </c>
      <c r="BH610" t="s">
        <v>2274</v>
      </c>
      <c r="BI610">
        <v>8</v>
      </c>
      <c r="BJ610">
        <v>8</v>
      </c>
      <c r="BK610" s="1">
        <v>46143</v>
      </c>
      <c r="BL610" s="1">
        <v>46507</v>
      </c>
      <c r="BM610" s="1">
        <v>46143</v>
      </c>
      <c r="BN610" s="1">
        <v>46507</v>
      </c>
      <c r="BO610">
        <v>40</v>
      </c>
      <c r="BP610">
        <v>0</v>
      </c>
      <c r="BQ610">
        <v>8</v>
      </c>
      <c r="BR610">
        <v>8</v>
      </c>
      <c r="BS610">
        <v>8</v>
      </c>
      <c r="BT610">
        <v>8</v>
      </c>
      <c r="BU610">
        <v>8</v>
      </c>
      <c r="BV610">
        <v>0</v>
      </c>
      <c r="BW610" t="str">
        <f t="shared" si="13"/>
        <v>8:00 AM</v>
      </c>
      <c r="BX610" t="str">
        <f>"5:00 PM"</f>
        <v>5:00 PM</v>
      </c>
      <c r="BY610" t="s">
        <v>135</v>
      </c>
      <c r="BZ610">
        <v>0</v>
      </c>
      <c r="CA610">
        <v>12</v>
      </c>
      <c r="CB610" t="s">
        <v>117</v>
      </c>
      <c r="CD610" s="2" t="s">
        <v>2275</v>
      </c>
      <c r="CE610" t="s">
        <v>2271</v>
      </c>
      <c r="CF610" t="s">
        <v>2266</v>
      </c>
      <c r="CG610" t="s">
        <v>121</v>
      </c>
      <c r="CH610" t="s">
        <v>122</v>
      </c>
      <c r="CI610" s="8">
        <v>96950</v>
      </c>
      <c r="CJ610" s="3">
        <v>9.98</v>
      </c>
      <c r="CK610" s="3">
        <v>9.98</v>
      </c>
      <c r="CL610" s="3">
        <v>14.97</v>
      </c>
      <c r="CM610" s="3">
        <v>14.97</v>
      </c>
      <c r="CN610" t="s">
        <v>137</v>
      </c>
      <c r="CO610" t="s">
        <v>140</v>
      </c>
      <c r="CP610" t="s">
        <v>138</v>
      </c>
      <c r="CR610" t="s">
        <v>117</v>
      </c>
      <c r="CS610" t="s">
        <v>139</v>
      </c>
      <c r="CT610" t="s">
        <v>140</v>
      </c>
      <c r="CU610" t="s">
        <v>139</v>
      </c>
      <c r="CV610" t="s">
        <v>140</v>
      </c>
      <c r="CW610" t="s">
        <v>139</v>
      </c>
      <c r="CX610" t="s">
        <v>140</v>
      </c>
      <c r="CY610" t="s">
        <v>801</v>
      </c>
      <c r="CZ610" s="10">
        <v>16703232428</v>
      </c>
      <c r="DA610" t="s">
        <v>2272</v>
      </c>
      <c r="DB610" t="s">
        <v>802</v>
      </c>
      <c r="DC610" t="s">
        <v>139</v>
      </c>
      <c r="DD610" t="s">
        <v>117</v>
      </c>
      <c r="DE610" t="s">
        <v>803</v>
      </c>
      <c r="DF610" t="s">
        <v>804</v>
      </c>
      <c r="DG610" t="s">
        <v>805</v>
      </c>
      <c r="DH610" t="s">
        <v>806</v>
      </c>
      <c r="DI610" t="s">
        <v>2276</v>
      </c>
      <c r="DJ610" t="s">
        <v>808</v>
      </c>
    </row>
    <row r="611" spans="1:114" ht="14.45" customHeight="1" x14ac:dyDescent="0.25">
      <c r="A611" t="s">
        <v>2362</v>
      </c>
      <c r="B611" t="s">
        <v>217</v>
      </c>
      <c r="C611" s="1">
        <v>46010</v>
      </c>
      <c r="D611" s="1">
        <v>46071</v>
      </c>
      <c r="E611" t="s">
        <v>168</v>
      </c>
      <c r="F611" s="1">
        <v>46111</v>
      </c>
      <c r="G611" t="s">
        <v>139</v>
      </c>
      <c r="H611" t="s">
        <v>117</v>
      </c>
      <c r="I611" t="s">
        <v>117</v>
      </c>
      <c r="J611" t="s">
        <v>1356</v>
      </c>
      <c r="K611" t="s">
        <v>1357</v>
      </c>
      <c r="L611" t="s">
        <v>1358</v>
      </c>
      <c r="M611" t="s">
        <v>1359</v>
      </c>
      <c r="N611" t="s">
        <v>156</v>
      </c>
      <c r="O611" t="s">
        <v>122</v>
      </c>
      <c r="P611" s="8">
        <v>96950</v>
      </c>
      <c r="Q611" t="s">
        <v>123</v>
      </c>
      <c r="S611" s="10">
        <v>16704833911</v>
      </c>
      <c r="U611" t="s">
        <v>1360</v>
      </c>
      <c r="V611">
        <v>531110</v>
      </c>
      <c r="W611" t="s">
        <v>125</v>
      </c>
      <c r="Y611" t="s">
        <v>1361</v>
      </c>
      <c r="Z611" t="s">
        <v>174</v>
      </c>
      <c r="AA611" t="s">
        <v>966</v>
      </c>
      <c r="AB611" t="s">
        <v>1362</v>
      </c>
      <c r="AC611" t="s">
        <v>1358</v>
      </c>
      <c r="AD611" t="s">
        <v>1359</v>
      </c>
      <c r="AE611" t="s">
        <v>156</v>
      </c>
      <c r="AF611" t="s">
        <v>122</v>
      </c>
      <c r="AG611" s="8">
        <v>96950</v>
      </c>
      <c r="AH611" t="s">
        <v>123</v>
      </c>
      <c r="AJ611" s="10">
        <v>16704833911</v>
      </c>
      <c r="AL611" t="s">
        <v>1363</v>
      </c>
      <c r="BE611" t="str">
        <f>"49-9071.00"</f>
        <v>49-9071.00</v>
      </c>
      <c r="BF611" t="s">
        <v>132</v>
      </c>
      <c r="BG611" t="s">
        <v>1364</v>
      </c>
      <c r="BH611" t="s">
        <v>1365</v>
      </c>
      <c r="BI611">
        <v>1</v>
      </c>
      <c r="BK611" s="1">
        <v>46113</v>
      </c>
      <c r="BL611" s="1">
        <v>47208</v>
      </c>
      <c r="BO611">
        <v>35</v>
      </c>
      <c r="BP611">
        <v>0</v>
      </c>
      <c r="BQ611">
        <v>7</v>
      </c>
      <c r="BR611">
        <v>7</v>
      </c>
      <c r="BS611">
        <v>7</v>
      </c>
      <c r="BT611">
        <v>7</v>
      </c>
      <c r="BU611">
        <v>7</v>
      </c>
      <c r="BV611">
        <v>0</v>
      </c>
      <c r="BW611" t="str">
        <f t="shared" si="13"/>
        <v>8:00 AM</v>
      </c>
      <c r="BX611" t="str">
        <f>"4:00 PM"</f>
        <v>4:00 PM</v>
      </c>
      <c r="BY611" t="s">
        <v>135</v>
      </c>
      <c r="BZ611">
        <v>0</v>
      </c>
      <c r="CA611">
        <v>12</v>
      </c>
      <c r="CB611" t="s">
        <v>117</v>
      </c>
      <c r="CD611" s="2" t="s">
        <v>2363</v>
      </c>
      <c r="CE611" t="s">
        <v>1367</v>
      </c>
      <c r="CG611" t="s">
        <v>156</v>
      </c>
      <c r="CH611" t="s">
        <v>122</v>
      </c>
      <c r="CI611" s="8">
        <v>96950</v>
      </c>
      <c r="CJ611" s="3">
        <v>9.98</v>
      </c>
      <c r="CK611" s="3">
        <v>9.98</v>
      </c>
      <c r="CL611" s="3">
        <v>0</v>
      </c>
      <c r="CM611" s="3">
        <v>0</v>
      </c>
      <c r="CN611" t="s">
        <v>137</v>
      </c>
      <c r="CO611" t="s">
        <v>140</v>
      </c>
      <c r="CP611" t="s">
        <v>138</v>
      </c>
      <c r="CR611" t="s">
        <v>117</v>
      </c>
      <c r="CS611" t="s">
        <v>139</v>
      </c>
      <c r="CT611" t="s">
        <v>140</v>
      </c>
      <c r="CU611" t="s">
        <v>140</v>
      </c>
      <c r="CV611" t="s">
        <v>140</v>
      </c>
      <c r="CW611" t="s">
        <v>139</v>
      </c>
      <c r="CX611" t="s">
        <v>140</v>
      </c>
      <c r="CY611" t="s">
        <v>165</v>
      </c>
      <c r="CZ611" s="10">
        <v>16704833911</v>
      </c>
      <c r="DA611" t="s">
        <v>1363</v>
      </c>
      <c r="DB611" t="s">
        <v>140</v>
      </c>
      <c r="DC611" t="s">
        <v>139</v>
      </c>
      <c r="DD611" t="s">
        <v>117</v>
      </c>
    </row>
    <row r="612" spans="1:114" ht="14.45" customHeight="1" x14ac:dyDescent="0.25">
      <c r="A612" t="s">
        <v>2477</v>
      </c>
      <c r="B612" t="s">
        <v>115</v>
      </c>
      <c r="C612" s="1">
        <v>46027</v>
      </c>
      <c r="D612" s="1">
        <v>46071</v>
      </c>
      <c r="E612" t="s">
        <v>116</v>
      </c>
      <c r="G612" t="s">
        <v>117</v>
      </c>
      <c r="H612" t="s">
        <v>117</v>
      </c>
      <c r="I612" t="s">
        <v>117</v>
      </c>
      <c r="J612" t="s">
        <v>2478</v>
      </c>
      <c r="K612" t="s">
        <v>2479</v>
      </c>
      <c r="L612" t="s">
        <v>2480</v>
      </c>
      <c r="N612" t="s">
        <v>121</v>
      </c>
      <c r="O612" t="s">
        <v>122</v>
      </c>
      <c r="P612" s="8">
        <v>96950</v>
      </c>
      <c r="Q612" t="s">
        <v>123</v>
      </c>
      <c r="S612" s="10">
        <v>16702331180</v>
      </c>
      <c r="U612" t="s">
        <v>2481</v>
      </c>
      <c r="V612">
        <v>722511</v>
      </c>
      <c r="W612" t="s">
        <v>125</v>
      </c>
      <c r="Y612" t="s">
        <v>1784</v>
      </c>
      <c r="Z612" t="s">
        <v>2482</v>
      </c>
      <c r="AB612" t="s">
        <v>848</v>
      </c>
      <c r="AC612" t="s">
        <v>2480</v>
      </c>
      <c r="AE612" t="s">
        <v>156</v>
      </c>
      <c r="AF612" t="s">
        <v>122</v>
      </c>
      <c r="AG612" s="8">
        <v>96950</v>
      </c>
      <c r="AH612" t="s">
        <v>123</v>
      </c>
      <c r="AJ612" s="10">
        <v>16702862420</v>
      </c>
      <c r="AL612" t="s">
        <v>2483</v>
      </c>
      <c r="BE612" t="str">
        <f>"49-9071.00"</f>
        <v>49-9071.00</v>
      </c>
      <c r="BF612" t="s">
        <v>132</v>
      </c>
      <c r="BG612" t="s">
        <v>2484</v>
      </c>
      <c r="BH612" t="s">
        <v>2485</v>
      </c>
      <c r="BI612">
        <v>2</v>
      </c>
      <c r="BJ612">
        <v>2</v>
      </c>
      <c r="BK612" s="1">
        <v>46082</v>
      </c>
      <c r="BL612" s="1">
        <v>46446</v>
      </c>
      <c r="BM612" s="1">
        <v>46082</v>
      </c>
      <c r="BN612" s="1">
        <v>46446</v>
      </c>
      <c r="BO612">
        <v>35</v>
      </c>
      <c r="BP612">
        <v>0</v>
      </c>
      <c r="BQ612">
        <v>7</v>
      </c>
      <c r="BR612">
        <v>7</v>
      </c>
      <c r="BS612">
        <v>7</v>
      </c>
      <c r="BT612">
        <v>7</v>
      </c>
      <c r="BU612">
        <v>7</v>
      </c>
      <c r="BV612">
        <v>0</v>
      </c>
      <c r="BW612" t="str">
        <f t="shared" si="13"/>
        <v>8:00 AM</v>
      </c>
      <c r="BX612" t="str">
        <f>"4:00 PM"</f>
        <v>4:00 PM</v>
      </c>
      <c r="BY612" t="s">
        <v>135</v>
      </c>
      <c r="BZ612">
        <v>0</v>
      </c>
      <c r="CA612">
        <v>24</v>
      </c>
      <c r="CB612" t="s">
        <v>117</v>
      </c>
      <c r="CD612" t="s">
        <v>2486</v>
      </c>
      <c r="CE612" t="s">
        <v>2487</v>
      </c>
      <c r="CG612" t="s">
        <v>156</v>
      </c>
      <c r="CH612" t="s">
        <v>122</v>
      </c>
      <c r="CI612" s="8">
        <v>96950</v>
      </c>
      <c r="CJ612" s="3">
        <v>9.98</v>
      </c>
      <c r="CK612" s="3">
        <v>9.98</v>
      </c>
      <c r="CL612" s="3">
        <v>14.97</v>
      </c>
      <c r="CM612" s="3">
        <v>14.97</v>
      </c>
      <c r="CN612" t="s">
        <v>137</v>
      </c>
      <c r="CP612" t="s">
        <v>138</v>
      </c>
      <c r="CR612" t="s">
        <v>117</v>
      </c>
      <c r="CS612" t="s">
        <v>139</v>
      </c>
      <c r="CT612" t="s">
        <v>140</v>
      </c>
      <c r="CU612" t="s">
        <v>139</v>
      </c>
      <c r="CV612" t="s">
        <v>140</v>
      </c>
      <c r="CW612" t="s">
        <v>139</v>
      </c>
      <c r="CX612" t="s">
        <v>140</v>
      </c>
      <c r="CY612" t="s">
        <v>2488</v>
      </c>
      <c r="CZ612" s="10">
        <v>16702331180</v>
      </c>
      <c r="DA612" t="s">
        <v>2483</v>
      </c>
      <c r="DB612" t="s">
        <v>140</v>
      </c>
      <c r="DC612" t="s">
        <v>139</v>
      </c>
      <c r="DD612" t="s">
        <v>117</v>
      </c>
    </row>
    <row r="613" spans="1:114" ht="14.45" customHeight="1" x14ac:dyDescent="0.25">
      <c r="A613" t="s">
        <v>5205</v>
      </c>
      <c r="B613" t="s">
        <v>217</v>
      </c>
      <c r="C613" s="1">
        <v>46027</v>
      </c>
      <c r="D613" s="1">
        <v>46071</v>
      </c>
      <c r="E613" t="s">
        <v>168</v>
      </c>
      <c r="F613" s="1">
        <v>46110</v>
      </c>
      <c r="G613" t="s">
        <v>117</v>
      </c>
      <c r="H613" t="s">
        <v>117</v>
      </c>
      <c r="I613" t="s">
        <v>117</v>
      </c>
      <c r="J613" t="s">
        <v>3282</v>
      </c>
      <c r="K613" t="s">
        <v>3283</v>
      </c>
      <c r="L613" t="s">
        <v>3284</v>
      </c>
      <c r="M613" t="s">
        <v>3285</v>
      </c>
      <c r="N613" t="s">
        <v>156</v>
      </c>
      <c r="O613" t="s">
        <v>122</v>
      </c>
      <c r="P613" s="8">
        <v>96950</v>
      </c>
      <c r="Q613" t="s">
        <v>123</v>
      </c>
      <c r="S613" s="10">
        <v>16703226130</v>
      </c>
      <c r="U613" t="s">
        <v>2623</v>
      </c>
      <c r="V613">
        <v>312112</v>
      </c>
      <c r="W613" t="s">
        <v>125</v>
      </c>
      <c r="Y613" t="s">
        <v>3286</v>
      </c>
      <c r="Z613" t="s">
        <v>3287</v>
      </c>
      <c r="AA613" t="s">
        <v>3288</v>
      </c>
      <c r="AB613" t="s">
        <v>3289</v>
      </c>
      <c r="AC613" t="s">
        <v>3284</v>
      </c>
      <c r="AD613" t="s">
        <v>3285</v>
      </c>
      <c r="AE613" t="s">
        <v>156</v>
      </c>
      <c r="AF613" t="s">
        <v>122</v>
      </c>
      <c r="AG613" s="8">
        <v>96950</v>
      </c>
      <c r="AH613" t="s">
        <v>123</v>
      </c>
      <c r="AJ613" s="10">
        <v>16703226130</v>
      </c>
      <c r="AL613" t="s">
        <v>3290</v>
      </c>
      <c r="BE613" t="str">
        <f>"53-3031.00"</f>
        <v>53-3031.00</v>
      </c>
      <c r="BF613" t="s">
        <v>405</v>
      </c>
      <c r="BG613" t="s">
        <v>3291</v>
      </c>
      <c r="BH613" t="s">
        <v>3292</v>
      </c>
      <c r="BI613">
        <v>5</v>
      </c>
      <c r="BK613" s="1">
        <v>46112</v>
      </c>
      <c r="BL613" s="1">
        <v>46476</v>
      </c>
      <c r="BO613">
        <v>40</v>
      </c>
      <c r="BP613">
        <v>0</v>
      </c>
      <c r="BQ613">
        <v>8</v>
      </c>
      <c r="BR613">
        <v>8</v>
      </c>
      <c r="BS613">
        <v>8</v>
      </c>
      <c r="BT613">
        <v>8</v>
      </c>
      <c r="BU613">
        <v>8</v>
      </c>
      <c r="BV613">
        <v>0</v>
      </c>
      <c r="BW613" t="str">
        <f t="shared" si="13"/>
        <v>8:00 AM</v>
      </c>
      <c r="BX613" t="str">
        <f>"5:00 PM"</f>
        <v>5:00 PM</v>
      </c>
      <c r="BY613" t="s">
        <v>135</v>
      </c>
      <c r="BZ613">
        <v>0</v>
      </c>
      <c r="CA613">
        <v>0</v>
      </c>
      <c r="CB613" t="s">
        <v>117</v>
      </c>
      <c r="CD613" t="s">
        <v>4849</v>
      </c>
      <c r="CE613" t="s">
        <v>3284</v>
      </c>
      <c r="CF613" t="s">
        <v>3285</v>
      </c>
      <c r="CG613" t="s">
        <v>156</v>
      </c>
      <c r="CH613" t="s">
        <v>122</v>
      </c>
      <c r="CI613" s="8">
        <v>96950</v>
      </c>
      <c r="CJ613" s="3">
        <v>8.35</v>
      </c>
      <c r="CK613" s="3">
        <v>8.35</v>
      </c>
      <c r="CL613" s="3">
        <v>12.52</v>
      </c>
      <c r="CM613" s="3">
        <v>12.52</v>
      </c>
      <c r="CN613" t="s">
        <v>137</v>
      </c>
      <c r="CP613" t="s">
        <v>138</v>
      </c>
      <c r="CR613" t="s">
        <v>117</v>
      </c>
      <c r="CS613" t="s">
        <v>139</v>
      </c>
      <c r="CT613" t="s">
        <v>140</v>
      </c>
      <c r="CU613" t="s">
        <v>139</v>
      </c>
      <c r="CV613" t="s">
        <v>139</v>
      </c>
      <c r="CW613" t="s">
        <v>139</v>
      </c>
      <c r="CX613" t="s">
        <v>139</v>
      </c>
      <c r="CY613" t="s">
        <v>5206</v>
      </c>
      <c r="CZ613" s="10">
        <v>16703226130</v>
      </c>
      <c r="DA613" t="s">
        <v>3290</v>
      </c>
      <c r="DB613" t="s">
        <v>1524</v>
      </c>
      <c r="DC613" t="s">
        <v>139</v>
      </c>
      <c r="DD613" t="s">
        <v>117</v>
      </c>
    </row>
    <row r="614" spans="1:114" ht="14.45" customHeight="1" x14ac:dyDescent="0.25">
      <c r="A614" t="s">
        <v>2257</v>
      </c>
      <c r="B614" t="s">
        <v>115</v>
      </c>
      <c r="C614" s="1">
        <v>46013</v>
      </c>
      <c r="D614" s="1">
        <v>46072</v>
      </c>
      <c r="E614" t="s">
        <v>116</v>
      </c>
      <c r="G614" t="s">
        <v>117</v>
      </c>
      <c r="H614" t="s">
        <v>117</v>
      </c>
      <c r="I614" t="s">
        <v>117</v>
      </c>
      <c r="J614" t="s">
        <v>202</v>
      </c>
      <c r="K614" t="s">
        <v>203</v>
      </c>
      <c r="L614" t="s">
        <v>204</v>
      </c>
      <c r="N614" t="s">
        <v>156</v>
      </c>
      <c r="O614" t="s">
        <v>122</v>
      </c>
      <c r="P614" s="8">
        <v>96950</v>
      </c>
      <c r="Q614" t="s">
        <v>123</v>
      </c>
      <c r="S614" s="10">
        <v>16702880407</v>
      </c>
      <c r="T614">
        <v>301</v>
      </c>
      <c r="U614" t="s">
        <v>205</v>
      </c>
      <c r="V614">
        <v>21231</v>
      </c>
      <c r="W614" t="s">
        <v>125</v>
      </c>
      <c r="Y614" t="s">
        <v>206</v>
      </c>
      <c r="Z614" t="s">
        <v>207</v>
      </c>
      <c r="AA614" t="s">
        <v>208</v>
      </c>
      <c r="AB614" t="s">
        <v>209</v>
      </c>
      <c r="AC614" t="s">
        <v>204</v>
      </c>
      <c r="AE614" t="s">
        <v>156</v>
      </c>
      <c r="AF614" t="s">
        <v>122</v>
      </c>
      <c r="AG614" s="8">
        <v>96950</v>
      </c>
      <c r="AH614" t="s">
        <v>123</v>
      </c>
      <c r="AJ614" s="10">
        <v>16702880407</v>
      </c>
      <c r="AK614">
        <v>301</v>
      </c>
      <c r="AL614" t="s">
        <v>210</v>
      </c>
      <c r="BE614" t="str">
        <f>"47-2111.00"</f>
        <v>47-2111.00</v>
      </c>
      <c r="BF614" t="s">
        <v>2258</v>
      </c>
      <c r="BG614" t="s">
        <v>2259</v>
      </c>
      <c r="BH614" t="s">
        <v>2260</v>
      </c>
      <c r="BI614">
        <v>2</v>
      </c>
      <c r="BJ614">
        <v>2</v>
      </c>
      <c r="BK614" s="1">
        <v>46082</v>
      </c>
      <c r="BL614" s="1">
        <v>46446</v>
      </c>
      <c r="BM614" s="1">
        <v>46082</v>
      </c>
      <c r="BN614" s="1">
        <v>46446</v>
      </c>
      <c r="BO614">
        <v>40</v>
      </c>
      <c r="BP614">
        <v>0</v>
      </c>
      <c r="BQ614">
        <v>8</v>
      </c>
      <c r="BR614">
        <v>8</v>
      </c>
      <c r="BS614">
        <v>8</v>
      </c>
      <c r="BT614">
        <v>8</v>
      </c>
      <c r="BU614">
        <v>8</v>
      </c>
      <c r="BV614">
        <v>0</v>
      </c>
      <c r="BW614" t="str">
        <f>"7:00 AM"</f>
        <v>7:00 AM</v>
      </c>
      <c r="BX614" t="str">
        <f>"3:30 PM"</f>
        <v>3:30 PM</v>
      </c>
      <c r="BY614" t="s">
        <v>135</v>
      </c>
      <c r="BZ614">
        <v>0</v>
      </c>
      <c r="CA614">
        <v>12</v>
      </c>
      <c r="CB614" t="s">
        <v>117</v>
      </c>
      <c r="CD614" s="2" t="s">
        <v>2261</v>
      </c>
      <c r="CE614" t="s">
        <v>661</v>
      </c>
      <c r="CG614" t="s">
        <v>156</v>
      </c>
      <c r="CH614" t="s">
        <v>122</v>
      </c>
      <c r="CI614" s="8">
        <v>96950</v>
      </c>
      <c r="CJ614" s="3">
        <v>11.47</v>
      </c>
      <c r="CK614" s="3">
        <v>12</v>
      </c>
      <c r="CL614" s="3">
        <v>17.21</v>
      </c>
      <c r="CM614" s="3">
        <v>18</v>
      </c>
      <c r="CN614" t="s">
        <v>137</v>
      </c>
      <c r="CO614" t="s">
        <v>854</v>
      </c>
      <c r="CP614" t="s">
        <v>266</v>
      </c>
      <c r="CR614" t="s">
        <v>117</v>
      </c>
      <c r="CS614" t="s">
        <v>139</v>
      </c>
      <c r="CT614" t="s">
        <v>140</v>
      </c>
      <c r="CU614" t="s">
        <v>139</v>
      </c>
      <c r="CV614" t="s">
        <v>140</v>
      </c>
      <c r="CW614" t="s">
        <v>139</v>
      </c>
      <c r="CX614" t="s">
        <v>140</v>
      </c>
      <c r="CY614" s="2" t="s">
        <v>2262</v>
      </c>
      <c r="CZ614" s="10">
        <v>16702880407</v>
      </c>
      <c r="DA614" t="s">
        <v>210</v>
      </c>
      <c r="DB614" t="s">
        <v>140</v>
      </c>
      <c r="DC614" t="s">
        <v>139</v>
      </c>
      <c r="DD614" t="s">
        <v>117</v>
      </c>
    </row>
    <row r="615" spans="1:114" ht="14.45" customHeight="1" x14ac:dyDescent="0.25">
      <c r="A615" t="s">
        <v>3368</v>
      </c>
      <c r="B615" t="s">
        <v>115</v>
      </c>
      <c r="C615" s="1">
        <v>46013</v>
      </c>
      <c r="D615" s="1">
        <v>46072</v>
      </c>
      <c r="E615" t="s">
        <v>116</v>
      </c>
      <c r="G615" t="s">
        <v>117</v>
      </c>
      <c r="H615" t="s">
        <v>117</v>
      </c>
      <c r="I615" t="s">
        <v>117</v>
      </c>
      <c r="J615" t="s">
        <v>3369</v>
      </c>
      <c r="K615" t="s">
        <v>3370</v>
      </c>
      <c r="L615" t="s">
        <v>3371</v>
      </c>
      <c r="M615" t="s">
        <v>3372</v>
      </c>
      <c r="N615" t="s">
        <v>368</v>
      </c>
      <c r="O615" t="s">
        <v>122</v>
      </c>
      <c r="P615" s="8">
        <v>96951</v>
      </c>
      <c r="Q615" t="s">
        <v>123</v>
      </c>
      <c r="S615" s="10">
        <v>16705320363</v>
      </c>
      <c r="U615" t="s">
        <v>3373</v>
      </c>
      <c r="V615">
        <v>111211</v>
      </c>
      <c r="W615" t="s">
        <v>125</v>
      </c>
      <c r="Y615" t="s">
        <v>3083</v>
      </c>
      <c r="Z615" t="s">
        <v>3374</v>
      </c>
      <c r="AA615" t="s">
        <v>3375</v>
      </c>
      <c r="AB615" t="s">
        <v>3376</v>
      </c>
      <c r="AC615" t="s">
        <v>3371</v>
      </c>
      <c r="AD615" t="s">
        <v>3372</v>
      </c>
      <c r="AE615" t="s">
        <v>368</v>
      </c>
      <c r="AF615" t="s">
        <v>122</v>
      </c>
      <c r="AG615" s="8">
        <v>96951</v>
      </c>
      <c r="AH615" t="s">
        <v>123</v>
      </c>
      <c r="AI615" t="s">
        <v>582</v>
      </c>
      <c r="AJ615" s="10">
        <v>16705320363</v>
      </c>
      <c r="AL615" t="s">
        <v>3377</v>
      </c>
      <c r="BE615" t="str">
        <f>"45-2093.00"</f>
        <v>45-2093.00</v>
      </c>
      <c r="BF615" t="s">
        <v>3378</v>
      </c>
      <c r="BG615" t="s">
        <v>3379</v>
      </c>
      <c r="BH615" t="s">
        <v>3380</v>
      </c>
      <c r="BI615">
        <v>1</v>
      </c>
      <c r="BJ615">
        <v>1</v>
      </c>
      <c r="BK615" s="1">
        <v>46054</v>
      </c>
      <c r="BL615" s="1">
        <v>46418</v>
      </c>
      <c r="BM615" s="1">
        <v>46072</v>
      </c>
      <c r="BN615" s="1">
        <v>46418</v>
      </c>
      <c r="BO615">
        <v>35</v>
      </c>
      <c r="BP615">
        <v>0</v>
      </c>
      <c r="BQ615">
        <v>7</v>
      </c>
      <c r="BR615">
        <v>7</v>
      </c>
      <c r="BS615">
        <v>7</v>
      </c>
      <c r="BT615">
        <v>7</v>
      </c>
      <c r="BU615">
        <v>7</v>
      </c>
      <c r="BV615">
        <v>0</v>
      </c>
      <c r="BW615" t="str">
        <f t="shared" ref="BW615:BW621" si="14">"8:00 AM"</f>
        <v>8:00 AM</v>
      </c>
      <c r="BX615" t="str">
        <f>"4:00 PM"</f>
        <v>4:00 PM</v>
      </c>
      <c r="BY615" t="s">
        <v>165</v>
      </c>
      <c r="BZ615">
        <v>0</v>
      </c>
      <c r="CA615">
        <v>3</v>
      </c>
      <c r="CB615" t="s">
        <v>117</v>
      </c>
      <c r="CD615" t="s">
        <v>3381</v>
      </c>
      <c r="CE615" t="s">
        <v>3382</v>
      </c>
      <c r="CF615" t="s">
        <v>3372</v>
      </c>
      <c r="CG615" t="s">
        <v>368</v>
      </c>
      <c r="CH615" t="s">
        <v>122</v>
      </c>
      <c r="CI615" s="8">
        <v>96951</v>
      </c>
      <c r="CJ615" s="3">
        <v>12.06</v>
      </c>
      <c r="CK615" s="3">
        <v>12.06</v>
      </c>
      <c r="CL615" s="3">
        <v>18.09</v>
      </c>
      <c r="CM615" s="3">
        <v>18.09</v>
      </c>
      <c r="CN615" t="s">
        <v>137</v>
      </c>
      <c r="CO615" t="s">
        <v>140</v>
      </c>
      <c r="CP615" t="s">
        <v>138</v>
      </c>
      <c r="CR615" t="s">
        <v>117</v>
      </c>
      <c r="CS615" t="s">
        <v>139</v>
      </c>
      <c r="CT615" t="s">
        <v>140</v>
      </c>
      <c r="CU615" t="s">
        <v>139</v>
      </c>
      <c r="CV615" t="s">
        <v>140</v>
      </c>
      <c r="CW615" t="s">
        <v>139</v>
      </c>
      <c r="CX615" t="s">
        <v>140</v>
      </c>
      <c r="CY615" t="s">
        <v>3383</v>
      </c>
      <c r="CZ615" s="10">
        <v>16705320363</v>
      </c>
      <c r="DA615" t="s">
        <v>3377</v>
      </c>
      <c r="DB615" t="s">
        <v>3384</v>
      </c>
      <c r="DC615" t="s">
        <v>139</v>
      </c>
      <c r="DD615" t="s">
        <v>117</v>
      </c>
    </row>
    <row r="616" spans="1:114" ht="14.45" customHeight="1" x14ac:dyDescent="0.25">
      <c r="A616" t="s">
        <v>3835</v>
      </c>
      <c r="B616" t="s">
        <v>115</v>
      </c>
      <c r="C616" s="1">
        <v>46014</v>
      </c>
      <c r="D616" s="1">
        <v>46072</v>
      </c>
      <c r="E616" t="s">
        <v>168</v>
      </c>
      <c r="F616" s="1">
        <v>46082</v>
      </c>
      <c r="G616" t="s">
        <v>117</v>
      </c>
      <c r="H616" t="s">
        <v>117</v>
      </c>
      <c r="I616" t="s">
        <v>117</v>
      </c>
      <c r="J616" t="s">
        <v>1837</v>
      </c>
      <c r="K616" t="s">
        <v>140</v>
      </c>
      <c r="L616" t="s">
        <v>1838</v>
      </c>
      <c r="M616" t="s">
        <v>1839</v>
      </c>
      <c r="N616" t="s">
        <v>231</v>
      </c>
      <c r="O616" t="s">
        <v>122</v>
      </c>
      <c r="P616" s="8">
        <v>96952</v>
      </c>
      <c r="Q616" t="s">
        <v>123</v>
      </c>
      <c r="R616" t="s">
        <v>140</v>
      </c>
      <c r="S616" s="10">
        <v>16704339989</v>
      </c>
      <c r="U616" t="s">
        <v>1840</v>
      </c>
      <c r="V616">
        <v>481111</v>
      </c>
      <c r="W616" t="s">
        <v>125</v>
      </c>
      <c r="Y616" t="s">
        <v>1841</v>
      </c>
      <c r="Z616" t="s">
        <v>1842</v>
      </c>
      <c r="AA616" t="s">
        <v>1843</v>
      </c>
      <c r="AB616" t="s">
        <v>277</v>
      </c>
      <c r="AC616" t="s">
        <v>1838</v>
      </c>
      <c r="AD616" t="s">
        <v>1839</v>
      </c>
      <c r="AE616" t="s">
        <v>231</v>
      </c>
      <c r="AF616" t="s">
        <v>122</v>
      </c>
      <c r="AG616" s="8">
        <v>96952</v>
      </c>
      <c r="AH616" t="s">
        <v>123</v>
      </c>
      <c r="AJ616" s="10">
        <v>16704339989</v>
      </c>
      <c r="AL616" t="s">
        <v>1844</v>
      </c>
      <c r="BE616" t="str">
        <f>"53-7065.00"</f>
        <v>53-7065.00</v>
      </c>
      <c r="BF616" t="s">
        <v>243</v>
      </c>
      <c r="BG616" t="s">
        <v>3836</v>
      </c>
      <c r="BH616" t="s">
        <v>3837</v>
      </c>
      <c r="BI616">
        <v>2</v>
      </c>
      <c r="BJ616">
        <v>2</v>
      </c>
      <c r="BK616" s="1">
        <v>46084</v>
      </c>
      <c r="BL616" s="1">
        <v>46448</v>
      </c>
      <c r="BM616" s="1">
        <v>46084</v>
      </c>
      <c r="BN616" s="1">
        <v>46448</v>
      </c>
      <c r="BO616">
        <v>40</v>
      </c>
      <c r="BP616">
        <v>0</v>
      </c>
      <c r="BQ616">
        <v>8</v>
      </c>
      <c r="BR616">
        <v>8</v>
      </c>
      <c r="BS616">
        <v>8</v>
      </c>
      <c r="BT616">
        <v>8</v>
      </c>
      <c r="BU616">
        <v>8</v>
      </c>
      <c r="BV616">
        <v>0</v>
      </c>
      <c r="BW616" t="str">
        <f t="shared" si="14"/>
        <v>8:00 AM</v>
      </c>
      <c r="BX616" t="str">
        <f>"5:00 PM"</f>
        <v>5:00 PM</v>
      </c>
      <c r="BY616" t="s">
        <v>135</v>
      </c>
      <c r="BZ616">
        <v>0</v>
      </c>
      <c r="CA616">
        <v>12</v>
      </c>
      <c r="CB616" t="s">
        <v>117</v>
      </c>
      <c r="CD616" t="s">
        <v>3571</v>
      </c>
      <c r="CE616" t="s">
        <v>1838</v>
      </c>
      <c r="CF616" t="s">
        <v>1839</v>
      </c>
      <c r="CG616" t="s">
        <v>564</v>
      </c>
      <c r="CH616" t="s">
        <v>122</v>
      </c>
      <c r="CI616" s="8">
        <v>96952</v>
      </c>
      <c r="CJ616" s="3">
        <v>9.64</v>
      </c>
      <c r="CK616" s="3">
        <v>10</v>
      </c>
      <c r="CL616" s="3">
        <v>0</v>
      </c>
      <c r="CM616" s="3">
        <v>0</v>
      </c>
      <c r="CN616" t="s">
        <v>137</v>
      </c>
      <c r="CO616" t="s">
        <v>140</v>
      </c>
      <c r="CP616" t="s">
        <v>138</v>
      </c>
      <c r="CR616" t="s">
        <v>117</v>
      </c>
      <c r="CS616" t="s">
        <v>139</v>
      </c>
      <c r="CT616" t="s">
        <v>140</v>
      </c>
      <c r="CU616" t="s">
        <v>140</v>
      </c>
      <c r="CV616" t="s">
        <v>139</v>
      </c>
      <c r="CW616" t="s">
        <v>139</v>
      </c>
      <c r="CX616" t="s">
        <v>140</v>
      </c>
      <c r="CY616" t="s">
        <v>1848</v>
      </c>
      <c r="CZ616" s="10">
        <v>16704339989</v>
      </c>
      <c r="DA616" t="s">
        <v>140</v>
      </c>
      <c r="DB616" t="s">
        <v>926</v>
      </c>
      <c r="DC616" t="s">
        <v>139</v>
      </c>
      <c r="DD616" t="s">
        <v>117</v>
      </c>
    </row>
    <row r="617" spans="1:114" ht="14.45" customHeight="1" x14ac:dyDescent="0.25">
      <c r="A617" t="s">
        <v>4240</v>
      </c>
      <c r="B617" t="s">
        <v>115</v>
      </c>
      <c r="C617" s="1">
        <v>46013</v>
      </c>
      <c r="D617" s="1">
        <v>46072</v>
      </c>
      <c r="E617" t="s">
        <v>168</v>
      </c>
      <c r="F617" s="1">
        <v>46052</v>
      </c>
      <c r="G617" t="s">
        <v>117</v>
      </c>
      <c r="H617" t="s">
        <v>117</v>
      </c>
      <c r="I617" t="s">
        <v>117</v>
      </c>
      <c r="J617" t="s">
        <v>4241</v>
      </c>
      <c r="L617" t="s">
        <v>4242</v>
      </c>
      <c r="N617" t="s">
        <v>156</v>
      </c>
      <c r="O617" t="s">
        <v>122</v>
      </c>
      <c r="P617" s="8">
        <v>96950</v>
      </c>
      <c r="Q617" t="s">
        <v>123</v>
      </c>
      <c r="S617" s="10">
        <v>16702346445</v>
      </c>
      <c r="T617">
        <v>2263</v>
      </c>
      <c r="U617" t="s">
        <v>4243</v>
      </c>
      <c r="V617">
        <v>54143</v>
      </c>
      <c r="W617" t="s">
        <v>125</v>
      </c>
      <c r="Y617" t="s">
        <v>1271</v>
      </c>
      <c r="Z617" t="s">
        <v>1272</v>
      </c>
      <c r="AB617" t="s">
        <v>454</v>
      </c>
      <c r="AC617" t="s">
        <v>4244</v>
      </c>
      <c r="AE617" t="s">
        <v>156</v>
      </c>
      <c r="AF617" t="s">
        <v>122</v>
      </c>
      <c r="AG617" s="8">
        <v>96950</v>
      </c>
      <c r="AH617" t="s">
        <v>123</v>
      </c>
      <c r="AJ617" s="10">
        <v>16702346445</v>
      </c>
      <c r="AK617">
        <v>2263</v>
      </c>
      <c r="AL617" t="s">
        <v>1274</v>
      </c>
      <c r="BE617" t="str">
        <f>"27-1024.00"</f>
        <v>27-1024.00</v>
      </c>
      <c r="BF617" t="s">
        <v>920</v>
      </c>
      <c r="BG617" t="s">
        <v>4245</v>
      </c>
      <c r="BH617" t="s">
        <v>4246</v>
      </c>
      <c r="BI617">
        <v>1</v>
      </c>
      <c r="BJ617">
        <v>1</v>
      </c>
      <c r="BK617" s="1">
        <v>46054</v>
      </c>
      <c r="BL617" s="1">
        <v>46418</v>
      </c>
      <c r="BM617" s="1">
        <v>46072</v>
      </c>
      <c r="BN617" s="1">
        <v>46418</v>
      </c>
      <c r="BO617">
        <v>40</v>
      </c>
      <c r="BP617">
        <v>0</v>
      </c>
      <c r="BQ617">
        <v>8</v>
      </c>
      <c r="BR617">
        <v>8</v>
      </c>
      <c r="BS617">
        <v>8</v>
      </c>
      <c r="BT617">
        <v>8</v>
      </c>
      <c r="BU617">
        <v>8</v>
      </c>
      <c r="BV617">
        <v>0</v>
      </c>
      <c r="BW617" t="str">
        <f t="shared" si="14"/>
        <v>8:00 AM</v>
      </c>
      <c r="BX617" t="str">
        <f>"5:00 PM"</f>
        <v>5:00 PM</v>
      </c>
      <c r="BY617" t="s">
        <v>135</v>
      </c>
      <c r="BZ617">
        <v>0</v>
      </c>
      <c r="CA617">
        <v>12</v>
      </c>
      <c r="CB617" t="s">
        <v>117</v>
      </c>
      <c r="CD617" t="s">
        <v>4247</v>
      </c>
      <c r="CE617" t="s">
        <v>4248</v>
      </c>
      <c r="CF617" t="s">
        <v>4248</v>
      </c>
      <c r="CG617" t="s">
        <v>156</v>
      </c>
      <c r="CH617" t="s">
        <v>122</v>
      </c>
      <c r="CI617" s="8">
        <v>96950</v>
      </c>
      <c r="CJ617" s="3">
        <v>16.48</v>
      </c>
      <c r="CK617" s="3">
        <v>17</v>
      </c>
      <c r="CL617" s="3">
        <v>24.72</v>
      </c>
      <c r="CM617" s="3">
        <v>25.5</v>
      </c>
      <c r="CN617" t="s">
        <v>137</v>
      </c>
      <c r="CO617" t="s">
        <v>4249</v>
      </c>
      <c r="CP617" t="s">
        <v>138</v>
      </c>
      <c r="CR617" t="s">
        <v>117</v>
      </c>
      <c r="CS617" t="s">
        <v>139</v>
      </c>
      <c r="CT617" t="s">
        <v>140</v>
      </c>
      <c r="CU617" t="s">
        <v>139</v>
      </c>
      <c r="CV617" t="s">
        <v>140</v>
      </c>
      <c r="CW617" t="s">
        <v>139</v>
      </c>
      <c r="CX617" t="s">
        <v>140</v>
      </c>
      <c r="CY617" t="s">
        <v>140</v>
      </c>
      <c r="CZ617" s="10">
        <v>16702346445</v>
      </c>
      <c r="DA617" t="s">
        <v>1274</v>
      </c>
      <c r="DB617" t="s">
        <v>140</v>
      </c>
      <c r="DC617" t="s">
        <v>139</v>
      </c>
      <c r="DD617" t="s">
        <v>117</v>
      </c>
      <c r="DE617" t="s">
        <v>1271</v>
      </c>
      <c r="DF617" t="s">
        <v>1272</v>
      </c>
      <c r="DH617" t="s">
        <v>4243</v>
      </c>
      <c r="DI617" t="s">
        <v>4241</v>
      </c>
      <c r="DJ617" t="s">
        <v>1274</v>
      </c>
    </row>
    <row r="618" spans="1:114" ht="14.45" customHeight="1" x14ac:dyDescent="0.25">
      <c r="A618" t="s">
        <v>4884</v>
      </c>
      <c r="B618" t="s">
        <v>217</v>
      </c>
      <c r="C618" s="1">
        <v>46013</v>
      </c>
      <c r="D618" s="1">
        <v>46072</v>
      </c>
      <c r="E618" t="s">
        <v>168</v>
      </c>
      <c r="F618" s="1">
        <v>46141</v>
      </c>
      <c r="G618" t="s">
        <v>139</v>
      </c>
      <c r="H618" t="s">
        <v>117</v>
      </c>
      <c r="I618" t="s">
        <v>117</v>
      </c>
      <c r="J618" t="s">
        <v>1596</v>
      </c>
      <c r="L618" t="s">
        <v>1597</v>
      </c>
      <c r="M618" t="s">
        <v>1598</v>
      </c>
      <c r="N618" t="s">
        <v>121</v>
      </c>
      <c r="O618" t="s">
        <v>122</v>
      </c>
      <c r="P618" s="8">
        <v>96950</v>
      </c>
      <c r="Q618" t="s">
        <v>123</v>
      </c>
      <c r="S618" s="10">
        <v>16702883820</v>
      </c>
      <c r="U618" t="s">
        <v>1599</v>
      </c>
      <c r="V618">
        <v>424410</v>
      </c>
      <c r="W618" t="s">
        <v>125</v>
      </c>
      <c r="Y618" t="s">
        <v>1600</v>
      </c>
      <c r="Z618" t="s">
        <v>1601</v>
      </c>
      <c r="AA618" t="s">
        <v>1602</v>
      </c>
      <c r="AB618" t="s">
        <v>1603</v>
      </c>
      <c r="AC618" t="s">
        <v>1597</v>
      </c>
      <c r="AD618" t="s">
        <v>1598</v>
      </c>
      <c r="AE618" t="s">
        <v>121</v>
      </c>
      <c r="AF618" t="s">
        <v>122</v>
      </c>
      <c r="AG618" s="8">
        <v>96950</v>
      </c>
      <c r="AH618" t="s">
        <v>123</v>
      </c>
      <c r="AJ618" s="10">
        <v>16702883820</v>
      </c>
      <c r="AL618" t="s">
        <v>1604</v>
      </c>
      <c r="BE618" t="str">
        <f>"53-3031.00"</f>
        <v>53-3031.00</v>
      </c>
      <c r="BF618" t="s">
        <v>405</v>
      </c>
      <c r="BG618" t="s">
        <v>1605</v>
      </c>
      <c r="BH618" t="s">
        <v>1606</v>
      </c>
      <c r="BI618">
        <v>1</v>
      </c>
      <c r="BK618" s="1">
        <v>46143</v>
      </c>
      <c r="BL618" s="1">
        <v>47238</v>
      </c>
      <c r="BO618">
        <v>40</v>
      </c>
      <c r="BP618">
        <v>0</v>
      </c>
      <c r="BQ618">
        <v>8</v>
      </c>
      <c r="BR618">
        <v>8</v>
      </c>
      <c r="BS618">
        <v>8</v>
      </c>
      <c r="BT618">
        <v>8</v>
      </c>
      <c r="BU618">
        <v>8</v>
      </c>
      <c r="BV618">
        <v>0</v>
      </c>
      <c r="BW618" t="str">
        <f t="shared" si="14"/>
        <v>8:00 AM</v>
      </c>
      <c r="BX618" t="str">
        <f>"5:00 PM"</f>
        <v>5:00 PM</v>
      </c>
      <c r="BY618" t="s">
        <v>135</v>
      </c>
      <c r="BZ618">
        <v>0</v>
      </c>
      <c r="CA618">
        <v>12</v>
      </c>
      <c r="CB618" t="s">
        <v>117</v>
      </c>
      <c r="CD618" t="s">
        <v>1607</v>
      </c>
      <c r="CE618" t="s">
        <v>1597</v>
      </c>
      <c r="CF618" t="s">
        <v>1608</v>
      </c>
      <c r="CG618" t="s">
        <v>121</v>
      </c>
      <c r="CH618" t="s">
        <v>122</v>
      </c>
      <c r="CI618" s="8">
        <v>96950</v>
      </c>
      <c r="CJ618" s="3">
        <v>8.35</v>
      </c>
      <c r="CK618" s="3">
        <v>8.35</v>
      </c>
      <c r="CL618" s="3">
        <v>12.52</v>
      </c>
      <c r="CM618" s="3">
        <v>12.52</v>
      </c>
      <c r="CN618" t="s">
        <v>137</v>
      </c>
      <c r="CO618" t="s">
        <v>140</v>
      </c>
      <c r="CP618" t="s">
        <v>138</v>
      </c>
      <c r="CR618" t="s">
        <v>117</v>
      </c>
      <c r="CS618" t="s">
        <v>139</v>
      </c>
      <c r="CT618" t="s">
        <v>140</v>
      </c>
      <c r="CU618" t="s">
        <v>139</v>
      </c>
      <c r="CV618" t="s">
        <v>140</v>
      </c>
      <c r="CW618" t="s">
        <v>139</v>
      </c>
      <c r="CX618" t="s">
        <v>140</v>
      </c>
      <c r="CY618" t="s">
        <v>1609</v>
      </c>
      <c r="CZ618" s="10">
        <v>16702883820</v>
      </c>
      <c r="DA618" t="s">
        <v>1604</v>
      </c>
      <c r="DB618" t="s">
        <v>140</v>
      </c>
      <c r="DC618" t="s">
        <v>139</v>
      </c>
      <c r="DD618" t="s">
        <v>117</v>
      </c>
    </row>
    <row r="619" spans="1:114" ht="14.45" customHeight="1" x14ac:dyDescent="0.25">
      <c r="A619" t="s">
        <v>1434</v>
      </c>
      <c r="B619" t="s">
        <v>499</v>
      </c>
      <c r="C619" s="1">
        <v>46072</v>
      </c>
      <c r="D619" s="1">
        <v>46076</v>
      </c>
      <c r="E619" t="s">
        <v>168</v>
      </c>
      <c r="F619" s="1">
        <v>46289</v>
      </c>
      <c r="G619" t="s">
        <v>139</v>
      </c>
      <c r="H619" t="s">
        <v>117</v>
      </c>
      <c r="I619" t="s">
        <v>117</v>
      </c>
      <c r="J619" t="s">
        <v>1435</v>
      </c>
      <c r="K619" t="s">
        <v>142</v>
      </c>
      <c r="L619" t="s">
        <v>1436</v>
      </c>
      <c r="M619" t="s">
        <v>1437</v>
      </c>
      <c r="N619" t="s">
        <v>156</v>
      </c>
      <c r="O619" t="s">
        <v>122</v>
      </c>
      <c r="P619" s="8">
        <v>96950</v>
      </c>
      <c r="Q619" t="s">
        <v>123</v>
      </c>
      <c r="S619" s="10">
        <v>16702345050</v>
      </c>
      <c r="U619" t="s">
        <v>1438</v>
      </c>
      <c r="V619">
        <v>561320</v>
      </c>
      <c r="W619" t="s">
        <v>125</v>
      </c>
      <c r="Y619" t="s">
        <v>1439</v>
      </c>
      <c r="Z619" t="s">
        <v>1440</v>
      </c>
      <c r="AB619" t="s">
        <v>1441</v>
      </c>
      <c r="AC619" t="s">
        <v>1436</v>
      </c>
      <c r="AD619" t="s">
        <v>1437</v>
      </c>
      <c r="AE619" t="s">
        <v>156</v>
      </c>
      <c r="AF619" t="s">
        <v>122</v>
      </c>
      <c r="AG619" s="8">
        <v>96950</v>
      </c>
      <c r="AH619" t="s">
        <v>123</v>
      </c>
      <c r="AJ619" s="10">
        <v>16702345050</v>
      </c>
      <c r="AL619" t="s">
        <v>1442</v>
      </c>
      <c r="BE619" t="str">
        <f>"49-9071.00"</f>
        <v>49-9071.00</v>
      </c>
      <c r="BF619" t="s">
        <v>132</v>
      </c>
      <c r="BG619" t="s">
        <v>1443</v>
      </c>
      <c r="BH619" t="s">
        <v>1444</v>
      </c>
      <c r="BI619">
        <v>2</v>
      </c>
      <c r="BK619" s="1">
        <v>46291</v>
      </c>
      <c r="BL619" s="1">
        <v>47386</v>
      </c>
      <c r="BO619">
        <v>35</v>
      </c>
      <c r="BP619">
        <v>0</v>
      </c>
      <c r="BQ619">
        <v>7</v>
      </c>
      <c r="BR619">
        <v>7</v>
      </c>
      <c r="BS619">
        <v>7</v>
      </c>
      <c r="BT619">
        <v>7</v>
      </c>
      <c r="BU619">
        <v>7</v>
      </c>
      <c r="BV619">
        <v>0</v>
      </c>
      <c r="BW619" t="str">
        <f t="shared" si="14"/>
        <v>8:00 AM</v>
      </c>
      <c r="BX619" t="str">
        <f>"4:00 PM"</f>
        <v>4:00 PM</v>
      </c>
      <c r="BY619" t="s">
        <v>165</v>
      </c>
      <c r="BZ619">
        <v>0</v>
      </c>
      <c r="CA619">
        <v>24</v>
      </c>
      <c r="CB619" t="s">
        <v>117</v>
      </c>
      <c r="CD619" s="2" t="s">
        <v>1445</v>
      </c>
      <c r="CE619" t="s">
        <v>1436</v>
      </c>
      <c r="CF619" t="s">
        <v>1446</v>
      </c>
      <c r="CG619" t="s">
        <v>156</v>
      </c>
      <c r="CH619" t="s">
        <v>122</v>
      </c>
      <c r="CI619" s="8">
        <v>96950</v>
      </c>
      <c r="CJ619" s="3">
        <v>9.98</v>
      </c>
      <c r="CK619" s="3">
        <v>9.98</v>
      </c>
      <c r="CL619" s="3">
        <v>14.97</v>
      </c>
      <c r="CM619" s="3">
        <v>14.97</v>
      </c>
      <c r="CN619" t="s">
        <v>137</v>
      </c>
      <c r="CO619" t="s">
        <v>142</v>
      </c>
      <c r="CP619" t="s">
        <v>138</v>
      </c>
      <c r="CR619" t="s">
        <v>117</v>
      </c>
      <c r="CS619" t="s">
        <v>139</v>
      </c>
      <c r="CT619" t="s">
        <v>140</v>
      </c>
      <c r="CU619" t="s">
        <v>139</v>
      </c>
      <c r="CV619" t="s">
        <v>140</v>
      </c>
      <c r="CW619" t="s">
        <v>139</v>
      </c>
      <c r="CX619" t="s">
        <v>140</v>
      </c>
      <c r="CY619" t="s">
        <v>142</v>
      </c>
      <c r="CZ619" s="10">
        <v>16702345050</v>
      </c>
      <c r="DA619" t="s">
        <v>1442</v>
      </c>
      <c r="DB619" t="s">
        <v>142</v>
      </c>
      <c r="DC619" t="s">
        <v>139</v>
      </c>
      <c r="DD619" t="s">
        <v>117</v>
      </c>
    </row>
    <row r="620" spans="1:114" ht="14.45" customHeight="1" x14ac:dyDescent="0.25">
      <c r="A620" t="s">
        <v>2226</v>
      </c>
      <c r="B620" t="s">
        <v>115</v>
      </c>
      <c r="C620" s="1">
        <v>46030</v>
      </c>
      <c r="D620" s="1">
        <v>46076</v>
      </c>
      <c r="E620" t="s">
        <v>168</v>
      </c>
      <c r="F620" s="1">
        <v>46081</v>
      </c>
      <c r="G620" t="s">
        <v>117</v>
      </c>
      <c r="H620" t="s">
        <v>117</v>
      </c>
      <c r="I620" t="s">
        <v>117</v>
      </c>
      <c r="J620" t="s">
        <v>2227</v>
      </c>
      <c r="L620" t="s">
        <v>2228</v>
      </c>
      <c r="M620" t="s">
        <v>2229</v>
      </c>
      <c r="N620" t="s">
        <v>121</v>
      </c>
      <c r="O620" t="s">
        <v>122</v>
      </c>
      <c r="P620" s="8">
        <v>96950</v>
      </c>
      <c r="Q620" t="s">
        <v>123</v>
      </c>
      <c r="R620" t="s">
        <v>140</v>
      </c>
      <c r="S620" s="10">
        <v>16702355572</v>
      </c>
      <c r="U620" t="s">
        <v>2230</v>
      </c>
      <c r="V620">
        <v>23822</v>
      </c>
      <c r="W620" t="s">
        <v>125</v>
      </c>
      <c r="Y620" t="s">
        <v>2231</v>
      </c>
      <c r="Z620" t="s">
        <v>2232</v>
      </c>
      <c r="AA620" t="s">
        <v>2233</v>
      </c>
      <c r="AB620" t="s">
        <v>2234</v>
      </c>
      <c r="AC620" t="s">
        <v>2235</v>
      </c>
      <c r="AD620" t="s">
        <v>645</v>
      </c>
      <c r="AE620" t="s">
        <v>156</v>
      </c>
      <c r="AF620" t="s">
        <v>122</v>
      </c>
      <c r="AG620" s="8">
        <v>96950</v>
      </c>
      <c r="AH620" t="s">
        <v>123</v>
      </c>
      <c r="AJ620" s="10">
        <v>16702355572</v>
      </c>
      <c r="AL620" t="s">
        <v>2236</v>
      </c>
      <c r="BE620" t="str">
        <f>"49-9021.00"</f>
        <v>49-9021.00</v>
      </c>
      <c r="BF620" t="s">
        <v>1867</v>
      </c>
      <c r="BG620" t="s">
        <v>2237</v>
      </c>
      <c r="BH620" t="s">
        <v>2238</v>
      </c>
      <c r="BI620">
        <v>5</v>
      </c>
      <c r="BJ620">
        <v>5</v>
      </c>
      <c r="BK620" s="1">
        <v>46083</v>
      </c>
      <c r="BL620" s="1">
        <v>46447</v>
      </c>
      <c r="BM620" s="1">
        <v>46083</v>
      </c>
      <c r="BN620" s="1">
        <v>46447</v>
      </c>
      <c r="BO620">
        <v>40</v>
      </c>
      <c r="BP620">
        <v>0</v>
      </c>
      <c r="BQ620">
        <v>8</v>
      </c>
      <c r="BR620">
        <v>8</v>
      </c>
      <c r="BS620">
        <v>8</v>
      </c>
      <c r="BT620">
        <v>8</v>
      </c>
      <c r="BU620">
        <v>8</v>
      </c>
      <c r="BV620">
        <v>0</v>
      </c>
      <c r="BW620" t="str">
        <f t="shared" si="14"/>
        <v>8:00 AM</v>
      </c>
      <c r="BX620" t="str">
        <f>"5:00 PM"</f>
        <v>5:00 PM</v>
      </c>
      <c r="BY620" t="s">
        <v>135</v>
      </c>
      <c r="BZ620">
        <v>0</v>
      </c>
      <c r="CA620">
        <v>24</v>
      </c>
      <c r="CB620" t="s">
        <v>117</v>
      </c>
      <c r="CD620" s="2" t="s">
        <v>2239</v>
      </c>
      <c r="CE620" t="s">
        <v>2228</v>
      </c>
      <c r="CF620" t="s">
        <v>645</v>
      </c>
      <c r="CG620" t="s">
        <v>121</v>
      </c>
      <c r="CH620" t="s">
        <v>122</v>
      </c>
      <c r="CI620" s="8">
        <v>96950</v>
      </c>
      <c r="CJ620" s="3">
        <v>10.85</v>
      </c>
      <c r="CK620" s="3">
        <v>12</v>
      </c>
      <c r="CL620" s="3">
        <v>16.28</v>
      </c>
      <c r="CM620" s="3">
        <v>18</v>
      </c>
      <c r="CN620" t="s">
        <v>137</v>
      </c>
      <c r="CO620" t="s">
        <v>140</v>
      </c>
      <c r="CP620" t="s">
        <v>138</v>
      </c>
      <c r="CR620" t="s">
        <v>117</v>
      </c>
      <c r="CS620" t="s">
        <v>139</v>
      </c>
      <c r="CT620" t="s">
        <v>139</v>
      </c>
      <c r="CU620" t="s">
        <v>139</v>
      </c>
      <c r="CV620" t="s">
        <v>140</v>
      </c>
      <c r="CW620" t="s">
        <v>139</v>
      </c>
      <c r="CX620" t="s">
        <v>140</v>
      </c>
      <c r="CY620" t="s">
        <v>2240</v>
      </c>
      <c r="CZ620" s="10" t="s">
        <v>140</v>
      </c>
      <c r="DA620" t="s">
        <v>2236</v>
      </c>
      <c r="DB620" t="s">
        <v>802</v>
      </c>
      <c r="DC620" t="s">
        <v>139</v>
      </c>
      <c r="DD620" t="s">
        <v>117</v>
      </c>
    </row>
    <row r="621" spans="1:114" ht="14.45" customHeight="1" x14ac:dyDescent="0.25">
      <c r="A621" t="s">
        <v>4758</v>
      </c>
      <c r="B621" t="s">
        <v>499</v>
      </c>
      <c r="C621" s="1">
        <v>46072</v>
      </c>
      <c r="D621" s="1">
        <v>46076</v>
      </c>
      <c r="E621" t="s">
        <v>168</v>
      </c>
      <c r="F621" s="1">
        <v>46289</v>
      </c>
      <c r="G621" t="s">
        <v>117</v>
      </c>
      <c r="H621" t="s">
        <v>117</v>
      </c>
      <c r="I621" t="s">
        <v>117</v>
      </c>
      <c r="J621" t="s">
        <v>1435</v>
      </c>
      <c r="K621" t="s">
        <v>142</v>
      </c>
      <c r="L621" t="s">
        <v>1436</v>
      </c>
      <c r="M621" t="s">
        <v>1437</v>
      </c>
      <c r="N621" t="s">
        <v>156</v>
      </c>
      <c r="O621" t="s">
        <v>122</v>
      </c>
      <c r="P621" s="8">
        <v>96950</v>
      </c>
      <c r="Q621" t="s">
        <v>123</v>
      </c>
      <c r="S621" s="10">
        <v>16702345050</v>
      </c>
      <c r="U621" t="s">
        <v>1438</v>
      </c>
      <c r="V621">
        <v>561320</v>
      </c>
      <c r="W621" t="s">
        <v>125</v>
      </c>
      <c r="Y621" t="s">
        <v>1439</v>
      </c>
      <c r="Z621" t="s">
        <v>1440</v>
      </c>
      <c r="AB621" t="s">
        <v>1441</v>
      </c>
      <c r="AC621" t="s">
        <v>1436</v>
      </c>
      <c r="AD621" t="s">
        <v>1437</v>
      </c>
      <c r="AE621" t="s">
        <v>156</v>
      </c>
      <c r="AF621" t="s">
        <v>122</v>
      </c>
      <c r="AG621" s="8">
        <v>96950</v>
      </c>
      <c r="AH621" t="s">
        <v>123</v>
      </c>
      <c r="AJ621" s="10">
        <v>16702345050</v>
      </c>
      <c r="AL621" t="s">
        <v>1442</v>
      </c>
      <c r="BE621" t="str">
        <f>"49-9071.00"</f>
        <v>49-9071.00</v>
      </c>
      <c r="BF621" t="s">
        <v>132</v>
      </c>
      <c r="BG621" t="s">
        <v>1443</v>
      </c>
      <c r="BH621" t="s">
        <v>1444</v>
      </c>
      <c r="BI621">
        <v>2</v>
      </c>
      <c r="BK621" s="1">
        <v>46291</v>
      </c>
      <c r="BL621" s="1">
        <v>46655</v>
      </c>
      <c r="BO621">
        <v>35</v>
      </c>
      <c r="BP621">
        <v>0</v>
      </c>
      <c r="BQ621">
        <v>7</v>
      </c>
      <c r="BR621">
        <v>7</v>
      </c>
      <c r="BS621">
        <v>7</v>
      </c>
      <c r="BT621">
        <v>7</v>
      </c>
      <c r="BU621">
        <v>7</v>
      </c>
      <c r="BV621">
        <v>0</v>
      </c>
      <c r="BW621" t="str">
        <f t="shared" si="14"/>
        <v>8:00 AM</v>
      </c>
      <c r="BX621" t="str">
        <f>"4:00 PM"</f>
        <v>4:00 PM</v>
      </c>
      <c r="BY621" t="s">
        <v>165</v>
      </c>
      <c r="BZ621">
        <v>0</v>
      </c>
      <c r="CA621">
        <v>24</v>
      </c>
      <c r="CB621" t="s">
        <v>117</v>
      </c>
      <c r="CD621" s="2" t="s">
        <v>4759</v>
      </c>
      <c r="CE621" t="s">
        <v>1436</v>
      </c>
      <c r="CF621" t="s">
        <v>1446</v>
      </c>
      <c r="CG621" t="s">
        <v>156</v>
      </c>
      <c r="CH621" t="s">
        <v>122</v>
      </c>
      <c r="CI621" s="8">
        <v>96950</v>
      </c>
      <c r="CJ621" s="3">
        <v>9.98</v>
      </c>
      <c r="CK621" s="3">
        <v>9.98</v>
      </c>
      <c r="CL621" s="3">
        <v>14.97</v>
      </c>
      <c r="CM621" s="3">
        <v>14.97</v>
      </c>
      <c r="CN621" t="s">
        <v>137</v>
      </c>
      <c r="CP621" t="s">
        <v>138</v>
      </c>
      <c r="CR621" t="s">
        <v>117</v>
      </c>
      <c r="CS621" t="s">
        <v>139</v>
      </c>
      <c r="CT621" t="s">
        <v>140</v>
      </c>
      <c r="CU621" t="s">
        <v>139</v>
      </c>
      <c r="CV621" t="s">
        <v>140</v>
      </c>
      <c r="CW621" t="s">
        <v>139</v>
      </c>
      <c r="CX621" t="s">
        <v>140</v>
      </c>
      <c r="CY621" t="s">
        <v>142</v>
      </c>
      <c r="CZ621" s="10">
        <v>16702345050</v>
      </c>
      <c r="DA621" t="s">
        <v>1442</v>
      </c>
      <c r="DB621" t="s">
        <v>142</v>
      </c>
      <c r="DC621" t="s">
        <v>139</v>
      </c>
      <c r="DD621" t="s">
        <v>117</v>
      </c>
    </row>
    <row r="622" spans="1:114" ht="14.45" customHeight="1" x14ac:dyDescent="0.25">
      <c r="A622" t="s">
        <v>4800</v>
      </c>
      <c r="B622" t="s">
        <v>217</v>
      </c>
      <c r="C622" s="1">
        <v>46050</v>
      </c>
      <c r="D622" s="1">
        <v>46076</v>
      </c>
      <c r="E622" t="s">
        <v>116</v>
      </c>
      <c r="G622" t="s">
        <v>117</v>
      </c>
      <c r="H622" t="s">
        <v>117</v>
      </c>
      <c r="I622" t="s">
        <v>117</v>
      </c>
      <c r="J622" t="s">
        <v>1011</v>
      </c>
      <c r="L622" t="s">
        <v>1012</v>
      </c>
      <c r="M622" t="s">
        <v>4801</v>
      </c>
      <c r="N622" t="s">
        <v>121</v>
      </c>
      <c r="O622" t="s">
        <v>122</v>
      </c>
      <c r="P622" s="8">
        <v>96950</v>
      </c>
      <c r="Q622" t="s">
        <v>123</v>
      </c>
      <c r="S622" s="10">
        <v>16704831285</v>
      </c>
      <c r="U622" t="s">
        <v>1013</v>
      </c>
      <c r="V622">
        <v>561320</v>
      </c>
      <c r="W622" t="s">
        <v>125</v>
      </c>
      <c r="Y622" t="s">
        <v>1014</v>
      </c>
      <c r="Z622" t="s">
        <v>1015</v>
      </c>
      <c r="AA622" t="s">
        <v>1016</v>
      </c>
      <c r="AB622" t="s">
        <v>150</v>
      </c>
      <c r="AC622" t="s">
        <v>1012</v>
      </c>
      <c r="AD622" t="s">
        <v>4801</v>
      </c>
      <c r="AE622" t="s">
        <v>121</v>
      </c>
      <c r="AF622" t="s">
        <v>122</v>
      </c>
      <c r="AG622" s="8">
        <v>96950</v>
      </c>
      <c r="AH622" t="s">
        <v>123</v>
      </c>
      <c r="AJ622" s="10">
        <v>16704831285</v>
      </c>
      <c r="AL622" t="s">
        <v>1017</v>
      </c>
      <c r="BE622" t="str">
        <f>"35-2014.00"</f>
        <v>35-2014.00</v>
      </c>
      <c r="BF622" t="s">
        <v>195</v>
      </c>
      <c r="BG622" t="s">
        <v>1018</v>
      </c>
      <c r="BH622" t="s">
        <v>197</v>
      </c>
      <c r="BI622">
        <v>5</v>
      </c>
      <c r="BK622" s="1">
        <v>46143</v>
      </c>
      <c r="BL622" s="1">
        <v>46507</v>
      </c>
      <c r="BO622">
        <v>35</v>
      </c>
      <c r="BP622">
        <v>0</v>
      </c>
      <c r="BQ622">
        <v>7</v>
      </c>
      <c r="BR622">
        <v>7</v>
      </c>
      <c r="BS622">
        <v>7</v>
      </c>
      <c r="BT622">
        <v>7</v>
      </c>
      <c r="BU622">
        <v>7</v>
      </c>
      <c r="BV622">
        <v>0</v>
      </c>
      <c r="BW622" t="str">
        <f>"6:00 AM"</f>
        <v>6:00 AM</v>
      </c>
      <c r="BX622" t="str">
        <f>"2:00 PM"</f>
        <v>2:00 PM</v>
      </c>
      <c r="BY622" t="s">
        <v>135</v>
      </c>
      <c r="BZ622">
        <v>0</v>
      </c>
      <c r="CA622">
        <v>12</v>
      </c>
      <c r="CB622" t="s">
        <v>117</v>
      </c>
      <c r="CD622" t="s">
        <v>325</v>
      </c>
      <c r="CE622" t="s">
        <v>645</v>
      </c>
      <c r="CG622" t="s">
        <v>121</v>
      </c>
      <c r="CH622" t="s">
        <v>122</v>
      </c>
      <c r="CI622" s="8">
        <v>96950</v>
      </c>
      <c r="CJ622" s="3">
        <v>8.93</v>
      </c>
      <c r="CK622" s="3">
        <v>8.93</v>
      </c>
      <c r="CL622" s="3">
        <v>13.4</v>
      </c>
      <c r="CM622" s="3">
        <v>13.4</v>
      </c>
      <c r="CN622" t="s">
        <v>137</v>
      </c>
      <c r="CO622" t="s">
        <v>140</v>
      </c>
      <c r="CP622" t="s">
        <v>138</v>
      </c>
      <c r="CR622" t="s">
        <v>139</v>
      </c>
      <c r="CS622" t="s">
        <v>139</v>
      </c>
      <c r="CT622" t="s">
        <v>140</v>
      </c>
      <c r="CU622" t="s">
        <v>139</v>
      </c>
      <c r="CV622" t="s">
        <v>140</v>
      </c>
      <c r="CW622" t="s">
        <v>139</v>
      </c>
      <c r="CX622" t="s">
        <v>140</v>
      </c>
      <c r="CY622" t="s">
        <v>140</v>
      </c>
      <c r="CZ622" s="10">
        <v>16704831285</v>
      </c>
      <c r="DA622" t="s">
        <v>1017</v>
      </c>
      <c r="DB622" t="s">
        <v>140</v>
      </c>
      <c r="DC622" t="s">
        <v>139</v>
      </c>
      <c r="DD622" t="s">
        <v>117</v>
      </c>
    </row>
    <row r="623" spans="1:114" ht="14.45" customHeight="1" x14ac:dyDescent="0.25">
      <c r="A623" t="s">
        <v>4913</v>
      </c>
      <c r="B623" t="s">
        <v>115</v>
      </c>
      <c r="C623" s="1">
        <v>46019</v>
      </c>
      <c r="D623" s="1">
        <v>46076</v>
      </c>
      <c r="E623" t="s">
        <v>116</v>
      </c>
      <c r="G623" t="s">
        <v>117</v>
      </c>
      <c r="H623" t="s">
        <v>117</v>
      </c>
      <c r="I623" t="s">
        <v>117</v>
      </c>
      <c r="J623" t="s">
        <v>749</v>
      </c>
      <c r="K623" t="s">
        <v>750</v>
      </c>
      <c r="L623" t="s">
        <v>765</v>
      </c>
      <c r="M623" t="s">
        <v>752</v>
      </c>
      <c r="N623" t="s">
        <v>121</v>
      </c>
      <c r="O623" t="s">
        <v>122</v>
      </c>
      <c r="P623" s="8">
        <v>96950</v>
      </c>
      <c r="Q623" t="s">
        <v>123</v>
      </c>
      <c r="S623" s="10">
        <v>16702343207</v>
      </c>
      <c r="U623" t="s">
        <v>754</v>
      </c>
      <c r="V623">
        <v>621610</v>
      </c>
      <c r="W623" t="s">
        <v>125</v>
      </c>
      <c r="Y623" t="s">
        <v>755</v>
      </c>
      <c r="Z623" t="s">
        <v>756</v>
      </c>
      <c r="AA623" t="s">
        <v>4914</v>
      </c>
      <c r="AB623" t="s">
        <v>758</v>
      </c>
      <c r="AC623" t="s">
        <v>765</v>
      </c>
      <c r="AD623" t="s">
        <v>752</v>
      </c>
      <c r="AE623" t="s">
        <v>121</v>
      </c>
      <c r="AF623" t="s">
        <v>122</v>
      </c>
      <c r="AG623" s="8">
        <v>96950</v>
      </c>
      <c r="AH623" t="s">
        <v>123</v>
      </c>
      <c r="AI623" t="s">
        <v>4915</v>
      </c>
      <c r="AJ623" s="10">
        <v>16702343207</v>
      </c>
      <c r="AL623" t="s">
        <v>760</v>
      </c>
      <c r="BE623" t="str">
        <f>"29-1123.00"</f>
        <v>29-1123.00</v>
      </c>
      <c r="BF623" t="s">
        <v>1637</v>
      </c>
      <c r="BG623" t="s">
        <v>4916</v>
      </c>
      <c r="BH623" t="s">
        <v>4917</v>
      </c>
      <c r="BI623">
        <v>3</v>
      </c>
      <c r="BJ623">
        <v>3</v>
      </c>
      <c r="BK623" s="1">
        <v>46096</v>
      </c>
      <c r="BL623" s="1">
        <v>46460</v>
      </c>
      <c r="BM623" s="1">
        <v>46096</v>
      </c>
      <c r="BN623" s="1">
        <v>46460</v>
      </c>
      <c r="BO623">
        <v>40</v>
      </c>
      <c r="BP623">
        <v>0</v>
      </c>
      <c r="BQ623">
        <v>8</v>
      </c>
      <c r="BR623">
        <v>8</v>
      </c>
      <c r="BS623">
        <v>8</v>
      </c>
      <c r="BT623">
        <v>8</v>
      </c>
      <c r="BU623">
        <v>8</v>
      </c>
      <c r="BV623">
        <v>0</v>
      </c>
      <c r="BW623" t="str">
        <f>"8:00 AM"</f>
        <v>8:00 AM</v>
      </c>
      <c r="BX623" t="str">
        <f>"5:00 PM"</f>
        <v>5:00 PM</v>
      </c>
      <c r="BY623" t="s">
        <v>212</v>
      </c>
      <c r="BZ623">
        <v>0</v>
      </c>
      <c r="CA623">
        <v>24</v>
      </c>
      <c r="CB623" t="s">
        <v>117</v>
      </c>
      <c r="CD623" t="s">
        <v>4918</v>
      </c>
      <c r="CE623" t="s">
        <v>765</v>
      </c>
      <c r="CF623" t="s">
        <v>752</v>
      </c>
      <c r="CG623" t="s">
        <v>121</v>
      </c>
      <c r="CH623" t="s">
        <v>122</v>
      </c>
      <c r="CI623" s="8">
        <v>96950</v>
      </c>
      <c r="CJ623" s="3">
        <v>51.66</v>
      </c>
      <c r="CK623" s="3">
        <v>51.66</v>
      </c>
      <c r="CL623" s="3">
        <v>77.489999999999995</v>
      </c>
      <c r="CM623" s="3">
        <v>77.489999999999995</v>
      </c>
      <c r="CN623" t="s">
        <v>137</v>
      </c>
      <c r="CO623" t="s">
        <v>140</v>
      </c>
      <c r="CP623" t="s">
        <v>138</v>
      </c>
      <c r="CR623" t="s">
        <v>117</v>
      </c>
      <c r="CS623" t="s">
        <v>139</v>
      </c>
      <c r="CT623" t="s">
        <v>139</v>
      </c>
      <c r="CU623" t="s">
        <v>139</v>
      </c>
      <c r="CV623" t="s">
        <v>140</v>
      </c>
      <c r="CW623" t="s">
        <v>139</v>
      </c>
      <c r="CX623" t="s">
        <v>139</v>
      </c>
      <c r="CY623" t="s">
        <v>965</v>
      </c>
      <c r="CZ623" s="10">
        <v>16702343207</v>
      </c>
      <c r="DA623" t="s">
        <v>760</v>
      </c>
      <c r="DB623" t="s">
        <v>140</v>
      </c>
      <c r="DC623" t="s">
        <v>139</v>
      </c>
      <c r="DD623" t="s">
        <v>117</v>
      </c>
      <c r="DE623" t="s">
        <v>755</v>
      </c>
      <c r="DF623" t="s">
        <v>756</v>
      </c>
      <c r="DG623" t="s">
        <v>768</v>
      </c>
      <c r="DH623" t="s">
        <v>754</v>
      </c>
      <c r="DI623" t="s">
        <v>749</v>
      </c>
      <c r="DJ623" t="s">
        <v>760</v>
      </c>
    </row>
    <row r="624" spans="1:114" ht="14.45" customHeight="1" x14ac:dyDescent="0.25">
      <c r="A624" t="s">
        <v>4919</v>
      </c>
      <c r="B624" t="s">
        <v>217</v>
      </c>
      <c r="C624" s="1">
        <v>46041</v>
      </c>
      <c r="D624" s="1">
        <v>46076</v>
      </c>
      <c r="E624" t="s">
        <v>116</v>
      </c>
      <c r="G624" t="s">
        <v>117</v>
      </c>
      <c r="H624" t="s">
        <v>117</v>
      </c>
      <c r="I624" t="s">
        <v>117</v>
      </c>
      <c r="J624" t="s">
        <v>366</v>
      </c>
      <c r="K624" t="s">
        <v>366</v>
      </c>
      <c r="L624" t="s">
        <v>462</v>
      </c>
      <c r="N624" t="s">
        <v>368</v>
      </c>
      <c r="O624" t="s">
        <v>122</v>
      </c>
      <c r="P624" s="8">
        <v>96951</v>
      </c>
      <c r="Q624" t="s">
        <v>123</v>
      </c>
      <c r="S624" s="10">
        <v>16705320350</v>
      </c>
      <c r="U624" t="s">
        <v>369</v>
      </c>
      <c r="V624">
        <v>311942</v>
      </c>
      <c r="W624" t="s">
        <v>125</v>
      </c>
      <c r="Y624" t="s">
        <v>370</v>
      </c>
      <c r="Z624" t="s">
        <v>371</v>
      </c>
      <c r="AA624" t="s">
        <v>249</v>
      </c>
      <c r="AB624" t="s">
        <v>193</v>
      </c>
      <c r="AC624" t="s">
        <v>372</v>
      </c>
      <c r="AE624" t="s">
        <v>368</v>
      </c>
      <c r="AF624" t="s">
        <v>122</v>
      </c>
      <c r="AG624" s="8">
        <v>96951</v>
      </c>
      <c r="AH624" t="s">
        <v>123</v>
      </c>
      <c r="AJ624" s="10">
        <v>16705320350</v>
      </c>
      <c r="AL624" t="s">
        <v>373</v>
      </c>
      <c r="BE624" t="str">
        <f>"51-9198.00"</f>
        <v>51-9198.00</v>
      </c>
      <c r="BF624" t="s">
        <v>374</v>
      </c>
      <c r="BG624" t="s">
        <v>3169</v>
      </c>
      <c r="BH624" t="s">
        <v>376</v>
      </c>
      <c r="BI624">
        <v>2</v>
      </c>
      <c r="BK624" s="1">
        <v>46082</v>
      </c>
      <c r="BL624" s="1">
        <v>46446</v>
      </c>
      <c r="BO624">
        <v>40</v>
      </c>
      <c r="BP624">
        <v>0</v>
      </c>
      <c r="BQ624">
        <v>7</v>
      </c>
      <c r="BR624">
        <v>7</v>
      </c>
      <c r="BS624">
        <v>7</v>
      </c>
      <c r="BT624">
        <v>7</v>
      </c>
      <c r="BU624">
        <v>7</v>
      </c>
      <c r="BV624">
        <v>5</v>
      </c>
      <c r="BW624" t="str">
        <f>"8:00 AM"</f>
        <v>8:00 AM</v>
      </c>
      <c r="BX624" t="str">
        <f>"4:00 PM"</f>
        <v>4:00 PM</v>
      </c>
      <c r="BY624" t="s">
        <v>165</v>
      </c>
      <c r="BZ624">
        <v>0</v>
      </c>
      <c r="CA624">
        <v>0</v>
      </c>
      <c r="CB624" t="s">
        <v>117</v>
      </c>
      <c r="CD624" t="s">
        <v>377</v>
      </c>
      <c r="CE624" t="s">
        <v>467</v>
      </c>
      <c r="CG624" t="s">
        <v>368</v>
      </c>
      <c r="CH624" t="s">
        <v>122</v>
      </c>
      <c r="CI624" s="8">
        <v>96951</v>
      </c>
      <c r="CJ624" s="3">
        <v>8.2200000000000006</v>
      </c>
      <c r="CK624" s="3">
        <v>8.2200000000000006</v>
      </c>
      <c r="CL624" s="3">
        <v>12.33</v>
      </c>
      <c r="CM624" s="3">
        <v>12.33</v>
      </c>
      <c r="CN624" t="s">
        <v>137</v>
      </c>
      <c r="CO624" t="s">
        <v>140</v>
      </c>
      <c r="CP624" t="s">
        <v>138</v>
      </c>
      <c r="CR624" t="s">
        <v>117</v>
      </c>
      <c r="CS624" t="s">
        <v>139</v>
      </c>
      <c r="CT624" t="s">
        <v>139</v>
      </c>
      <c r="CU624" t="s">
        <v>139</v>
      </c>
      <c r="CV624" t="s">
        <v>140</v>
      </c>
      <c r="CW624" t="s">
        <v>139</v>
      </c>
      <c r="CX624" t="s">
        <v>140</v>
      </c>
      <c r="CY624" t="s">
        <v>379</v>
      </c>
      <c r="CZ624" s="10">
        <v>16705320350</v>
      </c>
      <c r="DA624" t="s">
        <v>373</v>
      </c>
      <c r="DB624" t="s">
        <v>140</v>
      </c>
      <c r="DC624" t="s">
        <v>139</v>
      </c>
      <c r="DD624" t="s">
        <v>117</v>
      </c>
    </row>
    <row r="625" spans="1:114" ht="14.45" customHeight="1" x14ac:dyDescent="0.25">
      <c r="A625" t="s">
        <v>5698</v>
      </c>
      <c r="B625" t="s">
        <v>115</v>
      </c>
      <c r="C625" s="1">
        <v>46031</v>
      </c>
      <c r="D625" s="1">
        <v>46076</v>
      </c>
      <c r="E625" t="s">
        <v>168</v>
      </c>
      <c r="F625" s="1">
        <v>46069</v>
      </c>
      <c r="G625" t="s">
        <v>117</v>
      </c>
      <c r="H625" t="s">
        <v>117</v>
      </c>
      <c r="I625" t="s">
        <v>117</v>
      </c>
      <c r="J625" t="s">
        <v>931</v>
      </c>
      <c r="K625" t="s">
        <v>932</v>
      </c>
      <c r="L625" t="s">
        <v>2520</v>
      </c>
      <c r="M625" t="s">
        <v>939</v>
      </c>
      <c r="N625" t="s">
        <v>121</v>
      </c>
      <c r="O625" t="s">
        <v>122</v>
      </c>
      <c r="P625" s="8">
        <v>96950</v>
      </c>
      <c r="Q625" t="s">
        <v>123</v>
      </c>
      <c r="S625" s="10">
        <v>16702352883</v>
      </c>
      <c r="T625">
        <v>0</v>
      </c>
      <c r="U625" t="s">
        <v>935</v>
      </c>
      <c r="V625">
        <v>56132</v>
      </c>
      <c r="W625" t="s">
        <v>222</v>
      </c>
      <c r="X625" t="s">
        <v>139</v>
      </c>
      <c r="Y625" t="s">
        <v>936</v>
      </c>
      <c r="Z625" t="s">
        <v>937</v>
      </c>
      <c r="AA625" t="s">
        <v>938</v>
      </c>
      <c r="AB625" t="s">
        <v>260</v>
      </c>
      <c r="AC625" t="s">
        <v>2520</v>
      </c>
      <c r="AD625" t="s">
        <v>939</v>
      </c>
      <c r="AE625" t="s">
        <v>121</v>
      </c>
      <c r="AF625" t="s">
        <v>122</v>
      </c>
      <c r="AG625" s="8">
        <v>96950</v>
      </c>
      <c r="AH625" t="s">
        <v>123</v>
      </c>
      <c r="AJ625" s="10">
        <v>16702352883</v>
      </c>
      <c r="AK625">
        <v>0</v>
      </c>
      <c r="AL625" t="s">
        <v>940</v>
      </c>
      <c r="BE625" t="str">
        <f>"51-9198.00"</f>
        <v>51-9198.00</v>
      </c>
      <c r="BF625" t="s">
        <v>374</v>
      </c>
      <c r="BG625" t="s">
        <v>2521</v>
      </c>
      <c r="BH625" t="s">
        <v>2522</v>
      </c>
      <c r="BI625">
        <v>5</v>
      </c>
      <c r="BJ625">
        <v>5</v>
      </c>
      <c r="BK625" s="1">
        <v>46071</v>
      </c>
      <c r="BL625" s="1">
        <v>46435</v>
      </c>
      <c r="BM625" s="1">
        <v>46076</v>
      </c>
      <c r="BN625" s="1">
        <v>46435</v>
      </c>
      <c r="BO625">
        <v>35</v>
      </c>
      <c r="BP625">
        <v>0</v>
      </c>
      <c r="BQ625">
        <v>7</v>
      </c>
      <c r="BR625">
        <v>7</v>
      </c>
      <c r="BS625">
        <v>7</v>
      </c>
      <c r="BT625">
        <v>7</v>
      </c>
      <c r="BU625">
        <v>7</v>
      </c>
      <c r="BV625">
        <v>0</v>
      </c>
      <c r="BW625" t="str">
        <f>"8:00 AM"</f>
        <v>8:00 AM</v>
      </c>
      <c r="BX625" t="str">
        <f>"4:00 PM"</f>
        <v>4:00 PM</v>
      </c>
      <c r="BY625" t="s">
        <v>135</v>
      </c>
      <c r="BZ625">
        <v>0</v>
      </c>
      <c r="CA625">
        <v>6</v>
      </c>
      <c r="CB625" t="s">
        <v>117</v>
      </c>
      <c r="CD625" t="s">
        <v>2523</v>
      </c>
      <c r="CE625" t="s">
        <v>933</v>
      </c>
      <c r="CF625" t="s">
        <v>945</v>
      </c>
      <c r="CG625" t="s">
        <v>121</v>
      </c>
      <c r="CH625" t="s">
        <v>122</v>
      </c>
      <c r="CI625" s="8">
        <v>96950</v>
      </c>
      <c r="CJ625" s="3">
        <v>8.2200000000000006</v>
      </c>
      <c r="CK625" s="3">
        <v>8.2200000000000006</v>
      </c>
      <c r="CL625" s="3">
        <v>12.33</v>
      </c>
      <c r="CM625" s="3">
        <v>12.33</v>
      </c>
      <c r="CN625" t="s">
        <v>137</v>
      </c>
      <c r="CO625" t="s">
        <v>854</v>
      </c>
      <c r="CP625" t="s">
        <v>138</v>
      </c>
      <c r="CR625" t="s">
        <v>117</v>
      </c>
      <c r="CS625" t="s">
        <v>139</v>
      </c>
      <c r="CT625" t="s">
        <v>140</v>
      </c>
      <c r="CU625" t="s">
        <v>139</v>
      </c>
      <c r="CV625" t="s">
        <v>140</v>
      </c>
      <c r="CW625" t="s">
        <v>139</v>
      </c>
      <c r="CX625" t="s">
        <v>140</v>
      </c>
      <c r="CY625" t="s">
        <v>946</v>
      </c>
      <c r="CZ625" s="10">
        <v>16702352883</v>
      </c>
      <c r="DA625" t="s">
        <v>940</v>
      </c>
      <c r="DB625" t="s">
        <v>142</v>
      </c>
      <c r="DC625" t="s">
        <v>139</v>
      </c>
      <c r="DD625" t="s">
        <v>139</v>
      </c>
    </row>
    <row r="626" spans="1:114" ht="14.45" customHeight="1" x14ac:dyDescent="0.25">
      <c r="A626" t="s">
        <v>1594</v>
      </c>
      <c r="B626" t="s">
        <v>115</v>
      </c>
      <c r="C626" s="1">
        <v>46020</v>
      </c>
      <c r="D626" s="1">
        <v>46077</v>
      </c>
      <c r="E626" t="s">
        <v>116</v>
      </c>
      <c r="G626" t="s">
        <v>117</v>
      </c>
      <c r="H626" t="s">
        <v>117</v>
      </c>
      <c r="I626" t="s">
        <v>117</v>
      </c>
      <c r="J626" t="s">
        <v>857</v>
      </c>
      <c r="K626" t="s">
        <v>858</v>
      </c>
      <c r="L626" t="s">
        <v>859</v>
      </c>
      <c r="N626" t="s">
        <v>121</v>
      </c>
      <c r="O626" t="s">
        <v>122</v>
      </c>
      <c r="P626" s="8">
        <v>96950</v>
      </c>
      <c r="Q626" t="s">
        <v>123</v>
      </c>
      <c r="S626" s="10">
        <v>16702347898</v>
      </c>
      <c r="U626" t="s">
        <v>860</v>
      </c>
      <c r="V626">
        <v>445110</v>
      </c>
      <c r="W626" t="s">
        <v>125</v>
      </c>
      <c r="Y626" t="s">
        <v>861</v>
      </c>
      <c r="Z626" t="s">
        <v>862</v>
      </c>
      <c r="AA626" t="s">
        <v>863</v>
      </c>
      <c r="AB626" t="s">
        <v>260</v>
      </c>
      <c r="AC626" t="s">
        <v>859</v>
      </c>
      <c r="AE626" t="s">
        <v>121</v>
      </c>
      <c r="AF626" t="s">
        <v>122</v>
      </c>
      <c r="AG626" s="8">
        <v>96950</v>
      </c>
      <c r="AH626" t="s">
        <v>123</v>
      </c>
      <c r="AJ626" s="10">
        <v>16702347898</v>
      </c>
      <c r="AL626" t="s">
        <v>864</v>
      </c>
      <c r="BE626" t="str">
        <f>"37-2012.00"</f>
        <v>37-2012.00</v>
      </c>
      <c r="BF626" t="s">
        <v>427</v>
      </c>
      <c r="BG626" t="s">
        <v>865</v>
      </c>
      <c r="BH626" t="s">
        <v>427</v>
      </c>
      <c r="BI626">
        <v>3</v>
      </c>
      <c r="BJ626">
        <v>3</v>
      </c>
      <c r="BK626" s="1">
        <v>46082</v>
      </c>
      <c r="BL626" s="1">
        <v>46446</v>
      </c>
      <c r="BM626" s="1">
        <v>46082</v>
      </c>
      <c r="BN626" s="1">
        <v>46446</v>
      </c>
      <c r="BO626">
        <v>35</v>
      </c>
      <c r="BP626">
        <v>0</v>
      </c>
      <c r="BQ626">
        <v>7</v>
      </c>
      <c r="BR626">
        <v>7</v>
      </c>
      <c r="BS626">
        <v>7</v>
      </c>
      <c r="BT626">
        <v>7</v>
      </c>
      <c r="BU626">
        <v>7</v>
      </c>
      <c r="BV626">
        <v>0</v>
      </c>
      <c r="BW626" t="str">
        <f>"8:00 AM"</f>
        <v>8:00 AM</v>
      </c>
      <c r="BX626" t="str">
        <f>"3:00 PM"</f>
        <v>3:00 PM</v>
      </c>
      <c r="BY626" t="s">
        <v>165</v>
      </c>
      <c r="BZ626">
        <v>0</v>
      </c>
      <c r="CA626">
        <v>3</v>
      </c>
      <c r="CB626" t="s">
        <v>117</v>
      </c>
      <c r="CD626" s="2" t="s">
        <v>866</v>
      </c>
      <c r="CE626" t="s">
        <v>867</v>
      </c>
      <c r="CG626" t="s">
        <v>368</v>
      </c>
      <c r="CH626" t="s">
        <v>122</v>
      </c>
      <c r="CI626" s="8">
        <v>96951</v>
      </c>
      <c r="CJ626" s="3">
        <v>7.86</v>
      </c>
      <c r="CK626" s="3">
        <v>7.86</v>
      </c>
      <c r="CL626" s="3">
        <v>11.79</v>
      </c>
      <c r="CM626" s="3">
        <v>11.79</v>
      </c>
      <c r="CN626" t="s">
        <v>137</v>
      </c>
      <c r="CO626" t="s">
        <v>142</v>
      </c>
      <c r="CP626" t="s">
        <v>138</v>
      </c>
      <c r="CR626" t="s">
        <v>139</v>
      </c>
      <c r="CS626" t="s">
        <v>139</v>
      </c>
      <c r="CT626" t="s">
        <v>140</v>
      </c>
      <c r="CU626" t="s">
        <v>139</v>
      </c>
      <c r="CV626" t="s">
        <v>140</v>
      </c>
      <c r="CW626" t="s">
        <v>139</v>
      </c>
      <c r="CX626" t="s">
        <v>140</v>
      </c>
      <c r="CY626" t="s">
        <v>1595</v>
      </c>
      <c r="CZ626" s="10">
        <v>16702347898</v>
      </c>
      <c r="DA626" t="s">
        <v>864</v>
      </c>
      <c r="DB626" t="s">
        <v>142</v>
      </c>
      <c r="DC626" t="s">
        <v>139</v>
      </c>
      <c r="DD626" t="s">
        <v>117</v>
      </c>
    </row>
    <row r="627" spans="1:114" ht="14.45" customHeight="1" x14ac:dyDescent="0.25">
      <c r="A627" t="s">
        <v>3068</v>
      </c>
      <c r="B627" t="s">
        <v>115</v>
      </c>
      <c r="C627" s="1">
        <v>46021</v>
      </c>
      <c r="D627" s="1">
        <v>46077</v>
      </c>
      <c r="E627" t="s">
        <v>168</v>
      </c>
      <c r="F627" s="1">
        <v>46120</v>
      </c>
      <c r="G627" t="s">
        <v>117</v>
      </c>
      <c r="H627" t="s">
        <v>117</v>
      </c>
      <c r="I627" t="s">
        <v>117</v>
      </c>
      <c r="J627" t="s">
        <v>169</v>
      </c>
      <c r="L627" t="s">
        <v>1241</v>
      </c>
      <c r="M627" t="s">
        <v>171</v>
      </c>
      <c r="N627" t="s">
        <v>156</v>
      </c>
      <c r="O627" t="s">
        <v>122</v>
      </c>
      <c r="P627" s="8">
        <v>96950</v>
      </c>
      <c r="Q627" t="s">
        <v>123</v>
      </c>
      <c r="S627" s="10">
        <v>16702341795</v>
      </c>
      <c r="U627" t="s">
        <v>172</v>
      </c>
      <c r="V627">
        <v>722513</v>
      </c>
      <c r="W627" t="s">
        <v>125</v>
      </c>
      <c r="Y627" t="s">
        <v>173</v>
      </c>
      <c r="Z627" t="s">
        <v>174</v>
      </c>
      <c r="AA627" t="s">
        <v>175</v>
      </c>
      <c r="AB627" t="s">
        <v>176</v>
      </c>
      <c r="AC627" t="s">
        <v>1241</v>
      </c>
      <c r="AD627" t="s">
        <v>171</v>
      </c>
      <c r="AE627" t="s">
        <v>156</v>
      </c>
      <c r="AF627" t="s">
        <v>122</v>
      </c>
      <c r="AG627" s="8">
        <v>96950</v>
      </c>
      <c r="AH627" t="s">
        <v>123</v>
      </c>
      <c r="AJ627" s="10">
        <v>16702341795</v>
      </c>
      <c r="AL627" t="s">
        <v>178</v>
      </c>
      <c r="BE627" t="str">
        <f>"51-3011.00"</f>
        <v>51-3011.00</v>
      </c>
      <c r="BF627" t="s">
        <v>342</v>
      </c>
      <c r="BG627" t="s">
        <v>3069</v>
      </c>
      <c r="BH627" t="s">
        <v>822</v>
      </c>
      <c r="BI627">
        <v>1</v>
      </c>
      <c r="BJ627">
        <v>1</v>
      </c>
      <c r="BK627" s="1">
        <v>46122</v>
      </c>
      <c r="BL627" s="1">
        <v>46486</v>
      </c>
      <c r="BM627" s="1">
        <v>46122</v>
      </c>
      <c r="BN627" s="1">
        <v>46486</v>
      </c>
      <c r="BO627">
        <v>35</v>
      </c>
      <c r="BP627">
        <v>0</v>
      </c>
      <c r="BQ627">
        <v>6</v>
      </c>
      <c r="BR627">
        <v>6</v>
      </c>
      <c r="BS627">
        <v>6</v>
      </c>
      <c r="BT627">
        <v>6</v>
      </c>
      <c r="BU627">
        <v>6</v>
      </c>
      <c r="BV627">
        <v>5</v>
      </c>
      <c r="BW627" t="str">
        <f>"6:00 AM"</f>
        <v>6:00 AM</v>
      </c>
      <c r="BX627" t="str">
        <f>"1:00 PM"</f>
        <v>1:00 PM</v>
      </c>
      <c r="BY627" t="s">
        <v>165</v>
      </c>
      <c r="BZ627">
        <v>0</v>
      </c>
      <c r="CA627">
        <v>12</v>
      </c>
      <c r="CB627" t="s">
        <v>117</v>
      </c>
      <c r="CD627" t="s">
        <v>3070</v>
      </c>
      <c r="CE627" t="s">
        <v>3071</v>
      </c>
      <c r="CF627" t="s">
        <v>1241</v>
      </c>
      <c r="CG627" t="s">
        <v>156</v>
      </c>
      <c r="CH627" t="s">
        <v>122</v>
      </c>
      <c r="CI627" s="8">
        <v>96950</v>
      </c>
      <c r="CJ627" s="3">
        <v>8.61</v>
      </c>
      <c r="CK627" s="3">
        <v>9.5</v>
      </c>
      <c r="CL627" s="3">
        <v>12.92</v>
      </c>
      <c r="CM627" s="3">
        <v>14.25</v>
      </c>
      <c r="CN627" t="s">
        <v>137</v>
      </c>
      <c r="CO627" t="s">
        <v>165</v>
      </c>
      <c r="CP627" t="s">
        <v>138</v>
      </c>
      <c r="CR627" t="s">
        <v>117</v>
      </c>
      <c r="CS627" t="s">
        <v>139</v>
      </c>
      <c r="CT627" t="s">
        <v>139</v>
      </c>
      <c r="CU627" t="s">
        <v>139</v>
      </c>
      <c r="CV627" t="s">
        <v>140</v>
      </c>
      <c r="CW627" t="s">
        <v>139</v>
      </c>
      <c r="CX627" t="s">
        <v>139</v>
      </c>
      <c r="CY627" t="s">
        <v>1246</v>
      </c>
      <c r="CZ627" s="10">
        <v>16702341795</v>
      </c>
      <c r="DA627" t="s">
        <v>178</v>
      </c>
      <c r="DB627" t="s">
        <v>183</v>
      </c>
      <c r="DC627" t="s">
        <v>139</v>
      </c>
      <c r="DD627" t="s">
        <v>117</v>
      </c>
    </row>
    <row r="628" spans="1:114" ht="14.45" customHeight="1" x14ac:dyDescent="0.25">
      <c r="A628" t="s">
        <v>3112</v>
      </c>
      <c r="B628" t="s">
        <v>115</v>
      </c>
      <c r="C628" s="1">
        <v>46021</v>
      </c>
      <c r="D628" s="1">
        <v>46077</v>
      </c>
      <c r="E628" t="s">
        <v>168</v>
      </c>
      <c r="F628" s="1">
        <v>46120</v>
      </c>
      <c r="G628" t="s">
        <v>117</v>
      </c>
      <c r="H628" t="s">
        <v>117</v>
      </c>
      <c r="I628" t="s">
        <v>117</v>
      </c>
      <c r="J628" t="s">
        <v>169</v>
      </c>
      <c r="L628" t="s">
        <v>1241</v>
      </c>
      <c r="M628" t="s">
        <v>171</v>
      </c>
      <c r="N628" t="s">
        <v>156</v>
      </c>
      <c r="O628" t="s">
        <v>122</v>
      </c>
      <c r="P628" s="8">
        <v>96950</v>
      </c>
      <c r="Q628" t="s">
        <v>123</v>
      </c>
      <c r="S628" s="10">
        <v>16702341795</v>
      </c>
      <c r="U628" t="s">
        <v>172</v>
      </c>
      <c r="V628">
        <v>722511</v>
      </c>
      <c r="W628" t="s">
        <v>125</v>
      </c>
      <c r="Y628" t="s">
        <v>173</v>
      </c>
      <c r="Z628" t="s">
        <v>174</v>
      </c>
      <c r="AA628" t="s">
        <v>175</v>
      </c>
      <c r="AB628" t="s">
        <v>176</v>
      </c>
      <c r="AC628" t="s">
        <v>2092</v>
      </c>
      <c r="AD628" t="s">
        <v>171</v>
      </c>
      <c r="AE628" t="s">
        <v>156</v>
      </c>
      <c r="AF628" t="s">
        <v>122</v>
      </c>
      <c r="AG628" s="8">
        <v>96950</v>
      </c>
      <c r="AH628" t="s">
        <v>123</v>
      </c>
      <c r="AJ628" s="10">
        <v>16702341795</v>
      </c>
      <c r="AL628" t="s">
        <v>178</v>
      </c>
      <c r="BE628" t="str">
        <f>"35-2014.00"</f>
        <v>35-2014.00</v>
      </c>
      <c r="BF628" t="s">
        <v>195</v>
      </c>
      <c r="BG628" t="s">
        <v>2093</v>
      </c>
      <c r="BH628" t="s">
        <v>495</v>
      </c>
      <c r="BI628">
        <v>2</v>
      </c>
      <c r="BJ628">
        <v>2</v>
      </c>
      <c r="BK628" s="1">
        <v>46122</v>
      </c>
      <c r="BL628" s="1">
        <v>46486</v>
      </c>
      <c r="BM628" s="1">
        <v>46122</v>
      </c>
      <c r="BN628" s="1">
        <v>46486</v>
      </c>
      <c r="BO628">
        <v>35</v>
      </c>
      <c r="BP628">
        <v>5</v>
      </c>
      <c r="BQ628">
        <v>6</v>
      </c>
      <c r="BR628">
        <v>0</v>
      </c>
      <c r="BS628">
        <v>6</v>
      </c>
      <c r="BT628">
        <v>6</v>
      </c>
      <c r="BU628">
        <v>6</v>
      </c>
      <c r="BV628">
        <v>6</v>
      </c>
      <c r="BW628" t="str">
        <f>"9:00 AM"</f>
        <v>9:00 AM</v>
      </c>
      <c r="BX628" t="str">
        <f>"4:00 PM"</f>
        <v>4:00 PM</v>
      </c>
      <c r="BY628" t="s">
        <v>165</v>
      </c>
      <c r="BZ628">
        <v>0</v>
      </c>
      <c r="CA628">
        <v>12</v>
      </c>
      <c r="CB628" t="s">
        <v>117</v>
      </c>
      <c r="CD628" t="s">
        <v>2094</v>
      </c>
      <c r="CE628" t="s">
        <v>1241</v>
      </c>
      <c r="CF628" t="s">
        <v>3113</v>
      </c>
      <c r="CG628" t="s">
        <v>564</v>
      </c>
      <c r="CH628" t="s">
        <v>122</v>
      </c>
      <c r="CI628" s="8">
        <v>96952</v>
      </c>
      <c r="CJ628" s="3">
        <v>8.93</v>
      </c>
      <c r="CK628" s="3">
        <v>10</v>
      </c>
      <c r="CL628" s="3">
        <v>13.4</v>
      </c>
      <c r="CM628" s="3">
        <v>15</v>
      </c>
      <c r="CN628" t="s">
        <v>137</v>
      </c>
      <c r="CO628" t="s">
        <v>165</v>
      </c>
      <c r="CP628" t="s">
        <v>138</v>
      </c>
      <c r="CR628" t="s">
        <v>117</v>
      </c>
      <c r="CS628" t="s">
        <v>139</v>
      </c>
      <c r="CT628" t="s">
        <v>139</v>
      </c>
      <c r="CU628" t="s">
        <v>139</v>
      </c>
      <c r="CV628" t="s">
        <v>140</v>
      </c>
      <c r="CW628" t="s">
        <v>139</v>
      </c>
      <c r="CX628" t="s">
        <v>139</v>
      </c>
      <c r="CY628" t="s">
        <v>2096</v>
      </c>
      <c r="CZ628" s="10">
        <v>16702341795</v>
      </c>
      <c r="DA628" t="s">
        <v>178</v>
      </c>
      <c r="DB628" t="s">
        <v>183</v>
      </c>
      <c r="DC628" t="s">
        <v>139</v>
      </c>
      <c r="DD628" t="s">
        <v>117</v>
      </c>
    </row>
    <row r="629" spans="1:114" ht="14.45" customHeight="1" x14ac:dyDescent="0.25">
      <c r="A629" t="s">
        <v>4868</v>
      </c>
      <c r="B629" t="s">
        <v>234</v>
      </c>
      <c r="C629" s="1">
        <v>46076</v>
      </c>
      <c r="D629" s="1">
        <v>46077</v>
      </c>
      <c r="E629" t="s">
        <v>116</v>
      </c>
      <c r="G629" t="s">
        <v>117</v>
      </c>
      <c r="H629" t="s">
        <v>117</v>
      </c>
      <c r="I629" t="s">
        <v>117</v>
      </c>
      <c r="J629" t="s">
        <v>883</v>
      </c>
      <c r="L629" t="s">
        <v>1425</v>
      </c>
      <c r="M629" t="s">
        <v>1426</v>
      </c>
      <c r="N629" t="s">
        <v>121</v>
      </c>
      <c r="O629" t="s">
        <v>122</v>
      </c>
      <c r="P629" s="8">
        <v>96950</v>
      </c>
      <c r="Q629" t="s">
        <v>123</v>
      </c>
      <c r="S629" s="10">
        <v>16702345911</v>
      </c>
      <c r="U629" t="s">
        <v>886</v>
      </c>
      <c r="V629">
        <v>441110</v>
      </c>
      <c r="W629" t="s">
        <v>125</v>
      </c>
      <c r="Y629" t="s">
        <v>861</v>
      </c>
      <c r="Z629" t="s">
        <v>1091</v>
      </c>
      <c r="AB629" t="s">
        <v>260</v>
      </c>
      <c r="AC629" t="s">
        <v>884</v>
      </c>
      <c r="AD629" t="s">
        <v>4869</v>
      </c>
      <c r="AE629" t="s">
        <v>121</v>
      </c>
      <c r="AF629" t="s">
        <v>122</v>
      </c>
      <c r="AG629" s="8">
        <v>96950</v>
      </c>
      <c r="AH629" t="s">
        <v>123</v>
      </c>
      <c r="AJ629" s="10">
        <v>16702345911</v>
      </c>
      <c r="AL629" t="s">
        <v>890</v>
      </c>
      <c r="AM629" t="s">
        <v>891</v>
      </c>
      <c r="AN629" t="s">
        <v>907</v>
      </c>
      <c r="AO629" t="s">
        <v>893</v>
      </c>
      <c r="AP629" t="s">
        <v>908</v>
      </c>
      <c r="AQ629" t="s">
        <v>895</v>
      </c>
      <c r="AR629" t="s">
        <v>1427</v>
      </c>
      <c r="AS629" t="s">
        <v>121</v>
      </c>
      <c r="AT629" t="s">
        <v>122</v>
      </c>
      <c r="AU629" s="8">
        <v>96950</v>
      </c>
      <c r="AV629" t="s">
        <v>123</v>
      </c>
      <c r="AX629" s="10">
        <v>16702330081</v>
      </c>
      <c r="AZ629" t="s">
        <v>896</v>
      </c>
      <c r="BA629" t="s">
        <v>897</v>
      </c>
      <c r="BB629" t="s">
        <v>898</v>
      </c>
      <c r="BC629" t="s">
        <v>122</v>
      </c>
      <c r="BD629" t="s">
        <v>899</v>
      </c>
      <c r="BE629" t="str">
        <f>"53-7065.00"</f>
        <v>53-7065.00</v>
      </c>
      <c r="BF629" t="s">
        <v>243</v>
      </c>
      <c r="BG629" t="s">
        <v>1429</v>
      </c>
      <c r="BH629" t="s">
        <v>1430</v>
      </c>
      <c r="BI629">
        <v>1</v>
      </c>
      <c r="BK629" s="1">
        <v>46082</v>
      </c>
      <c r="BL629" s="1">
        <v>46295</v>
      </c>
      <c r="BO629">
        <v>40</v>
      </c>
      <c r="BP629">
        <v>0</v>
      </c>
      <c r="BQ629">
        <v>8</v>
      </c>
      <c r="BR629">
        <v>8</v>
      </c>
      <c r="BS629">
        <v>8</v>
      </c>
      <c r="BT629">
        <v>8</v>
      </c>
      <c r="BU629">
        <v>8</v>
      </c>
      <c r="BV629">
        <v>0</v>
      </c>
      <c r="BW629" t="str">
        <f>"8:00 AM"</f>
        <v>8:00 AM</v>
      </c>
      <c r="BX629" t="str">
        <f>"5:00 PM"</f>
        <v>5:00 PM</v>
      </c>
      <c r="BY629" t="s">
        <v>135</v>
      </c>
      <c r="BZ629">
        <v>0</v>
      </c>
      <c r="CA629">
        <v>3</v>
      </c>
      <c r="CB629" t="s">
        <v>117</v>
      </c>
      <c r="CD629" t="s">
        <v>1431</v>
      </c>
      <c r="CE629" t="s">
        <v>883</v>
      </c>
      <c r="CF629" t="s">
        <v>1432</v>
      </c>
      <c r="CG629" t="s">
        <v>121</v>
      </c>
      <c r="CH629" t="s">
        <v>122</v>
      </c>
      <c r="CI629" s="8">
        <v>96950</v>
      </c>
      <c r="CJ629" s="3">
        <v>7.97</v>
      </c>
      <c r="CK629" s="3">
        <v>8.33</v>
      </c>
      <c r="CL629" s="3">
        <v>11.96</v>
      </c>
      <c r="CM629" s="3">
        <v>12.5</v>
      </c>
      <c r="CN629" t="s">
        <v>137</v>
      </c>
      <c r="CP629" t="s">
        <v>138</v>
      </c>
      <c r="CR629" t="s">
        <v>117</v>
      </c>
      <c r="CS629" t="s">
        <v>139</v>
      </c>
      <c r="CT629" t="s">
        <v>140</v>
      </c>
      <c r="CU629" t="s">
        <v>139</v>
      </c>
      <c r="CV629" t="s">
        <v>140</v>
      </c>
      <c r="CW629" t="s">
        <v>139</v>
      </c>
      <c r="CX629" t="s">
        <v>140</v>
      </c>
      <c r="CY629" t="s">
        <v>747</v>
      </c>
      <c r="CZ629" s="10">
        <v>16702345911</v>
      </c>
      <c r="DA629" t="s">
        <v>890</v>
      </c>
      <c r="DB629" t="s">
        <v>140</v>
      </c>
      <c r="DC629" t="s">
        <v>139</v>
      </c>
      <c r="DD629" t="s">
        <v>117</v>
      </c>
      <c r="DE629" t="s">
        <v>907</v>
      </c>
      <c r="DF629" t="s">
        <v>893</v>
      </c>
      <c r="DG629" t="s">
        <v>908</v>
      </c>
      <c r="DH629" t="s">
        <v>1094</v>
      </c>
      <c r="DI629" t="s">
        <v>1095</v>
      </c>
      <c r="DJ629" t="s">
        <v>896</v>
      </c>
    </row>
    <row r="630" spans="1:114" ht="14.45" customHeight="1" x14ac:dyDescent="0.25">
      <c r="A630" t="s">
        <v>5241</v>
      </c>
      <c r="B630" t="s">
        <v>115</v>
      </c>
      <c r="C630" s="1">
        <v>46021</v>
      </c>
      <c r="D630" s="1">
        <v>46077</v>
      </c>
      <c r="E630" t="s">
        <v>168</v>
      </c>
      <c r="F630" s="1">
        <v>46120</v>
      </c>
      <c r="G630" t="s">
        <v>117</v>
      </c>
      <c r="H630" t="s">
        <v>117</v>
      </c>
      <c r="I630" t="s">
        <v>117</v>
      </c>
      <c r="J630" t="s">
        <v>169</v>
      </c>
      <c r="L630" t="s">
        <v>1241</v>
      </c>
      <c r="M630" t="s">
        <v>171</v>
      </c>
      <c r="N630" t="s">
        <v>156</v>
      </c>
      <c r="O630" t="s">
        <v>122</v>
      </c>
      <c r="P630" s="8">
        <v>96950</v>
      </c>
      <c r="Q630" t="s">
        <v>123</v>
      </c>
      <c r="S630" s="10">
        <v>16702341795</v>
      </c>
      <c r="U630" t="s">
        <v>172</v>
      </c>
      <c r="V630">
        <v>722511</v>
      </c>
      <c r="W630" t="s">
        <v>125</v>
      </c>
      <c r="Y630" t="s">
        <v>173</v>
      </c>
      <c r="Z630" t="s">
        <v>174</v>
      </c>
      <c r="AA630" t="s">
        <v>175</v>
      </c>
      <c r="AB630" t="s">
        <v>176</v>
      </c>
      <c r="AC630" t="s">
        <v>171</v>
      </c>
      <c r="AD630" t="s">
        <v>1241</v>
      </c>
      <c r="AE630" t="s">
        <v>156</v>
      </c>
      <c r="AF630" t="s">
        <v>122</v>
      </c>
      <c r="AG630" s="8">
        <v>96950</v>
      </c>
      <c r="AH630" t="s">
        <v>123</v>
      </c>
      <c r="AJ630" s="10">
        <v>16702341795</v>
      </c>
      <c r="AL630" t="s">
        <v>178</v>
      </c>
      <c r="BE630" t="str">
        <f>"35-1012.00"</f>
        <v>35-1012.00</v>
      </c>
      <c r="BF630" t="s">
        <v>3033</v>
      </c>
      <c r="BG630" t="s">
        <v>3034</v>
      </c>
      <c r="BH630" t="s">
        <v>3035</v>
      </c>
      <c r="BI630">
        <v>4</v>
      </c>
      <c r="BJ630">
        <v>4</v>
      </c>
      <c r="BK630" s="1">
        <v>46122</v>
      </c>
      <c r="BL630" s="1">
        <v>46486</v>
      </c>
      <c r="BM630" s="1">
        <v>46122</v>
      </c>
      <c r="BN630" s="1">
        <v>46486</v>
      </c>
      <c r="BO630">
        <v>35</v>
      </c>
      <c r="BP630">
        <v>5</v>
      </c>
      <c r="BQ630">
        <v>6</v>
      </c>
      <c r="BR630">
        <v>0</v>
      </c>
      <c r="BS630">
        <v>6</v>
      </c>
      <c r="BT630">
        <v>6</v>
      </c>
      <c r="BU630">
        <v>6</v>
      </c>
      <c r="BV630">
        <v>6</v>
      </c>
      <c r="BW630" t="str">
        <f>"11:00 AM"</f>
        <v>11:00 AM</v>
      </c>
      <c r="BX630" t="str">
        <f>"6:00 PM"</f>
        <v>6:00 PM</v>
      </c>
      <c r="BY630" t="s">
        <v>135</v>
      </c>
      <c r="BZ630">
        <v>0</v>
      </c>
      <c r="CA630">
        <v>12</v>
      </c>
      <c r="CB630" t="s">
        <v>139</v>
      </c>
      <c r="CC630">
        <v>10</v>
      </c>
      <c r="CD630" t="s">
        <v>5242</v>
      </c>
      <c r="CE630" t="s">
        <v>5243</v>
      </c>
      <c r="CF630" t="s">
        <v>1241</v>
      </c>
      <c r="CG630" t="s">
        <v>156</v>
      </c>
      <c r="CH630" t="s">
        <v>122</v>
      </c>
      <c r="CI630" s="8">
        <v>96950</v>
      </c>
      <c r="CJ630" s="3">
        <v>11.23</v>
      </c>
      <c r="CK630" s="3">
        <v>12</v>
      </c>
      <c r="CL630" s="3">
        <v>16.850000000000001</v>
      </c>
      <c r="CM630" s="3">
        <v>18</v>
      </c>
      <c r="CN630" t="s">
        <v>137</v>
      </c>
      <c r="CO630" t="s">
        <v>165</v>
      </c>
      <c r="CP630" t="s">
        <v>138</v>
      </c>
      <c r="CR630" t="s">
        <v>117</v>
      </c>
      <c r="CS630" t="s">
        <v>139</v>
      </c>
      <c r="CT630" t="s">
        <v>139</v>
      </c>
      <c r="CU630" t="s">
        <v>139</v>
      </c>
      <c r="CV630" t="s">
        <v>140</v>
      </c>
      <c r="CW630" t="s">
        <v>139</v>
      </c>
      <c r="CX630" t="s">
        <v>139</v>
      </c>
      <c r="CY630" t="s">
        <v>1246</v>
      </c>
      <c r="CZ630" s="10">
        <v>16702341795</v>
      </c>
      <c r="DA630" t="s">
        <v>178</v>
      </c>
      <c r="DB630" t="s">
        <v>183</v>
      </c>
      <c r="DC630" t="s">
        <v>139</v>
      </c>
      <c r="DD630" t="s">
        <v>117</v>
      </c>
    </row>
    <row r="631" spans="1:114" ht="14.45" customHeight="1" x14ac:dyDescent="0.25">
      <c r="A631" t="s">
        <v>5258</v>
      </c>
      <c r="B631" t="s">
        <v>499</v>
      </c>
      <c r="C631" s="1">
        <v>46071</v>
      </c>
      <c r="D631" s="1">
        <v>46077</v>
      </c>
      <c r="E631" t="s">
        <v>116</v>
      </c>
      <c r="G631" t="s">
        <v>117</v>
      </c>
      <c r="H631" t="s">
        <v>117</v>
      </c>
      <c r="I631" t="s">
        <v>117</v>
      </c>
      <c r="J631" t="s">
        <v>5259</v>
      </c>
      <c r="K631" t="s">
        <v>5260</v>
      </c>
      <c r="L631" t="s">
        <v>5261</v>
      </c>
      <c r="N631" t="s">
        <v>156</v>
      </c>
      <c r="O631" t="s">
        <v>122</v>
      </c>
      <c r="P631" s="8">
        <v>96950</v>
      </c>
      <c r="Q631" t="s">
        <v>123</v>
      </c>
      <c r="S631" s="10">
        <v>16702881463</v>
      </c>
      <c r="U631" t="s">
        <v>1185</v>
      </c>
      <c r="V631">
        <v>722513</v>
      </c>
      <c r="W631" t="s">
        <v>125</v>
      </c>
      <c r="Y631" t="s">
        <v>2892</v>
      </c>
      <c r="Z631" t="s">
        <v>2893</v>
      </c>
      <c r="AA631" t="s">
        <v>358</v>
      </c>
      <c r="AB631" t="s">
        <v>260</v>
      </c>
      <c r="AC631" t="s">
        <v>5262</v>
      </c>
      <c r="AE631" t="s">
        <v>121</v>
      </c>
      <c r="AF631" t="s">
        <v>122</v>
      </c>
      <c r="AG631" s="8">
        <v>96950</v>
      </c>
      <c r="AH631" t="s">
        <v>123</v>
      </c>
      <c r="AJ631" s="10">
        <v>16702881463</v>
      </c>
      <c r="AL631" t="s">
        <v>1190</v>
      </c>
      <c r="BE631" t="str">
        <f>"35-2021.00"</f>
        <v>35-2021.00</v>
      </c>
      <c r="BF631" t="s">
        <v>588</v>
      </c>
      <c r="BG631" t="s">
        <v>5263</v>
      </c>
      <c r="BH631" t="s">
        <v>5264</v>
      </c>
      <c r="BI631">
        <v>10</v>
      </c>
      <c r="BK631" s="1">
        <v>46204</v>
      </c>
      <c r="BL631" s="1">
        <v>46568</v>
      </c>
      <c r="BO631">
        <v>35</v>
      </c>
      <c r="BP631">
        <v>0</v>
      </c>
      <c r="BQ631">
        <v>7</v>
      </c>
      <c r="BR631">
        <v>7</v>
      </c>
      <c r="BS631">
        <v>7</v>
      </c>
      <c r="BT631">
        <v>7</v>
      </c>
      <c r="BU631">
        <v>7</v>
      </c>
      <c r="BV631">
        <v>0</v>
      </c>
      <c r="BW631" t="str">
        <f>"8:30 AM"</f>
        <v>8:30 AM</v>
      </c>
      <c r="BX631" t="str">
        <f>"4:30 PM"</f>
        <v>4:30 PM</v>
      </c>
      <c r="BY631" t="s">
        <v>165</v>
      </c>
      <c r="BZ631">
        <v>0</v>
      </c>
      <c r="CA631">
        <v>3</v>
      </c>
      <c r="CB631" t="s">
        <v>117</v>
      </c>
      <c r="CD631" t="s">
        <v>5265</v>
      </c>
      <c r="CE631" t="s">
        <v>5261</v>
      </c>
      <c r="CG631" t="s">
        <v>156</v>
      </c>
      <c r="CH631" t="s">
        <v>122</v>
      </c>
      <c r="CI631" s="8">
        <v>96950</v>
      </c>
      <c r="CJ631" s="3">
        <v>8.24</v>
      </c>
      <c r="CK631" s="3">
        <v>8.24</v>
      </c>
      <c r="CL631" s="3">
        <v>12.36</v>
      </c>
      <c r="CM631" s="3">
        <v>12.36</v>
      </c>
      <c r="CN631" t="s">
        <v>137</v>
      </c>
      <c r="CO631" t="s">
        <v>165</v>
      </c>
      <c r="CP631" t="s">
        <v>138</v>
      </c>
      <c r="CR631" t="s">
        <v>117</v>
      </c>
      <c r="CS631" t="s">
        <v>139</v>
      </c>
      <c r="CT631" t="s">
        <v>140</v>
      </c>
      <c r="CU631" t="s">
        <v>139</v>
      </c>
      <c r="CV631" t="s">
        <v>140</v>
      </c>
      <c r="CW631" t="s">
        <v>139</v>
      </c>
      <c r="CX631" t="s">
        <v>140</v>
      </c>
      <c r="CY631" s="2" t="s">
        <v>5266</v>
      </c>
      <c r="CZ631" s="10">
        <v>16702881463</v>
      </c>
      <c r="DA631" t="s">
        <v>1194</v>
      </c>
      <c r="DB631" t="s">
        <v>802</v>
      </c>
      <c r="DC631" t="s">
        <v>139</v>
      </c>
      <c r="DD631" t="s">
        <v>117</v>
      </c>
    </row>
    <row r="632" spans="1:114" ht="14.45" customHeight="1" x14ac:dyDescent="0.25">
      <c r="A632" t="s">
        <v>5708</v>
      </c>
      <c r="B632" t="s">
        <v>217</v>
      </c>
      <c r="C632" s="1">
        <v>46025</v>
      </c>
      <c r="D632" s="1">
        <v>46077</v>
      </c>
      <c r="E632" t="s">
        <v>168</v>
      </c>
      <c r="F632" s="1">
        <v>46141</v>
      </c>
      <c r="G632" t="s">
        <v>117</v>
      </c>
      <c r="H632" t="s">
        <v>117</v>
      </c>
      <c r="I632" t="s">
        <v>117</v>
      </c>
      <c r="J632" t="s">
        <v>515</v>
      </c>
      <c r="K632" t="s">
        <v>4454</v>
      </c>
      <c r="L632" t="s">
        <v>517</v>
      </c>
      <c r="M632" t="s">
        <v>518</v>
      </c>
      <c r="N632" t="s">
        <v>121</v>
      </c>
      <c r="O632" t="s">
        <v>122</v>
      </c>
      <c r="P632" s="8">
        <v>96950</v>
      </c>
      <c r="Q632" t="s">
        <v>123</v>
      </c>
      <c r="R632" t="s">
        <v>487</v>
      </c>
      <c r="S632" s="10">
        <v>16702353481</v>
      </c>
      <c r="U632" t="s">
        <v>519</v>
      </c>
      <c r="V632">
        <v>811111</v>
      </c>
      <c r="W632" t="s">
        <v>125</v>
      </c>
      <c r="Y632" t="s">
        <v>520</v>
      </c>
      <c r="Z632" t="s">
        <v>521</v>
      </c>
      <c r="AA632" t="s">
        <v>522</v>
      </c>
      <c r="AB632" t="s">
        <v>523</v>
      </c>
      <c r="AC632" t="s">
        <v>517</v>
      </c>
      <c r="AD632" t="s">
        <v>518</v>
      </c>
      <c r="AE632" t="s">
        <v>121</v>
      </c>
      <c r="AF632" t="s">
        <v>122</v>
      </c>
      <c r="AG632" s="8">
        <v>96950</v>
      </c>
      <c r="AH632" t="s">
        <v>123</v>
      </c>
      <c r="AI632">
        <v>96950</v>
      </c>
      <c r="AJ632" s="10">
        <v>16702353481</v>
      </c>
      <c r="AL632" t="s">
        <v>524</v>
      </c>
      <c r="BE632" t="str">
        <f>"49-3023.00"</f>
        <v>49-3023.00</v>
      </c>
      <c r="BF632" t="s">
        <v>392</v>
      </c>
      <c r="BG632" t="s">
        <v>4455</v>
      </c>
      <c r="BH632" t="s">
        <v>4456</v>
      </c>
      <c r="BI632">
        <v>2</v>
      </c>
      <c r="BK632" s="1">
        <v>46143</v>
      </c>
      <c r="BL632" s="1">
        <v>46507</v>
      </c>
      <c r="BO632">
        <v>35</v>
      </c>
      <c r="BP632">
        <v>0</v>
      </c>
      <c r="BQ632">
        <v>7</v>
      </c>
      <c r="BR632">
        <v>7</v>
      </c>
      <c r="BS632">
        <v>7</v>
      </c>
      <c r="BT632">
        <v>7</v>
      </c>
      <c r="BU632">
        <v>7</v>
      </c>
      <c r="BV632">
        <v>0</v>
      </c>
      <c r="BW632" t="str">
        <f>"8:00 AM"</f>
        <v>8:00 AM</v>
      </c>
      <c r="BX632" t="str">
        <f>"4:00 PM"</f>
        <v>4:00 PM</v>
      </c>
      <c r="BY632" t="s">
        <v>165</v>
      </c>
      <c r="BZ632">
        <v>0</v>
      </c>
      <c r="CA632">
        <v>12</v>
      </c>
      <c r="CB632" t="s">
        <v>117</v>
      </c>
      <c r="CD632" s="2" t="s">
        <v>5709</v>
      </c>
      <c r="CE632" t="s">
        <v>517</v>
      </c>
      <c r="CF632" t="s">
        <v>518</v>
      </c>
      <c r="CG632" t="s">
        <v>121</v>
      </c>
      <c r="CH632" t="s">
        <v>122</v>
      </c>
      <c r="CI632" s="8">
        <v>96950</v>
      </c>
      <c r="CJ632" s="3">
        <v>10.59</v>
      </c>
      <c r="CK632" s="3">
        <v>10.59</v>
      </c>
      <c r="CL632" s="3">
        <v>15.89</v>
      </c>
      <c r="CM632" s="3">
        <v>15.89</v>
      </c>
      <c r="CN632" t="s">
        <v>137</v>
      </c>
      <c r="CO632" t="s">
        <v>140</v>
      </c>
      <c r="CP632" t="s">
        <v>138</v>
      </c>
      <c r="CR632" t="s">
        <v>117</v>
      </c>
      <c r="CS632" t="s">
        <v>139</v>
      </c>
      <c r="CT632" t="s">
        <v>140</v>
      </c>
      <c r="CU632" t="s">
        <v>139</v>
      </c>
      <c r="CV632" t="s">
        <v>140</v>
      </c>
      <c r="CW632" t="s">
        <v>139</v>
      </c>
      <c r="CX632" t="s">
        <v>139</v>
      </c>
      <c r="CY632" t="s">
        <v>5710</v>
      </c>
      <c r="CZ632" s="10">
        <v>16702353481</v>
      </c>
      <c r="DA632" t="s">
        <v>524</v>
      </c>
      <c r="DB632" t="s">
        <v>140</v>
      </c>
      <c r="DC632" t="s">
        <v>139</v>
      </c>
      <c r="DD632" t="s">
        <v>117</v>
      </c>
      <c r="DE632" t="s">
        <v>529</v>
      </c>
      <c r="DF632" t="s">
        <v>530</v>
      </c>
      <c r="DG632" t="s">
        <v>531</v>
      </c>
      <c r="DH632" t="s">
        <v>519</v>
      </c>
      <c r="DI632" t="s">
        <v>532</v>
      </c>
      <c r="DJ632" t="s">
        <v>524</v>
      </c>
    </row>
    <row r="633" spans="1:114" ht="14.45" customHeight="1" x14ac:dyDescent="0.25">
      <c r="A633" t="s">
        <v>5717</v>
      </c>
      <c r="B633" t="s">
        <v>115</v>
      </c>
      <c r="C633" s="1">
        <v>46017</v>
      </c>
      <c r="D633" s="1">
        <v>46077</v>
      </c>
      <c r="E633" t="s">
        <v>116</v>
      </c>
      <c r="G633" t="s">
        <v>117</v>
      </c>
      <c r="H633" t="s">
        <v>117</v>
      </c>
      <c r="I633" t="s">
        <v>117</v>
      </c>
      <c r="J633" t="s">
        <v>5718</v>
      </c>
      <c r="L633" t="s">
        <v>5719</v>
      </c>
      <c r="N633" t="s">
        <v>121</v>
      </c>
      <c r="O633" t="s">
        <v>122</v>
      </c>
      <c r="P633" s="8">
        <v>96950</v>
      </c>
      <c r="Q633" t="s">
        <v>123</v>
      </c>
      <c r="S633" s="10">
        <v>16707838533</v>
      </c>
      <c r="U633" t="s">
        <v>5720</v>
      </c>
      <c r="V633">
        <v>561520</v>
      </c>
      <c r="W633" t="s">
        <v>125</v>
      </c>
      <c r="Y633" t="s">
        <v>5721</v>
      </c>
      <c r="Z633" t="s">
        <v>5722</v>
      </c>
      <c r="AA633" t="s">
        <v>5723</v>
      </c>
      <c r="AB633" t="s">
        <v>193</v>
      </c>
      <c r="AC633" t="s">
        <v>5719</v>
      </c>
      <c r="AD633" t="s">
        <v>5724</v>
      </c>
      <c r="AE633" t="s">
        <v>121</v>
      </c>
      <c r="AF633" t="s">
        <v>122</v>
      </c>
      <c r="AG633" s="8">
        <v>96950</v>
      </c>
      <c r="AH633" t="s">
        <v>123</v>
      </c>
      <c r="AJ633" s="10">
        <v>16707838533</v>
      </c>
      <c r="AL633" t="s">
        <v>5725</v>
      </c>
      <c r="BE633" t="str">
        <f>"49-9071.00"</f>
        <v>49-9071.00</v>
      </c>
      <c r="BF633" t="s">
        <v>132</v>
      </c>
      <c r="BG633" t="s">
        <v>5726</v>
      </c>
      <c r="BH633" t="s">
        <v>673</v>
      </c>
      <c r="BI633">
        <v>1</v>
      </c>
      <c r="BJ633">
        <v>1</v>
      </c>
      <c r="BK633" s="1">
        <v>46113</v>
      </c>
      <c r="BL633" s="1">
        <v>46477</v>
      </c>
      <c r="BM633" s="1">
        <v>46113</v>
      </c>
      <c r="BN633" s="1">
        <v>46477</v>
      </c>
      <c r="BO633">
        <v>35</v>
      </c>
      <c r="BP633">
        <v>0</v>
      </c>
      <c r="BQ633">
        <v>7</v>
      </c>
      <c r="BR633">
        <v>7</v>
      </c>
      <c r="BS633">
        <v>7</v>
      </c>
      <c r="BT633">
        <v>7</v>
      </c>
      <c r="BU633">
        <v>7</v>
      </c>
      <c r="BV633">
        <v>0</v>
      </c>
      <c r="BW633" t="str">
        <f>"8:00 AM"</f>
        <v>8:00 AM</v>
      </c>
      <c r="BX633" t="str">
        <f t="shared" ref="BX633:BX640" si="15">"5:00 PM"</f>
        <v>5:00 PM</v>
      </c>
      <c r="BY633" t="s">
        <v>165</v>
      </c>
      <c r="BZ633">
        <v>0</v>
      </c>
      <c r="CA633">
        <v>12</v>
      </c>
      <c r="CB633" t="s">
        <v>117</v>
      </c>
      <c r="CD633" s="2" t="s">
        <v>5727</v>
      </c>
      <c r="CE633" t="s">
        <v>5728</v>
      </c>
      <c r="CG633" t="s">
        <v>121</v>
      </c>
      <c r="CH633" t="s">
        <v>122</v>
      </c>
      <c r="CI633" s="8">
        <v>96950</v>
      </c>
      <c r="CJ633" s="3">
        <v>9.98</v>
      </c>
      <c r="CK633" s="3">
        <v>9.98</v>
      </c>
      <c r="CL633" s="3">
        <v>14.97</v>
      </c>
      <c r="CM633" s="3">
        <v>14.97</v>
      </c>
      <c r="CN633" t="s">
        <v>137</v>
      </c>
      <c r="CO633">
        <v>0</v>
      </c>
      <c r="CP633" t="s">
        <v>138</v>
      </c>
      <c r="CR633" t="s">
        <v>117</v>
      </c>
      <c r="CS633" t="s">
        <v>139</v>
      </c>
      <c r="CT633" t="s">
        <v>140</v>
      </c>
      <c r="CU633" t="s">
        <v>139</v>
      </c>
      <c r="CV633" t="s">
        <v>140</v>
      </c>
      <c r="CW633" t="s">
        <v>139</v>
      </c>
      <c r="CX633" t="s">
        <v>140</v>
      </c>
      <c r="CY633" s="2" t="s">
        <v>5729</v>
      </c>
      <c r="CZ633" s="10">
        <v>16707838533</v>
      </c>
      <c r="DA633" t="s">
        <v>5730</v>
      </c>
      <c r="DB633" t="s">
        <v>142</v>
      </c>
      <c r="DC633" t="s">
        <v>139</v>
      </c>
      <c r="DD633" t="s">
        <v>117</v>
      </c>
    </row>
    <row r="634" spans="1:114" ht="14.45" customHeight="1" x14ac:dyDescent="0.25">
      <c r="A634" t="s">
        <v>1227</v>
      </c>
      <c r="B634" t="s">
        <v>115</v>
      </c>
      <c r="C634" s="1">
        <v>46030</v>
      </c>
      <c r="D634" s="1">
        <v>46078</v>
      </c>
      <c r="E634" t="s">
        <v>168</v>
      </c>
      <c r="F634" s="1">
        <v>46141</v>
      </c>
      <c r="G634" t="s">
        <v>117</v>
      </c>
      <c r="H634" t="s">
        <v>117</v>
      </c>
      <c r="I634" t="s">
        <v>117</v>
      </c>
      <c r="J634" t="s">
        <v>1228</v>
      </c>
      <c r="K634" t="s">
        <v>1229</v>
      </c>
      <c r="L634" t="s">
        <v>1230</v>
      </c>
      <c r="N634" t="s">
        <v>156</v>
      </c>
      <c r="O634" t="s">
        <v>122</v>
      </c>
      <c r="P634" s="8">
        <v>96950</v>
      </c>
      <c r="Q634" t="s">
        <v>123</v>
      </c>
      <c r="S634" s="10">
        <v>16702331199</v>
      </c>
      <c r="U634" t="s">
        <v>1231</v>
      </c>
      <c r="V634">
        <v>532310</v>
      </c>
      <c r="W634" t="s">
        <v>125</v>
      </c>
      <c r="Y634" t="s">
        <v>520</v>
      </c>
      <c r="Z634" t="s">
        <v>521</v>
      </c>
      <c r="AA634" t="s">
        <v>1232</v>
      </c>
      <c r="AB634" t="s">
        <v>277</v>
      </c>
      <c r="AC634" t="s">
        <v>1230</v>
      </c>
      <c r="AE634" t="s">
        <v>121</v>
      </c>
      <c r="AF634" t="s">
        <v>122</v>
      </c>
      <c r="AG634" s="8">
        <v>96950</v>
      </c>
      <c r="AH634" t="s">
        <v>123</v>
      </c>
      <c r="AJ634" s="10">
        <v>16702331199</v>
      </c>
      <c r="AL634" t="s">
        <v>1233</v>
      </c>
      <c r="BE634" t="str">
        <f>"49-3042.00"</f>
        <v>49-3042.00</v>
      </c>
      <c r="BF634" t="s">
        <v>657</v>
      </c>
      <c r="BG634" t="s">
        <v>1234</v>
      </c>
      <c r="BH634" t="s">
        <v>1235</v>
      </c>
      <c r="BI634">
        <v>2</v>
      </c>
      <c r="BJ634">
        <v>2</v>
      </c>
      <c r="BK634" s="1">
        <v>46143</v>
      </c>
      <c r="BL634" s="1">
        <v>46507</v>
      </c>
      <c r="BM634" s="1">
        <v>46143</v>
      </c>
      <c r="BN634" s="1">
        <v>46507</v>
      </c>
      <c r="BO634">
        <v>40</v>
      </c>
      <c r="BP634">
        <v>0</v>
      </c>
      <c r="BQ634">
        <v>8</v>
      </c>
      <c r="BR634">
        <v>8</v>
      </c>
      <c r="BS634">
        <v>8</v>
      </c>
      <c r="BT634">
        <v>8</v>
      </c>
      <c r="BU634">
        <v>8</v>
      </c>
      <c r="BV634">
        <v>0</v>
      </c>
      <c r="BW634" t="str">
        <f>"8:00 AM"</f>
        <v>8:00 AM</v>
      </c>
      <c r="BX634" t="str">
        <f t="shared" si="15"/>
        <v>5:00 PM</v>
      </c>
      <c r="BY634" t="s">
        <v>135</v>
      </c>
      <c r="BZ634">
        <v>0</v>
      </c>
      <c r="CA634">
        <v>12</v>
      </c>
      <c r="CB634" t="s">
        <v>117</v>
      </c>
      <c r="CD634" t="s">
        <v>1236</v>
      </c>
      <c r="CE634" t="s">
        <v>1237</v>
      </c>
      <c r="CG634" t="s">
        <v>121</v>
      </c>
      <c r="CH634" t="s">
        <v>122</v>
      </c>
      <c r="CI634" s="8">
        <v>96950</v>
      </c>
      <c r="CJ634" s="3">
        <v>12.76</v>
      </c>
      <c r="CK634" s="3">
        <v>12.76</v>
      </c>
      <c r="CL634" s="3">
        <v>19.14</v>
      </c>
      <c r="CM634" s="3">
        <v>19.14</v>
      </c>
      <c r="CN634" t="s">
        <v>137</v>
      </c>
      <c r="CO634" t="s">
        <v>1238</v>
      </c>
      <c r="CP634" t="s">
        <v>138</v>
      </c>
      <c r="CR634" t="s">
        <v>117</v>
      </c>
      <c r="CS634" t="s">
        <v>139</v>
      </c>
      <c r="CT634" t="s">
        <v>140</v>
      </c>
      <c r="CU634" t="s">
        <v>139</v>
      </c>
      <c r="CV634" t="s">
        <v>140</v>
      </c>
      <c r="CW634" t="s">
        <v>139</v>
      </c>
      <c r="CX634" t="s">
        <v>140</v>
      </c>
      <c r="CY634" t="s">
        <v>1239</v>
      </c>
      <c r="CZ634" s="10">
        <v>16702331199</v>
      </c>
      <c r="DA634" t="s">
        <v>1233</v>
      </c>
      <c r="DB634" t="s">
        <v>140</v>
      </c>
      <c r="DC634" t="s">
        <v>139</v>
      </c>
      <c r="DD634" t="s">
        <v>117</v>
      </c>
    </row>
    <row r="635" spans="1:114" ht="14.45" customHeight="1" x14ac:dyDescent="0.25">
      <c r="A635" t="s">
        <v>1267</v>
      </c>
      <c r="B635" t="s">
        <v>217</v>
      </c>
      <c r="C635" s="1">
        <v>46026</v>
      </c>
      <c r="D635" s="1">
        <v>46078</v>
      </c>
      <c r="E635" t="s">
        <v>168</v>
      </c>
      <c r="F635" s="1">
        <v>46202</v>
      </c>
      <c r="G635" t="s">
        <v>139</v>
      </c>
      <c r="H635" t="s">
        <v>117</v>
      </c>
      <c r="I635" t="s">
        <v>117</v>
      </c>
      <c r="J635" t="s">
        <v>1268</v>
      </c>
      <c r="L635" t="s">
        <v>1269</v>
      </c>
      <c r="M635" t="s">
        <v>1269</v>
      </c>
      <c r="N635" t="s">
        <v>156</v>
      </c>
      <c r="O635" t="s">
        <v>122</v>
      </c>
      <c r="P635" s="8">
        <v>96950</v>
      </c>
      <c r="Q635" t="s">
        <v>123</v>
      </c>
      <c r="S635" s="10">
        <v>16702346445</v>
      </c>
      <c r="T635">
        <v>2263</v>
      </c>
      <c r="U635" t="s">
        <v>1270</v>
      </c>
      <c r="V635">
        <v>4411</v>
      </c>
      <c r="W635" t="s">
        <v>125</v>
      </c>
      <c r="Y635" t="s">
        <v>1271</v>
      </c>
      <c r="Z635" t="s">
        <v>1272</v>
      </c>
      <c r="AB635" t="s">
        <v>454</v>
      </c>
      <c r="AC635" t="s">
        <v>1273</v>
      </c>
      <c r="AD635" t="s">
        <v>1273</v>
      </c>
      <c r="AE635" t="s">
        <v>156</v>
      </c>
      <c r="AF635" t="s">
        <v>122</v>
      </c>
      <c r="AG635" s="8">
        <v>96950</v>
      </c>
      <c r="AH635" t="s">
        <v>123</v>
      </c>
      <c r="AJ635" s="10">
        <v>16702346445</v>
      </c>
      <c r="AK635">
        <v>2263</v>
      </c>
      <c r="AL635" t="s">
        <v>1274</v>
      </c>
      <c r="BE635" t="str">
        <f>"41-2022.00"</f>
        <v>41-2022.00</v>
      </c>
      <c r="BF635" t="s">
        <v>780</v>
      </c>
      <c r="BG635" t="s">
        <v>1275</v>
      </c>
      <c r="BH635" t="s">
        <v>1276</v>
      </c>
      <c r="BI635">
        <v>1</v>
      </c>
      <c r="BK635" s="1">
        <v>46204</v>
      </c>
      <c r="BL635" s="1">
        <v>46934</v>
      </c>
      <c r="BO635">
        <v>40</v>
      </c>
      <c r="BP635">
        <v>0</v>
      </c>
      <c r="BQ635">
        <v>8</v>
      </c>
      <c r="BR635">
        <v>8</v>
      </c>
      <c r="BS635">
        <v>8</v>
      </c>
      <c r="BT635">
        <v>8</v>
      </c>
      <c r="BU635">
        <v>8</v>
      </c>
      <c r="BV635">
        <v>0</v>
      </c>
      <c r="BW635" t="str">
        <f>"8:00 AM"</f>
        <v>8:00 AM</v>
      </c>
      <c r="BX635" t="str">
        <f t="shared" si="15"/>
        <v>5:00 PM</v>
      </c>
      <c r="BY635" t="s">
        <v>165</v>
      </c>
      <c r="BZ635">
        <v>0</v>
      </c>
      <c r="CA635">
        <v>12</v>
      </c>
      <c r="CB635" t="s">
        <v>117</v>
      </c>
      <c r="CD635" t="s">
        <v>1277</v>
      </c>
      <c r="CE635" t="s">
        <v>1269</v>
      </c>
      <c r="CF635" t="s">
        <v>1269</v>
      </c>
      <c r="CG635" t="s">
        <v>156</v>
      </c>
      <c r="CH635" t="s">
        <v>122</v>
      </c>
      <c r="CI635" s="8">
        <v>96950</v>
      </c>
      <c r="CJ635" s="3">
        <v>9.6999999999999993</v>
      </c>
      <c r="CK635" s="3">
        <v>13</v>
      </c>
      <c r="CL635" s="3">
        <v>14.55</v>
      </c>
      <c r="CM635" s="3">
        <v>19.5</v>
      </c>
      <c r="CN635" t="s">
        <v>137</v>
      </c>
      <c r="CO635" t="s">
        <v>1278</v>
      </c>
      <c r="CP635" t="s">
        <v>138</v>
      </c>
      <c r="CR635" t="s">
        <v>117</v>
      </c>
      <c r="CS635" t="s">
        <v>139</v>
      </c>
      <c r="CT635" t="s">
        <v>140</v>
      </c>
      <c r="CU635" t="s">
        <v>139</v>
      </c>
      <c r="CV635" t="s">
        <v>140</v>
      </c>
      <c r="CW635" t="s">
        <v>139</v>
      </c>
      <c r="CX635" t="s">
        <v>140</v>
      </c>
      <c r="CY635" t="s">
        <v>1279</v>
      </c>
      <c r="CZ635" s="10">
        <v>16702346445</v>
      </c>
      <c r="DA635" t="s">
        <v>1274</v>
      </c>
      <c r="DB635" t="s">
        <v>140</v>
      </c>
      <c r="DC635" t="s">
        <v>139</v>
      </c>
      <c r="DD635" t="s">
        <v>117</v>
      </c>
      <c r="DE635" t="s">
        <v>1271</v>
      </c>
      <c r="DF635" t="s">
        <v>1272</v>
      </c>
      <c r="DH635" t="s">
        <v>1270</v>
      </c>
      <c r="DI635" t="s">
        <v>1268</v>
      </c>
      <c r="DJ635" t="s">
        <v>1274</v>
      </c>
    </row>
    <row r="636" spans="1:114" ht="14.45" customHeight="1" x14ac:dyDescent="0.25">
      <c r="A636" t="s">
        <v>3246</v>
      </c>
      <c r="B636" t="s">
        <v>115</v>
      </c>
      <c r="C636" s="1">
        <v>46028</v>
      </c>
      <c r="D636" s="1">
        <v>46078</v>
      </c>
      <c r="E636" t="s">
        <v>168</v>
      </c>
      <c r="F636" s="1">
        <v>46174</v>
      </c>
      <c r="G636" t="s">
        <v>117</v>
      </c>
      <c r="H636" t="s">
        <v>117</v>
      </c>
      <c r="I636" t="s">
        <v>117</v>
      </c>
      <c r="J636" t="s">
        <v>3247</v>
      </c>
      <c r="L636" t="s">
        <v>3248</v>
      </c>
      <c r="M636" t="s">
        <v>3249</v>
      </c>
      <c r="N636" t="s">
        <v>121</v>
      </c>
      <c r="O636" t="s">
        <v>122</v>
      </c>
      <c r="P636" s="8">
        <v>96950</v>
      </c>
      <c r="Q636" t="s">
        <v>123</v>
      </c>
      <c r="R636" t="s">
        <v>582</v>
      </c>
      <c r="S636" s="10">
        <v>16703228300</v>
      </c>
      <c r="U636" t="s">
        <v>3250</v>
      </c>
      <c r="V636">
        <v>813990</v>
      </c>
      <c r="W636" t="s">
        <v>125</v>
      </c>
      <c r="Y636" t="s">
        <v>3251</v>
      </c>
      <c r="Z636" t="s">
        <v>862</v>
      </c>
      <c r="AB636" t="s">
        <v>260</v>
      </c>
      <c r="AC636" t="s">
        <v>3248</v>
      </c>
      <c r="AD636" t="s">
        <v>3249</v>
      </c>
      <c r="AE636" t="s">
        <v>121</v>
      </c>
      <c r="AF636" t="s">
        <v>122</v>
      </c>
      <c r="AG636" s="8">
        <v>96950</v>
      </c>
      <c r="AH636" t="s">
        <v>123</v>
      </c>
      <c r="AI636" t="s">
        <v>582</v>
      </c>
      <c r="AJ636" s="10">
        <v>16703228300</v>
      </c>
      <c r="AL636" t="s">
        <v>3252</v>
      </c>
      <c r="BE636" t="str">
        <f>"49-9099.00"</f>
        <v>49-9099.00</v>
      </c>
      <c r="BF636" t="s">
        <v>1798</v>
      </c>
      <c r="BG636" t="s">
        <v>3253</v>
      </c>
      <c r="BH636" t="s">
        <v>3254</v>
      </c>
      <c r="BI636">
        <v>3</v>
      </c>
      <c r="BJ636">
        <v>3</v>
      </c>
      <c r="BK636" s="1">
        <v>46176</v>
      </c>
      <c r="BL636" s="1">
        <v>46540</v>
      </c>
      <c r="BM636" s="1">
        <v>46176</v>
      </c>
      <c r="BN636" s="1">
        <v>46540</v>
      </c>
      <c r="BO636">
        <v>35</v>
      </c>
      <c r="BP636">
        <v>0</v>
      </c>
      <c r="BQ636">
        <v>7</v>
      </c>
      <c r="BR636">
        <v>7</v>
      </c>
      <c r="BS636">
        <v>7</v>
      </c>
      <c r="BT636">
        <v>7</v>
      </c>
      <c r="BU636">
        <v>7</v>
      </c>
      <c r="BV636">
        <v>0</v>
      </c>
      <c r="BW636" t="str">
        <f>"8:00 AM"</f>
        <v>8:00 AM</v>
      </c>
      <c r="BX636" t="str">
        <f t="shared" si="15"/>
        <v>5:00 PM</v>
      </c>
      <c r="BY636" t="s">
        <v>165</v>
      </c>
      <c r="BZ636">
        <v>0</v>
      </c>
      <c r="CA636">
        <v>12</v>
      </c>
      <c r="CB636" t="s">
        <v>117</v>
      </c>
      <c r="CD636" t="s">
        <v>591</v>
      </c>
      <c r="CE636" t="s">
        <v>3255</v>
      </c>
      <c r="CF636" t="s">
        <v>3256</v>
      </c>
      <c r="CG636" t="s">
        <v>121</v>
      </c>
      <c r="CH636" t="s">
        <v>122</v>
      </c>
      <c r="CI636" s="8">
        <v>96950</v>
      </c>
      <c r="CJ636" s="3">
        <v>11.17</v>
      </c>
      <c r="CK636" s="3">
        <v>11.17</v>
      </c>
      <c r="CL636" s="3">
        <v>16.760000000000002</v>
      </c>
      <c r="CM636" s="3">
        <v>16.760000000000002</v>
      </c>
      <c r="CN636" t="s">
        <v>137</v>
      </c>
      <c r="CO636" t="s">
        <v>591</v>
      </c>
      <c r="CP636" t="s">
        <v>138</v>
      </c>
      <c r="CR636" t="s">
        <v>117</v>
      </c>
      <c r="CS636" t="s">
        <v>139</v>
      </c>
      <c r="CT636" t="s">
        <v>140</v>
      </c>
      <c r="CU636" t="s">
        <v>139</v>
      </c>
      <c r="CV636" t="s">
        <v>140</v>
      </c>
      <c r="CW636" t="s">
        <v>139</v>
      </c>
      <c r="CX636" t="s">
        <v>140</v>
      </c>
      <c r="CY636" t="s">
        <v>592</v>
      </c>
      <c r="CZ636" s="10">
        <v>16703228300</v>
      </c>
      <c r="DA636" t="s">
        <v>3252</v>
      </c>
      <c r="DB636" t="s">
        <v>560</v>
      </c>
      <c r="DC636" t="s">
        <v>139</v>
      </c>
      <c r="DD636" t="s">
        <v>117</v>
      </c>
    </row>
    <row r="637" spans="1:114" ht="14.45" customHeight="1" x14ac:dyDescent="0.25">
      <c r="A637" t="s">
        <v>3809</v>
      </c>
      <c r="B637" t="s">
        <v>115</v>
      </c>
      <c r="C637" s="1">
        <v>46028</v>
      </c>
      <c r="D637" s="1">
        <v>46078</v>
      </c>
      <c r="E637" t="s">
        <v>168</v>
      </c>
      <c r="F637" s="1">
        <v>46196</v>
      </c>
      <c r="G637" t="s">
        <v>117</v>
      </c>
      <c r="H637" t="s">
        <v>117</v>
      </c>
      <c r="I637" t="s">
        <v>117</v>
      </c>
      <c r="J637" t="s">
        <v>3810</v>
      </c>
      <c r="L637" t="s">
        <v>3811</v>
      </c>
      <c r="M637" t="s">
        <v>3812</v>
      </c>
      <c r="N637" t="s">
        <v>121</v>
      </c>
      <c r="O637" t="s">
        <v>122</v>
      </c>
      <c r="P637" s="8">
        <v>96950</v>
      </c>
      <c r="Q637" t="s">
        <v>123</v>
      </c>
      <c r="R637" t="s">
        <v>582</v>
      </c>
      <c r="S637" s="10">
        <v>16704330105</v>
      </c>
      <c r="U637" t="s">
        <v>3813</v>
      </c>
      <c r="V637">
        <v>311421</v>
      </c>
      <c r="W637" t="s">
        <v>125</v>
      </c>
      <c r="Y637" t="s">
        <v>3814</v>
      </c>
      <c r="Z637" t="s">
        <v>3815</v>
      </c>
      <c r="AB637" t="s">
        <v>260</v>
      </c>
      <c r="AC637" t="s">
        <v>3816</v>
      </c>
      <c r="AE637" t="s">
        <v>231</v>
      </c>
      <c r="AF637" t="s">
        <v>122</v>
      </c>
      <c r="AG637" s="8">
        <v>96952</v>
      </c>
      <c r="AH637" t="s">
        <v>123</v>
      </c>
      <c r="AI637" t="s">
        <v>582</v>
      </c>
      <c r="AJ637" s="10">
        <v>16704330105</v>
      </c>
      <c r="AL637" t="s">
        <v>3817</v>
      </c>
      <c r="BE637" t="str">
        <f>"49-9021.00"</f>
        <v>49-9021.00</v>
      </c>
      <c r="BF637" t="s">
        <v>1867</v>
      </c>
      <c r="BG637" t="s">
        <v>3818</v>
      </c>
      <c r="BH637" t="s">
        <v>3819</v>
      </c>
      <c r="BI637">
        <v>2</v>
      </c>
      <c r="BJ637">
        <v>2</v>
      </c>
      <c r="BK637" s="1">
        <v>46198</v>
      </c>
      <c r="BL637" s="1">
        <v>46562</v>
      </c>
      <c r="BM637" s="1">
        <v>46198</v>
      </c>
      <c r="BN637" s="1">
        <v>46562</v>
      </c>
      <c r="BO637">
        <v>35</v>
      </c>
      <c r="BP637">
        <v>0</v>
      </c>
      <c r="BQ637">
        <v>7</v>
      </c>
      <c r="BR637">
        <v>7</v>
      </c>
      <c r="BS637">
        <v>7</v>
      </c>
      <c r="BT637">
        <v>7</v>
      </c>
      <c r="BU637">
        <v>7</v>
      </c>
      <c r="BV637">
        <v>0</v>
      </c>
      <c r="BW637" t="str">
        <f>"9:00 AM"</f>
        <v>9:00 AM</v>
      </c>
      <c r="BX637" t="str">
        <f t="shared" si="15"/>
        <v>5:00 PM</v>
      </c>
      <c r="BY637" t="s">
        <v>165</v>
      </c>
      <c r="BZ637">
        <v>0</v>
      </c>
      <c r="CA637">
        <v>12</v>
      </c>
      <c r="CB637" t="s">
        <v>117</v>
      </c>
      <c r="CD637" t="s">
        <v>591</v>
      </c>
      <c r="CE637" t="s">
        <v>3820</v>
      </c>
      <c r="CF637" t="s">
        <v>3812</v>
      </c>
      <c r="CG637" t="s">
        <v>121</v>
      </c>
      <c r="CH637" t="s">
        <v>122</v>
      </c>
      <c r="CI637" s="8">
        <v>96950</v>
      </c>
      <c r="CJ637" s="3">
        <v>10.85</v>
      </c>
      <c r="CK637" s="3">
        <v>10.85</v>
      </c>
      <c r="CL637" s="3">
        <v>16.28</v>
      </c>
      <c r="CM637" s="3">
        <v>16.28</v>
      </c>
      <c r="CN637" t="s">
        <v>137</v>
      </c>
      <c r="CO637" t="s">
        <v>591</v>
      </c>
      <c r="CP637" t="s">
        <v>138</v>
      </c>
      <c r="CR637" t="s">
        <v>117</v>
      </c>
      <c r="CS637" t="s">
        <v>139</v>
      </c>
      <c r="CT637" t="s">
        <v>140</v>
      </c>
      <c r="CU637" t="s">
        <v>139</v>
      </c>
      <c r="CV637" t="s">
        <v>140</v>
      </c>
      <c r="CW637" t="s">
        <v>139</v>
      </c>
      <c r="CX637" t="s">
        <v>140</v>
      </c>
      <c r="CY637" t="s">
        <v>592</v>
      </c>
      <c r="CZ637" s="10">
        <v>16704330105</v>
      </c>
      <c r="DA637" t="s">
        <v>3817</v>
      </c>
      <c r="DB637" t="s">
        <v>560</v>
      </c>
      <c r="DC637" t="s">
        <v>139</v>
      </c>
      <c r="DD637" t="s">
        <v>117</v>
      </c>
    </row>
    <row r="638" spans="1:114" ht="14.45" customHeight="1" x14ac:dyDescent="0.25">
      <c r="A638" t="s">
        <v>5744</v>
      </c>
      <c r="B638" t="s">
        <v>115</v>
      </c>
      <c r="C638" s="1">
        <v>46028</v>
      </c>
      <c r="D638" s="1">
        <v>46078</v>
      </c>
      <c r="E638" t="s">
        <v>168</v>
      </c>
      <c r="F638" s="1">
        <v>46168</v>
      </c>
      <c r="G638" t="s">
        <v>139</v>
      </c>
      <c r="H638" t="s">
        <v>117</v>
      </c>
      <c r="I638" t="s">
        <v>117</v>
      </c>
      <c r="J638" t="s">
        <v>3810</v>
      </c>
      <c r="L638" t="s">
        <v>3816</v>
      </c>
      <c r="M638" t="s">
        <v>230</v>
      </c>
      <c r="N638" t="s">
        <v>231</v>
      </c>
      <c r="O638" t="s">
        <v>122</v>
      </c>
      <c r="P638" s="8">
        <v>96952</v>
      </c>
      <c r="Q638" t="s">
        <v>123</v>
      </c>
      <c r="R638" t="s">
        <v>582</v>
      </c>
      <c r="S638" s="10">
        <v>16704330105</v>
      </c>
      <c r="U638" t="s">
        <v>3813</v>
      </c>
      <c r="V638">
        <v>445110</v>
      </c>
      <c r="W638" t="s">
        <v>125</v>
      </c>
      <c r="Y638" t="s">
        <v>3814</v>
      </c>
      <c r="Z638" t="s">
        <v>3815</v>
      </c>
      <c r="AB638" t="s">
        <v>260</v>
      </c>
      <c r="AC638" t="s">
        <v>3816</v>
      </c>
      <c r="AD638" t="s">
        <v>230</v>
      </c>
      <c r="AE638" t="s">
        <v>231</v>
      </c>
      <c r="AF638" t="s">
        <v>122</v>
      </c>
      <c r="AG638" s="8">
        <v>96952</v>
      </c>
      <c r="AH638" t="s">
        <v>123</v>
      </c>
      <c r="AI638" t="s">
        <v>582</v>
      </c>
      <c r="AJ638" s="10">
        <v>16704330105</v>
      </c>
      <c r="AL638" t="s">
        <v>3817</v>
      </c>
      <c r="BE638" t="str">
        <f>"43-3031.00"</f>
        <v>43-3031.00</v>
      </c>
      <c r="BF638" t="s">
        <v>1205</v>
      </c>
      <c r="BG638" t="s">
        <v>5745</v>
      </c>
      <c r="BH638" t="s">
        <v>2148</v>
      </c>
      <c r="BI638">
        <v>1</v>
      </c>
      <c r="BJ638">
        <v>1</v>
      </c>
      <c r="BK638" s="1">
        <v>46170</v>
      </c>
      <c r="BL638" s="1">
        <v>47265</v>
      </c>
      <c r="BM638" s="1">
        <v>46170</v>
      </c>
      <c r="BN638" s="1">
        <v>47265</v>
      </c>
      <c r="BO638">
        <v>35</v>
      </c>
      <c r="BP638">
        <v>0</v>
      </c>
      <c r="BQ638">
        <v>7</v>
      </c>
      <c r="BR638">
        <v>7</v>
      </c>
      <c r="BS638">
        <v>7</v>
      </c>
      <c r="BT638">
        <v>7</v>
      </c>
      <c r="BU638">
        <v>7</v>
      </c>
      <c r="BV638">
        <v>0</v>
      </c>
      <c r="BW638" t="str">
        <f>"9:00 AM"</f>
        <v>9:00 AM</v>
      </c>
      <c r="BX638" t="str">
        <f t="shared" si="15"/>
        <v>5:00 PM</v>
      </c>
      <c r="BY638" t="s">
        <v>135</v>
      </c>
      <c r="BZ638">
        <v>0</v>
      </c>
      <c r="CA638">
        <v>12</v>
      </c>
      <c r="CB638" t="s">
        <v>117</v>
      </c>
      <c r="CD638" t="s">
        <v>591</v>
      </c>
      <c r="CE638" t="s">
        <v>5746</v>
      </c>
      <c r="CF638" t="s">
        <v>230</v>
      </c>
      <c r="CG638" t="s">
        <v>231</v>
      </c>
      <c r="CH638" t="s">
        <v>122</v>
      </c>
      <c r="CI638" s="8">
        <v>96952</v>
      </c>
      <c r="CJ638" s="3">
        <v>12.33</v>
      </c>
      <c r="CK638" s="3">
        <v>12.33</v>
      </c>
      <c r="CL638" s="3">
        <v>18.5</v>
      </c>
      <c r="CM638" s="3">
        <v>18.5</v>
      </c>
      <c r="CN638" t="s">
        <v>137</v>
      </c>
      <c r="CO638" t="s">
        <v>591</v>
      </c>
      <c r="CP638" t="s">
        <v>138</v>
      </c>
      <c r="CR638" t="s">
        <v>117</v>
      </c>
      <c r="CS638" t="s">
        <v>139</v>
      </c>
      <c r="CT638" t="s">
        <v>140</v>
      </c>
      <c r="CU638" t="s">
        <v>139</v>
      </c>
      <c r="CV638" t="s">
        <v>140</v>
      </c>
      <c r="CW638" t="s">
        <v>139</v>
      </c>
      <c r="CX638" t="s">
        <v>140</v>
      </c>
      <c r="CY638" t="s">
        <v>592</v>
      </c>
      <c r="CZ638" s="10">
        <v>16704330105</v>
      </c>
      <c r="DA638" t="s">
        <v>3817</v>
      </c>
      <c r="DB638" t="s">
        <v>560</v>
      </c>
      <c r="DC638" t="s">
        <v>139</v>
      </c>
      <c r="DD638" t="s">
        <v>117</v>
      </c>
    </row>
    <row r="639" spans="1:114" ht="14.45" customHeight="1" x14ac:dyDescent="0.25">
      <c r="A639" t="s">
        <v>1371</v>
      </c>
      <c r="B639" t="s">
        <v>499</v>
      </c>
      <c r="C639" s="1">
        <v>46071</v>
      </c>
      <c r="D639" s="1">
        <v>46079</v>
      </c>
      <c r="E639" t="s">
        <v>168</v>
      </c>
      <c r="F639" s="1">
        <v>46294</v>
      </c>
      <c r="G639" t="s">
        <v>117</v>
      </c>
      <c r="H639" t="s">
        <v>117</v>
      </c>
      <c r="I639" t="s">
        <v>117</v>
      </c>
      <c r="J639" t="s">
        <v>1372</v>
      </c>
      <c r="L639" t="s">
        <v>1373</v>
      </c>
      <c r="M639" t="s">
        <v>1374</v>
      </c>
      <c r="N639" t="s">
        <v>121</v>
      </c>
      <c r="O639" t="s">
        <v>122</v>
      </c>
      <c r="P639" s="8">
        <v>96950</v>
      </c>
      <c r="Q639" t="s">
        <v>123</v>
      </c>
      <c r="S639" s="10">
        <v>16702353500</v>
      </c>
      <c r="U639" t="s">
        <v>1375</v>
      </c>
      <c r="V639">
        <v>444140</v>
      </c>
      <c r="W639" t="s">
        <v>125</v>
      </c>
      <c r="Y639" t="s">
        <v>1376</v>
      </c>
      <c r="Z639" t="s">
        <v>1377</v>
      </c>
      <c r="AB639" t="s">
        <v>193</v>
      </c>
      <c r="AC639" t="s">
        <v>1373</v>
      </c>
      <c r="AD639" t="s">
        <v>1378</v>
      </c>
      <c r="AE639" t="s">
        <v>121</v>
      </c>
      <c r="AF639" t="s">
        <v>122</v>
      </c>
      <c r="AG639" s="8">
        <v>96950</v>
      </c>
      <c r="AH639" t="s">
        <v>123</v>
      </c>
      <c r="AJ639" s="10">
        <v>16702353500</v>
      </c>
      <c r="AL639" t="s">
        <v>1379</v>
      </c>
      <c r="BE639" t="str">
        <f>"13-2011.00"</f>
        <v>13-2011.00</v>
      </c>
      <c r="BF639" t="s">
        <v>160</v>
      </c>
      <c r="BG639" t="s">
        <v>1380</v>
      </c>
      <c r="BH639" t="s">
        <v>1207</v>
      </c>
      <c r="BI639">
        <v>1</v>
      </c>
      <c r="BK639" s="1">
        <v>46296</v>
      </c>
      <c r="BL639" s="1">
        <v>46660</v>
      </c>
      <c r="BO639">
        <v>40</v>
      </c>
      <c r="BP639">
        <v>0</v>
      </c>
      <c r="BQ639">
        <v>8</v>
      </c>
      <c r="BR639">
        <v>8</v>
      </c>
      <c r="BS639">
        <v>8</v>
      </c>
      <c r="BT639">
        <v>8</v>
      </c>
      <c r="BU639">
        <v>8</v>
      </c>
      <c r="BV639">
        <v>0</v>
      </c>
      <c r="BW639" t="str">
        <f>"8:00 AM"</f>
        <v>8:00 AM</v>
      </c>
      <c r="BX639" t="str">
        <f t="shared" si="15"/>
        <v>5:00 PM</v>
      </c>
      <c r="BY639" t="s">
        <v>212</v>
      </c>
      <c r="BZ639">
        <v>0</v>
      </c>
      <c r="CA639">
        <v>48</v>
      </c>
      <c r="CB639" t="s">
        <v>117</v>
      </c>
      <c r="CD639" s="2" t="s">
        <v>1381</v>
      </c>
      <c r="CE639" t="s">
        <v>1382</v>
      </c>
      <c r="CF639" t="s">
        <v>1383</v>
      </c>
      <c r="CG639" t="s">
        <v>121</v>
      </c>
      <c r="CH639" t="s">
        <v>122</v>
      </c>
      <c r="CI639" s="8">
        <v>96950</v>
      </c>
      <c r="CJ639" s="3">
        <v>17.91</v>
      </c>
      <c r="CK639" s="3">
        <v>17.91</v>
      </c>
      <c r="CL639" s="3">
        <v>26.87</v>
      </c>
      <c r="CM639" s="3">
        <v>26.87</v>
      </c>
      <c r="CN639" t="s">
        <v>137</v>
      </c>
      <c r="CP639" t="s">
        <v>138</v>
      </c>
      <c r="CR639" t="s">
        <v>117</v>
      </c>
      <c r="CS639" t="s">
        <v>139</v>
      </c>
      <c r="CT639" t="s">
        <v>140</v>
      </c>
      <c r="CU639" t="s">
        <v>139</v>
      </c>
      <c r="CV639" t="s">
        <v>140</v>
      </c>
      <c r="CW639" t="s">
        <v>139</v>
      </c>
      <c r="CX639" t="s">
        <v>140</v>
      </c>
      <c r="CY639" t="s">
        <v>1384</v>
      </c>
      <c r="CZ639" s="10">
        <v>16702353500</v>
      </c>
      <c r="DA639" t="s">
        <v>1379</v>
      </c>
      <c r="DB639" t="s">
        <v>140</v>
      </c>
      <c r="DC639" t="s">
        <v>139</v>
      </c>
      <c r="DD639" t="s">
        <v>117</v>
      </c>
    </row>
    <row r="640" spans="1:114" ht="14.45" customHeight="1" x14ac:dyDescent="0.25">
      <c r="A640" t="s">
        <v>1506</v>
      </c>
      <c r="B640" t="s">
        <v>217</v>
      </c>
      <c r="C640" s="1">
        <v>46013</v>
      </c>
      <c r="D640" s="1">
        <v>46079</v>
      </c>
      <c r="E640" t="s">
        <v>116</v>
      </c>
      <c r="G640" t="s">
        <v>117</v>
      </c>
      <c r="H640" t="s">
        <v>117</v>
      </c>
      <c r="I640" t="s">
        <v>117</v>
      </c>
      <c r="J640" t="s">
        <v>1173</v>
      </c>
      <c r="K640" t="s">
        <v>1174</v>
      </c>
      <c r="L640" t="s">
        <v>1330</v>
      </c>
      <c r="M640" t="s">
        <v>953</v>
      </c>
      <c r="N640" t="s">
        <v>121</v>
      </c>
      <c r="O640" t="s">
        <v>122</v>
      </c>
      <c r="P640" s="8">
        <v>96950</v>
      </c>
      <c r="Q640" t="s">
        <v>123</v>
      </c>
      <c r="R640" t="s">
        <v>753</v>
      </c>
      <c r="S640" s="10">
        <v>16702343207</v>
      </c>
      <c r="U640" t="s">
        <v>954</v>
      </c>
      <c r="V640">
        <v>61111</v>
      </c>
      <c r="W640" t="s">
        <v>125</v>
      </c>
      <c r="Y640" t="s">
        <v>755</v>
      </c>
      <c r="Z640" t="s">
        <v>955</v>
      </c>
      <c r="AA640" t="s">
        <v>956</v>
      </c>
      <c r="AB640" t="s">
        <v>193</v>
      </c>
      <c r="AC640" t="s">
        <v>952</v>
      </c>
      <c r="AD640" t="s">
        <v>1331</v>
      </c>
      <c r="AE640" t="s">
        <v>121</v>
      </c>
      <c r="AF640" t="s">
        <v>122</v>
      </c>
      <c r="AG640" s="8">
        <v>96950</v>
      </c>
      <c r="AH640" t="s">
        <v>123</v>
      </c>
      <c r="AI640" t="s">
        <v>753</v>
      </c>
      <c r="AJ640" s="10">
        <v>16707833833</v>
      </c>
      <c r="AL640" t="s">
        <v>760</v>
      </c>
      <c r="BE640" t="str">
        <f>"25-4022.00"</f>
        <v>25-4022.00</v>
      </c>
      <c r="BF640" t="s">
        <v>1332</v>
      </c>
      <c r="BG640" t="s">
        <v>1333</v>
      </c>
      <c r="BH640" t="s">
        <v>1334</v>
      </c>
      <c r="BI640">
        <v>2</v>
      </c>
      <c r="BK640" s="1">
        <v>46096</v>
      </c>
      <c r="BL640" s="1">
        <v>46460</v>
      </c>
      <c r="BO640">
        <v>40</v>
      </c>
      <c r="BP640">
        <v>0</v>
      </c>
      <c r="BQ640">
        <v>8</v>
      </c>
      <c r="BR640">
        <v>8</v>
      </c>
      <c r="BS640">
        <v>8</v>
      </c>
      <c r="BT640">
        <v>8</v>
      </c>
      <c r="BU640">
        <v>8</v>
      </c>
      <c r="BV640">
        <v>0</v>
      </c>
      <c r="BW640" t="str">
        <f>"8:00 AM"</f>
        <v>8:00 AM</v>
      </c>
      <c r="BX640" t="str">
        <f t="shared" si="15"/>
        <v>5:00 PM</v>
      </c>
      <c r="BY640" t="s">
        <v>212</v>
      </c>
      <c r="BZ640">
        <v>0</v>
      </c>
      <c r="CA640">
        <v>24</v>
      </c>
      <c r="CB640" t="s">
        <v>117</v>
      </c>
      <c r="CD640" s="2" t="s">
        <v>1335</v>
      </c>
      <c r="CE640" t="s">
        <v>1336</v>
      </c>
      <c r="CF640" t="s">
        <v>953</v>
      </c>
      <c r="CG640" t="s">
        <v>121</v>
      </c>
      <c r="CH640" t="s">
        <v>122</v>
      </c>
      <c r="CI640" s="8">
        <v>96950</v>
      </c>
      <c r="CJ640" s="3">
        <v>15.67</v>
      </c>
      <c r="CK640" s="3">
        <v>15.67</v>
      </c>
      <c r="CL640" s="3">
        <v>23.5</v>
      </c>
      <c r="CM640" s="3">
        <v>23.5</v>
      </c>
      <c r="CN640" t="s">
        <v>137</v>
      </c>
      <c r="CO640" t="s">
        <v>140</v>
      </c>
      <c r="CP640" t="s">
        <v>138</v>
      </c>
      <c r="CR640" t="s">
        <v>117</v>
      </c>
      <c r="CS640" t="s">
        <v>139</v>
      </c>
      <c r="CT640" t="s">
        <v>139</v>
      </c>
      <c r="CU640" t="s">
        <v>139</v>
      </c>
      <c r="CV640" t="s">
        <v>140</v>
      </c>
      <c r="CW640" t="s">
        <v>139</v>
      </c>
      <c r="CX640" t="s">
        <v>139</v>
      </c>
      <c r="CY640" t="s">
        <v>1507</v>
      </c>
      <c r="CZ640" s="10">
        <v>16702343207</v>
      </c>
      <c r="DA640" t="s">
        <v>760</v>
      </c>
      <c r="DB640" t="s">
        <v>140</v>
      </c>
      <c r="DC640" t="s">
        <v>139</v>
      </c>
      <c r="DD640" t="s">
        <v>117</v>
      </c>
      <c r="DE640" t="s">
        <v>755</v>
      </c>
      <c r="DF640" t="s">
        <v>955</v>
      </c>
      <c r="DG640" t="s">
        <v>966</v>
      </c>
      <c r="DH640" t="s">
        <v>954</v>
      </c>
      <c r="DI640" t="s">
        <v>950</v>
      </c>
      <c r="DJ640" t="s">
        <v>760</v>
      </c>
    </row>
    <row r="641" spans="1:114" ht="14.45" customHeight="1" x14ac:dyDescent="0.25">
      <c r="A641" t="s">
        <v>1525</v>
      </c>
      <c r="B641" t="s">
        <v>251</v>
      </c>
      <c r="C641" s="1">
        <v>46029</v>
      </c>
      <c r="D641" s="1">
        <v>46079</v>
      </c>
      <c r="E641" t="s">
        <v>168</v>
      </c>
      <c r="F641" s="1">
        <v>46081</v>
      </c>
      <c r="G641" t="s">
        <v>139</v>
      </c>
      <c r="H641" t="s">
        <v>117</v>
      </c>
      <c r="I641" t="s">
        <v>117</v>
      </c>
      <c r="J641" t="s">
        <v>1526</v>
      </c>
      <c r="K641" t="s">
        <v>1527</v>
      </c>
      <c r="L641" t="s">
        <v>1528</v>
      </c>
      <c r="N641" t="s">
        <v>121</v>
      </c>
      <c r="O641" t="s">
        <v>122</v>
      </c>
      <c r="P641" s="8">
        <v>96950</v>
      </c>
      <c r="Q641" t="s">
        <v>123</v>
      </c>
      <c r="S641" s="10">
        <v>16702347976</v>
      </c>
      <c r="U641" t="s">
        <v>1529</v>
      </c>
      <c r="V641">
        <v>72111</v>
      </c>
      <c r="W641" t="s">
        <v>125</v>
      </c>
      <c r="Y641" t="s">
        <v>1530</v>
      </c>
      <c r="Z641" t="s">
        <v>1531</v>
      </c>
      <c r="AB641" t="s">
        <v>260</v>
      </c>
      <c r="AC641" t="s">
        <v>1528</v>
      </c>
      <c r="AE641" t="s">
        <v>121</v>
      </c>
      <c r="AF641" t="s">
        <v>122</v>
      </c>
      <c r="AG641" s="8">
        <v>96950</v>
      </c>
      <c r="AH641" t="s">
        <v>123</v>
      </c>
      <c r="AJ641" s="10">
        <v>16702347976</v>
      </c>
      <c r="AL641" t="s">
        <v>1532</v>
      </c>
      <c r="BE641" t="str">
        <f>"35-2014.00"</f>
        <v>35-2014.00</v>
      </c>
      <c r="BF641" t="s">
        <v>195</v>
      </c>
      <c r="BG641" t="s">
        <v>1533</v>
      </c>
      <c r="BH641" t="s">
        <v>197</v>
      </c>
      <c r="BI641">
        <v>5</v>
      </c>
      <c r="BJ641">
        <v>3</v>
      </c>
      <c r="BK641" s="1">
        <v>46083</v>
      </c>
      <c r="BL641" s="1">
        <v>47178</v>
      </c>
      <c r="BM641" s="1">
        <v>46083</v>
      </c>
      <c r="BN641" s="1">
        <v>47178</v>
      </c>
      <c r="BO641">
        <v>35</v>
      </c>
      <c r="BP641">
        <v>7</v>
      </c>
      <c r="BQ641">
        <v>7</v>
      </c>
      <c r="BR641">
        <v>0</v>
      </c>
      <c r="BS641">
        <v>0</v>
      </c>
      <c r="BT641">
        <v>7</v>
      </c>
      <c r="BU641">
        <v>7</v>
      </c>
      <c r="BV641">
        <v>7</v>
      </c>
      <c r="BW641" t="str">
        <f>"6:00 AM"</f>
        <v>6:00 AM</v>
      </c>
      <c r="BX641" t="str">
        <f>"3:00 PM"</f>
        <v>3:00 PM</v>
      </c>
      <c r="BY641" t="s">
        <v>165</v>
      </c>
      <c r="BZ641">
        <v>0</v>
      </c>
      <c r="CA641">
        <v>12</v>
      </c>
      <c r="CB641" t="s">
        <v>117</v>
      </c>
      <c r="CD641" s="2" t="s">
        <v>1534</v>
      </c>
      <c r="CE641" t="s">
        <v>1535</v>
      </c>
      <c r="CF641" t="s">
        <v>1528</v>
      </c>
      <c r="CG641" t="s">
        <v>121</v>
      </c>
      <c r="CH641" t="s">
        <v>122</v>
      </c>
      <c r="CI641" s="8">
        <v>96950</v>
      </c>
      <c r="CJ641" s="3">
        <v>8.93</v>
      </c>
      <c r="CK641" s="3">
        <v>11</v>
      </c>
      <c r="CL641" s="3">
        <v>13.4</v>
      </c>
      <c r="CM641" s="3">
        <v>16.5</v>
      </c>
      <c r="CN641" t="s">
        <v>137</v>
      </c>
      <c r="CO641" t="s">
        <v>140</v>
      </c>
      <c r="CP641" t="s">
        <v>266</v>
      </c>
      <c r="CR641" t="s">
        <v>117</v>
      </c>
      <c r="CS641" t="s">
        <v>139</v>
      </c>
      <c r="CT641" t="s">
        <v>140</v>
      </c>
      <c r="CU641" t="s">
        <v>139</v>
      </c>
      <c r="CV641" t="s">
        <v>140</v>
      </c>
      <c r="CW641" t="s">
        <v>139</v>
      </c>
      <c r="CX641" t="s">
        <v>139</v>
      </c>
      <c r="CY641" t="s">
        <v>1536</v>
      </c>
      <c r="CZ641" s="10">
        <v>16702347976</v>
      </c>
      <c r="DA641" t="s">
        <v>1532</v>
      </c>
      <c r="DB641" t="s">
        <v>140</v>
      </c>
      <c r="DC641" t="s">
        <v>139</v>
      </c>
      <c r="DD641" t="s">
        <v>117</v>
      </c>
    </row>
    <row r="642" spans="1:114" ht="14.45" customHeight="1" x14ac:dyDescent="0.25">
      <c r="A642" t="s">
        <v>2601</v>
      </c>
      <c r="B642" t="s">
        <v>115</v>
      </c>
      <c r="C642" s="1">
        <v>46036</v>
      </c>
      <c r="D642" s="1">
        <v>46079</v>
      </c>
      <c r="E642" t="s">
        <v>168</v>
      </c>
      <c r="F642" s="1">
        <v>46202</v>
      </c>
      <c r="G642" t="s">
        <v>117</v>
      </c>
      <c r="H642" t="s">
        <v>117</v>
      </c>
      <c r="I642" t="s">
        <v>117</v>
      </c>
      <c r="J642" t="s">
        <v>986</v>
      </c>
      <c r="L642" t="s">
        <v>987</v>
      </c>
      <c r="N642" t="s">
        <v>156</v>
      </c>
      <c r="O642" t="s">
        <v>122</v>
      </c>
      <c r="P642" s="8">
        <v>96950</v>
      </c>
      <c r="Q642" t="s">
        <v>123</v>
      </c>
      <c r="S642" s="10">
        <v>16702358748</v>
      </c>
      <c r="U642" t="s">
        <v>988</v>
      </c>
      <c r="V642">
        <v>2362</v>
      </c>
      <c r="W642" t="s">
        <v>125</v>
      </c>
      <c r="Y642" t="s">
        <v>989</v>
      </c>
      <c r="Z642" t="s">
        <v>862</v>
      </c>
      <c r="AA642" t="s">
        <v>990</v>
      </c>
      <c r="AB642" t="s">
        <v>193</v>
      </c>
      <c r="AC642" t="s">
        <v>987</v>
      </c>
      <c r="AE642" t="s">
        <v>156</v>
      </c>
      <c r="AF642" t="s">
        <v>122</v>
      </c>
      <c r="AG642" s="8">
        <v>96950</v>
      </c>
      <c r="AH642" t="s">
        <v>123</v>
      </c>
      <c r="AJ642" s="10">
        <v>16702358748</v>
      </c>
      <c r="AL642" t="s">
        <v>991</v>
      </c>
      <c r="BE642" t="str">
        <f>"49-9071.00"</f>
        <v>49-9071.00</v>
      </c>
      <c r="BF642" t="s">
        <v>132</v>
      </c>
      <c r="BG642" t="s">
        <v>992</v>
      </c>
      <c r="BH642" t="s">
        <v>134</v>
      </c>
      <c r="BI642">
        <v>4</v>
      </c>
      <c r="BJ642">
        <v>4</v>
      </c>
      <c r="BK642" s="1">
        <v>46204</v>
      </c>
      <c r="BL642" s="1">
        <v>46568</v>
      </c>
      <c r="BM642" s="1">
        <v>46204</v>
      </c>
      <c r="BN642" s="1">
        <v>46568</v>
      </c>
      <c r="BO642">
        <v>35</v>
      </c>
      <c r="BP642">
        <v>0</v>
      </c>
      <c r="BQ642">
        <v>7</v>
      </c>
      <c r="BR642">
        <v>7</v>
      </c>
      <c r="BS642">
        <v>7</v>
      </c>
      <c r="BT642">
        <v>7</v>
      </c>
      <c r="BU642">
        <v>7</v>
      </c>
      <c r="BV642">
        <v>0</v>
      </c>
      <c r="BW642" t="str">
        <f>"8:00 AM"</f>
        <v>8:00 AM</v>
      </c>
      <c r="BX642" t="str">
        <f>"4:00 PM"</f>
        <v>4:00 PM</v>
      </c>
      <c r="BY642" t="s">
        <v>135</v>
      </c>
      <c r="BZ642">
        <v>0</v>
      </c>
      <c r="CA642">
        <v>12</v>
      </c>
      <c r="CB642" t="s">
        <v>117</v>
      </c>
      <c r="CD642" t="s">
        <v>165</v>
      </c>
      <c r="CE642" t="s">
        <v>987</v>
      </c>
      <c r="CG642" t="s">
        <v>993</v>
      </c>
      <c r="CH642" t="s">
        <v>122</v>
      </c>
      <c r="CI642" s="8">
        <v>96950</v>
      </c>
      <c r="CJ642" s="3">
        <v>9.98</v>
      </c>
      <c r="CK642" s="3">
        <v>9.98</v>
      </c>
      <c r="CL642" s="3">
        <v>14.97</v>
      </c>
      <c r="CM642" s="3">
        <v>14.97</v>
      </c>
      <c r="CN642" t="s">
        <v>137</v>
      </c>
      <c r="CO642" t="s">
        <v>142</v>
      </c>
      <c r="CP642" t="s">
        <v>266</v>
      </c>
      <c r="CR642" t="s">
        <v>117</v>
      </c>
      <c r="CS642" t="s">
        <v>139</v>
      </c>
      <c r="CT642" t="s">
        <v>140</v>
      </c>
      <c r="CU642" t="s">
        <v>139</v>
      </c>
      <c r="CV642" t="s">
        <v>140</v>
      </c>
      <c r="CW642" t="s">
        <v>139</v>
      </c>
      <c r="CX642" t="s">
        <v>140</v>
      </c>
      <c r="CY642" t="s">
        <v>994</v>
      </c>
      <c r="CZ642" s="10">
        <v>16702358748</v>
      </c>
      <c r="DA642" t="s">
        <v>991</v>
      </c>
      <c r="DB642" t="s">
        <v>142</v>
      </c>
      <c r="DC642" t="s">
        <v>139</v>
      </c>
      <c r="DD642" t="s">
        <v>117</v>
      </c>
    </row>
    <row r="643" spans="1:114" ht="14.45" customHeight="1" x14ac:dyDescent="0.25">
      <c r="A643" t="s">
        <v>3867</v>
      </c>
      <c r="B643" t="s">
        <v>115</v>
      </c>
      <c r="C643" s="1">
        <v>46030</v>
      </c>
      <c r="D643" s="1">
        <v>46079</v>
      </c>
      <c r="E643" t="s">
        <v>168</v>
      </c>
      <c r="F643" s="1">
        <v>46172</v>
      </c>
      <c r="G643" t="s">
        <v>139</v>
      </c>
      <c r="H643" t="s">
        <v>117</v>
      </c>
      <c r="I643" t="s">
        <v>117</v>
      </c>
      <c r="J643" t="s">
        <v>3868</v>
      </c>
      <c r="K643" t="s">
        <v>3728</v>
      </c>
      <c r="L643" t="s">
        <v>3729</v>
      </c>
      <c r="M643" t="s">
        <v>3667</v>
      </c>
      <c r="N643" t="s">
        <v>121</v>
      </c>
      <c r="O643" t="s">
        <v>122</v>
      </c>
      <c r="P643" s="8">
        <v>96950</v>
      </c>
      <c r="Q643" t="s">
        <v>123</v>
      </c>
      <c r="S643" s="10">
        <v>16704839683</v>
      </c>
      <c r="U643" t="s">
        <v>3730</v>
      </c>
      <c r="V643">
        <v>812112</v>
      </c>
      <c r="W643" t="s">
        <v>125</v>
      </c>
      <c r="Y643" t="s">
        <v>667</v>
      </c>
      <c r="Z643" t="s">
        <v>668</v>
      </c>
      <c r="AA643" t="s">
        <v>669</v>
      </c>
      <c r="AB643" t="s">
        <v>1475</v>
      </c>
      <c r="AC643" t="s">
        <v>670</v>
      </c>
      <c r="AD643" t="s">
        <v>665</v>
      </c>
      <c r="AE643" t="s">
        <v>121</v>
      </c>
      <c r="AF643" t="s">
        <v>122</v>
      </c>
      <c r="AG643" s="8">
        <v>96950</v>
      </c>
      <c r="AH643" t="s">
        <v>123</v>
      </c>
      <c r="AJ643" s="10">
        <v>16704839683</v>
      </c>
      <c r="AL643" t="s">
        <v>3731</v>
      </c>
      <c r="BE643" t="str">
        <f>"39-5012.00"</f>
        <v>39-5012.00</v>
      </c>
      <c r="BF643" t="s">
        <v>742</v>
      </c>
      <c r="BG643" t="s">
        <v>3869</v>
      </c>
      <c r="BH643" t="s">
        <v>3870</v>
      </c>
      <c r="BI643">
        <v>10</v>
      </c>
      <c r="BJ643">
        <v>10</v>
      </c>
      <c r="BK643" s="1">
        <v>46174</v>
      </c>
      <c r="BL643" s="1">
        <v>47269</v>
      </c>
      <c r="BM643" s="1">
        <v>46174</v>
      </c>
      <c r="BN643" s="1">
        <v>47269</v>
      </c>
      <c r="BO643">
        <v>35</v>
      </c>
      <c r="BP643">
        <v>5</v>
      </c>
      <c r="BQ643">
        <v>0</v>
      </c>
      <c r="BR643">
        <v>6</v>
      </c>
      <c r="BS643">
        <v>6</v>
      </c>
      <c r="BT643">
        <v>6</v>
      </c>
      <c r="BU643">
        <v>6</v>
      </c>
      <c r="BV643">
        <v>6</v>
      </c>
      <c r="BW643" t="str">
        <f>"11:00 AM"</f>
        <v>11:00 AM</v>
      </c>
      <c r="BX643" t="str">
        <f>"6:00 PM"</f>
        <v>6:00 PM</v>
      </c>
      <c r="BY643" t="s">
        <v>165</v>
      </c>
      <c r="BZ643">
        <v>0</v>
      </c>
      <c r="CA643">
        <v>24</v>
      </c>
      <c r="CB643" t="s">
        <v>117</v>
      </c>
      <c r="CD643" s="2" t="s">
        <v>3871</v>
      </c>
      <c r="CE643" t="s">
        <v>3729</v>
      </c>
      <c r="CF643" t="s">
        <v>3667</v>
      </c>
      <c r="CG643" t="s">
        <v>121</v>
      </c>
      <c r="CH643" t="s">
        <v>122</v>
      </c>
      <c r="CI643" s="8">
        <v>96950</v>
      </c>
      <c r="CJ643" s="3">
        <v>8.8800000000000008</v>
      </c>
      <c r="CK643" s="3">
        <v>8.8800000000000008</v>
      </c>
      <c r="CL643" s="3">
        <v>13.32</v>
      </c>
      <c r="CM643" s="3">
        <v>13.32</v>
      </c>
      <c r="CN643" t="s">
        <v>137</v>
      </c>
      <c r="CO643" t="s">
        <v>165</v>
      </c>
      <c r="CP643" t="s">
        <v>138</v>
      </c>
      <c r="CR643" t="s">
        <v>139</v>
      </c>
      <c r="CS643" t="s">
        <v>139</v>
      </c>
      <c r="CT643" t="s">
        <v>140</v>
      </c>
      <c r="CU643" t="s">
        <v>139</v>
      </c>
      <c r="CV643" t="s">
        <v>140</v>
      </c>
      <c r="CW643" t="s">
        <v>139</v>
      </c>
      <c r="CX643" t="s">
        <v>140</v>
      </c>
      <c r="CY643" t="s">
        <v>140</v>
      </c>
      <c r="CZ643" s="10">
        <v>16704839683</v>
      </c>
      <c r="DA643" t="s">
        <v>3731</v>
      </c>
      <c r="DB643" t="s">
        <v>140</v>
      </c>
      <c r="DC643" t="s">
        <v>139</v>
      </c>
      <c r="DD643" t="s">
        <v>117</v>
      </c>
    </row>
    <row r="644" spans="1:114" ht="14.45" customHeight="1" x14ac:dyDescent="0.25">
      <c r="A644" t="s">
        <v>3891</v>
      </c>
      <c r="B644" t="s">
        <v>217</v>
      </c>
      <c r="C644" s="1">
        <v>46014</v>
      </c>
      <c r="D644" s="1">
        <v>46079</v>
      </c>
      <c r="E644" t="s">
        <v>116</v>
      </c>
      <c r="G644" t="s">
        <v>117</v>
      </c>
      <c r="H644" t="s">
        <v>117</v>
      </c>
      <c r="I644" t="s">
        <v>117</v>
      </c>
      <c r="J644" t="s">
        <v>3892</v>
      </c>
      <c r="K644" t="s">
        <v>3893</v>
      </c>
      <c r="L644" t="s">
        <v>3894</v>
      </c>
      <c r="N644" t="s">
        <v>121</v>
      </c>
      <c r="O644" t="s">
        <v>122</v>
      </c>
      <c r="P644" s="8">
        <v>96950</v>
      </c>
      <c r="Q644" t="s">
        <v>123</v>
      </c>
      <c r="S644" s="10">
        <v>16702358570</v>
      </c>
      <c r="U644" t="s">
        <v>3895</v>
      </c>
      <c r="V644">
        <v>445250</v>
      </c>
      <c r="W644" t="s">
        <v>125</v>
      </c>
      <c r="Y644" t="s">
        <v>3896</v>
      </c>
      <c r="Z644" t="s">
        <v>668</v>
      </c>
      <c r="AA644" t="s">
        <v>249</v>
      </c>
      <c r="AB644" t="s">
        <v>2858</v>
      </c>
      <c r="AC644" t="s">
        <v>3894</v>
      </c>
      <c r="AE644" t="s">
        <v>121</v>
      </c>
      <c r="AF644" t="s">
        <v>122</v>
      </c>
      <c r="AG644" s="8">
        <v>96950</v>
      </c>
      <c r="AH644" t="s">
        <v>123</v>
      </c>
      <c r="AJ644" s="10">
        <v>16702358570</v>
      </c>
      <c r="AL644" t="s">
        <v>3897</v>
      </c>
      <c r="BE644" t="str">
        <f>"45-3031.00"</f>
        <v>45-3031.00</v>
      </c>
      <c r="BF644" t="s">
        <v>3898</v>
      </c>
      <c r="BG644" t="s">
        <v>3899</v>
      </c>
      <c r="BH644" t="s">
        <v>3900</v>
      </c>
      <c r="BI644">
        <v>3</v>
      </c>
      <c r="BK644" s="1">
        <v>46054</v>
      </c>
      <c r="BL644" s="1">
        <v>46418</v>
      </c>
      <c r="BO644">
        <v>35</v>
      </c>
      <c r="BP644">
        <v>0</v>
      </c>
      <c r="BQ644">
        <v>6</v>
      </c>
      <c r="BR644">
        <v>6</v>
      </c>
      <c r="BS644">
        <v>6</v>
      </c>
      <c r="BT644">
        <v>6</v>
      </c>
      <c r="BU644">
        <v>6</v>
      </c>
      <c r="BV644">
        <v>5</v>
      </c>
      <c r="BW644" t="str">
        <f>"7:00 AM"</f>
        <v>7:00 AM</v>
      </c>
      <c r="BX644" t="str">
        <f>"1:00 PM"</f>
        <v>1:00 PM</v>
      </c>
      <c r="BY644" t="s">
        <v>165</v>
      </c>
      <c r="BZ644">
        <v>0</v>
      </c>
      <c r="CA644">
        <v>3</v>
      </c>
      <c r="CB644" t="s">
        <v>117</v>
      </c>
      <c r="CD644" s="2" t="s">
        <v>3901</v>
      </c>
      <c r="CE644" t="s">
        <v>3902</v>
      </c>
      <c r="CF644" t="s">
        <v>3903</v>
      </c>
      <c r="CG644" t="s">
        <v>156</v>
      </c>
      <c r="CH644" t="s">
        <v>122</v>
      </c>
      <c r="CI644" s="8">
        <v>96950</v>
      </c>
      <c r="CJ644" s="3">
        <v>20.39</v>
      </c>
      <c r="CK644" s="3">
        <v>20.39</v>
      </c>
      <c r="CL644" s="3">
        <v>30.85</v>
      </c>
      <c r="CM644" s="3">
        <v>30.85</v>
      </c>
      <c r="CN644" t="s">
        <v>137</v>
      </c>
      <c r="CO644" t="s">
        <v>142</v>
      </c>
      <c r="CP644" t="s">
        <v>138</v>
      </c>
      <c r="CR644" t="s">
        <v>117</v>
      </c>
      <c r="CS644" t="s">
        <v>139</v>
      </c>
      <c r="CT644" t="s">
        <v>140</v>
      </c>
      <c r="CU644" t="s">
        <v>139</v>
      </c>
      <c r="CV644" t="s">
        <v>140</v>
      </c>
      <c r="CW644" t="s">
        <v>139</v>
      </c>
      <c r="CX644" t="s">
        <v>140</v>
      </c>
      <c r="CY644" t="s">
        <v>3904</v>
      </c>
      <c r="CZ644" s="10">
        <v>16702358570</v>
      </c>
      <c r="DA644" t="s">
        <v>3897</v>
      </c>
      <c r="DB644" t="s">
        <v>142</v>
      </c>
      <c r="DC644" t="s">
        <v>139</v>
      </c>
      <c r="DD644" t="s">
        <v>117</v>
      </c>
    </row>
    <row r="645" spans="1:114" ht="14.45" customHeight="1" x14ac:dyDescent="0.25">
      <c r="A645" t="s">
        <v>4382</v>
      </c>
      <c r="B645" t="s">
        <v>115</v>
      </c>
      <c r="C645" s="1">
        <v>46034</v>
      </c>
      <c r="D645" s="1">
        <v>46079</v>
      </c>
      <c r="E645" t="s">
        <v>116</v>
      </c>
      <c r="G645" t="s">
        <v>117</v>
      </c>
      <c r="H645" t="s">
        <v>117</v>
      </c>
      <c r="I645" t="s">
        <v>117</v>
      </c>
      <c r="J645" t="s">
        <v>4383</v>
      </c>
      <c r="K645" t="s">
        <v>4384</v>
      </c>
      <c r="L645" t="s">
        <v>4385</v>
      </c>
      <c r="M645" t="s">
        <v>4386</v>
      </c>
      <c r="N645" t="s">
        <v>564</v>
      </c>
      <c r="O645" t="s">
        <v>122</v>
      </c>
      <c r="P645" s="8">
        <v>96952</v>
      </c>
      <c r="Q645" t="s">
        <v>123</v>
      </c>
      <c r="S645" s="10">
        <v>16704334428</v>
      </c>
      <c r="U645" t="s">
        <v>4357</v>
      </c>
      <c r="V645">
        <v>457110</v>
      </c>
      <c r="W645" t="s">
        <v>125</v>
      </c>
      <c r="Y645" t="s">
        <v>1251</v>
      </c>
      <c r="Z645" t="s">
        <v>1252</v>
      </c>
      <c r="AA645" t="s">
        <v>1253</v>
      </c>
      <c r="AB645" t="s">
        <v>4387</v>
      </c>
      <c r="AC645" t="s">
        <v>4385</v>
      </c>
      <c r="AD645" t="s">
        <v>4388</v>
      </c>
      <c r="AE645" t="s">
        <v>564</v>
      </c>
      <c r="AF645" t="s">
        <v>122</v>
      </c>
      <c r="AG645" s="8">
        <v>96952</v>
      </c>
      <c r="AH645" t="s">
        <v>123</v>
      </c>
      <c r="AJ645" s="10">
        <v>16704334428</v>
      </c>
      <c r="AL645" t="s">
        <v>4358</v>
      </c>
      <c r="BE645" t="str">
        <f>"41-1011.00"</f>
        <v>41-1011.00</v>
      </c>
      <c r="BF645" t="s">
        <v>4389</v>
      </c>
      <c r="BG645" t="s">
        <v>4390</v>
      </c>
      <c r="BH645" t="s">
        <v>4391</v>
      </c>
      <c r="BI645">
        <v>2</v>
      </c>
      <c r="BJ645">
        <v>2</v>
      </c>
      <c r="BK645" s="1">
        <v>46113</v>
      </c>
      <c r="BL645" s="1">
        <v>46477</v>
      </c>
      <c r="BM645" s="1">
        <v>46113</v>
      </c>
      <c r="BN645" s="1">
        <v>46477</v>
      </c>
      <c r="BO645">
        <v>40</v>
      </c>
      <c r="BP645">
        <v>0</v>
      </c>
      <c r="BQ645">
        <v>8</v>
      </c>
      <c r="BR645">
        <v>8</v>
      </c>
      <c r="BS645">
        <v>8</v>
      </c>
      <c r="BT645">
        <v>8</v>
      </c>
      <c r="BU645">
        <v>8</v>
      </c>
      <c r="BV645">
        <v>0</v>
      </c>
      <c r="BW645" t="str">
        <f>"8:00 AM"</f>
        <v>8:00 AM</v>
      </c>
      <c r="BX645" t="str">
        <f>"4:00 PM"</f>
        <v>4:00 PM</v>
      </c>
      <c r="BY645" t="s">
        <v>135</v>
      </c>
      <c r="BZ645">
        <v>0</v>
      </c>
      <c r="CA645">
        <v>12</v>
      </c>
      <c r="CB645" t="s">
        <v>139</v>
      </c>
      <c r="CC645">
        <v>4</v>
      </c>
      <c r="CD645" t="s">
        <v>4392</v>
      </c>
      <c r="CE645" t="s">
        <v>4385</v>
      </c>
      <c r="CF645" t="s">
        <v>4393</v>
      </c>
      <c r="CG645" t="s">
        <v>564</v>
      </c>
      <c r="CH645" t="s">
        <v>122</v>
      </c>
      <c r="CI645" s="8">
        <v>96952</v>
      </c>
      <c r="CJ645" s="3">
        <v>11.32</v>
      </c>
      <c r="CK645" s="3">
        <v>11.32</v>
      </c>
      <c r="CL645" s="3">
        <v>16.98</v>
      </c>
      <c r="CM645" s="3">
        <v>16.98</v>
      </c>
      <c r="CN645" t="s">
        <v>137</v>
      </c>
      <c r="CO645" t="s">
        <v>140</v>
      </c>
      <c r="CP645" t="s">
        <v>138</v>
      </c>
      <c r="CR645" t="s">
        <v>117</v>
      </c>
      <c r="CS645" t="s">
        <v>139</v>
      </c>
      <c r="CT645" t="s">
        <v>140</v>
      </c>
      <c r="CU645" t="s">
        <v>139</v>
      </c>
      <c r="CV645" t="s">
        <v>140</v>
      </c>
      <c r="CW645" t="s">
        <v>139</v>
      </c>
      <c r="CX645" t="s">
        <v>140</v>
      </c>
      <c r="CY645" t="s">
        <v>1260</v>
      </c>
      <c r="CZ645" s="10">
        <v>16704334428</v>
      </c>
      <c r="DA645" t="s">
        <v>4358</v>
      </c>
      <c r="DB645" t="s">
        <v>140</v>
      </c>
      <c r="DC645" t="s">
        <v>139</v>
      </c>
      <c r="DD645" t="s">
        <v>117</v>
      </c>
    </row>
    <row r="646" spans="1:114" ht="14.45" customHeight="1" x14ac:dyDescent="0.25">
      <c r="A646" t="s">
        <v>4826</v>
      </c>
      <c r="B646" t="s">
        <v>115</v>
      </c>
      <c r="C646" s="1">
        <v>46030</v>
      </c>
      <c r="D646" s="1">
        <v>46079</v>
      </c>
      <c r="E646" t="s">
        <v>168</v>
      </c>
      <c r="F646" s="1">
        <v>46172</v>
      </c>
      <c r="G646" t="s">
        <v>117</v>
      </c>
      <c r="H646" t="s">
        <v>117</v>
      </c>
      <c r="I646" t="s">
        <v>117</v>
      </c>
      <c r="J646" t="s">
        <v>4827</v>
      </c>
      <c r="K646" t="s">
        <v>4828</v>
      </c>
      <c r="L646" t="s">
        <v>4829</v>
      </c>
      <c r="M646" t="s">
        <v>4830</v>
      </c>
      <c r="N646" t="s">
        <v>121</v>
      </c>
      <c r="O646" t="s">
        <v>122</v>
      </c>
      <c r="P646" s="8">
        <v>96950</v>
      </c>
      <c r="Q646" t="s">
        <v>123</v>
      </c>
      <c r="S646" s="10">
        <v>16702340455</v>
      </c>
      <c r="U646" t="s">
        <v>4831</v>
      </c>
      <c r="V646">
        <v>23622</v>
      </c>
      <c r="W646" t="s">
        <v>125</v>
      </c>
      <c r="Y646" t="s">
        <v>257</v>
      </c>
      <c r="Z646" t="s">
        <v>4832</v>
      </c>
      <c r="AA646" t="s">
        <v>4833</v>
      </c>
      <c r="AB646" t="s">
        <v>193</v>
      </c>
      <c r="AC646" t="s">
        <v>4829</v>
      </c>
      <c r="AD646" t="s">
        <v>4830</v>
      </c>
      <c r="AE646" t="s">
        <v>121</v>
      </c>
      <c r="AF646" t="s">
        <v>122</v>
      </c>
      <c r="AG646" s="8">
        <v>96950</v>
      </c>
      <c r="AH646" t="s">
        <v>123</v>
      </c>
      <c r="AJ646" s="10">
        <v>16702340455</v>
      </c>
      <c r="AL646" t="s">
        <v>4834</v>
      </c>
      <c r="BE646" t="str">
        <f>"49-9071.00"</f>
        <v>49-9071.00</v>
      </c>
      <c r="BF646" t="s">
        <v>132</v>
      </c>
      <c r="BG646" t="s">
        <v>4835</v>
      </c>
      <c r="BH646" t="s">
        <v>2895</v>
      </c>
      <c r="BI646">
        <v>6</v>
      </c>
      <c r="BJ646">
        <v>6</v>
      </c>
      <c r="BK646" s="1">
        <v>46174</v>
      </c>
      <c r="BL646" s="1">
        <v>46538</v>
      </c>
      <c r="BM646" s="1">
        <v>46174</v>
      </c>
      <c r="BN646" s="1">
        <v>46538</v>
      </c>
      <c r="BO646">
        <v>35</v>
      </c>
      <c r="BP646">
        <v>0</v>
      </c>
      <c r="BQ646">
        <v>7</v>
      </c>
      <c r="BR646">
        <v>7</v>
      </c>
      <c r="BS646">
        <v>7</v>
      </c>
      <c r="BT646">
        <v>7</v>
      </c>
      <c r="BU646">
        <v>7</v>
      </c>
      <c r="BV646">
        <v>0</v>
      </c>
      <c r="BW646" t="str">
        <f>"8:00 AM"</f>
        <v>8:00 AM</v>
      </c>
      <c r="BX646" t="str">
        <f>"4:00 PM"</f>
        <v>4:00 PM</v>
      </c>
      <c r="BY646" t="s">
        <v>135</v>
      </c>
      <c r="BZ646">
        <v>0</v>
      </c>
      <c r="CA646">
        <v>24</v>
      </c>
      <c r="CB646" t="s">
        <v>117</v>
      </c>
      <c r="CD646" t="s">
        <v>4836</v>
      </c>
      <c r="CE646" t="s">
        <v>4837</v>
      </c>
      <c r="CF646" t="s">
        <v>4838</v>
      </c>
      <c r="CG646" t="s">
        <v>121</v>
      </c>
      <c r="CH646" t="s">
        <v>122</v>
      </c>
      <c r="CI646" s="8">
        <v>96950</v>
      </c>
      <c r="CJ646" s="3">
        <v>9.98</v>
      </c>
      <c r="CK646" s="3">
        <v>9.98</v>
      </c>
      <c r="CL646" s="3">
        <v>14.97</v>
      </c>
      <c r="CM646" s="3">
        <v>14.97</v>
      </c>
      <c r="CN646" t="s">
        <v>137</v>
      </c>
      <c r="CO646" t="s">
        <v>854</v>
      </c>
      <c r="CP646" t="s">
        <v>138</v>
      </c>
      <c r="CR646" t="s">
        <v>117</v>
      </c>
      <c r="CS646" t="s">
        <v>139</v>
      </c>
      <c r="CT646" t="s">
        <v>140</v>
      </c>
      <c r="CU646" t="s">
        <v>139</v>
      </c>
      <c r="CV646" t="s">
        <v>140</v>
      </c>
      <c r="CW646" t="s">
        <v>139</v>
      </c>
      <c r="CX646" t="s">
        <v>140</v>
      </c>
      <c r="CY646" t="s">
        <v>4839</v>
      </c>
      <c r="CZ646" s="10">
        <v>16702340455</v>
      </c>
      <c r="DA646" t="s">
        <v>4834</v>
      </c>
      <c r="DB646" t="s">
        <v>4840</v>
      </c>
      <c r="DC646" t="s">
        <v>139</v>
      </c>
      <c r="DD646" t="s">
        <v>117</v>
      </c>
    </row>
    <row r="647" spans="1:114" ht="14.45" customHeight="1" x14ac:dyDescent="0.25">
      <c r="A647" t="s">
        <v>4910</v>
      </c>
      <c r="B647" t="s">
        <v>499</v>
      </c>
      <c r="C647" s="1">
        <v>46076</v>
      </c>
      <c r="D647" s="1">
        <v>46079</v>
      </c>
      <c r="E647" t="s">
        <v>168</v>
      </c>
      <c r="F647" s="1">
        <v>46264</v>
      </c>
      <c r="G647" t="s">
        <v>117</v>
      </c>
      <c r="H647" t="s">
        <v>117</v>
      </c>
      <c r="I647" t="s">
        <v>117</v>
      </c>
      <c r="J647" t="s">
        <v>3282</v>
      </c>
      <c r="K647" t="s">
        <v>3283</v>
      </c>
      <c r="L647" t="s">
        <v>3284</v>
      </c>
      <c r="M647" t="s">
        <v>3285</v>
      </c>
      <c r="N647" t="s">
        <v>156</v>
      </c>
      <c r="O647" t="s">
        <v>122</v>
      </c>
      <c r="P647" s="8">
        <v>96950</v>
      </c>
      <c r="Q647" t="s">
        <v>123</v>
      </c>
      <c r="S647" s="10">
        <v>16703226130</v>
      </c>
      <c r="U647" t="s">
        <v>2623</v>
      </c>
      <c r="V647">
        <v>312112</v>
      </c>
      <c r="W647" t="s">
        <v>125</v>
      </c>
      <c r="Y647" t="s">
        <v>3286</v>
      </c>
      <c r="Z647" t="s">
        <v>3287</v>
      </c>
      <c r="AA647" t="s">
        <v>3288</v>
      </c>
      <c r="AB647" t="s">
        <v>3289</v>
      </c>
      <c r="AC647" t="s">
        <v>3284</v>
      </c>
      <c r="AD647" t="s">
        <v>3285</v>
      </c>
      <c r="AE647" t="s">
        <v>156</v>
      </c>
      <c r="AF647" t="s">
        <v>122</v>
      </c>
      <c r="AG647" s="8">
        <v>96950</v>
      </c>
      <c r="AH647" t="s">
        <v>123</v>
      </c>
      <c r="AJ647" s="10">
        <v>16703226130</v>
      </c>
      <c r="AL647" t="s">
        <v>3290</v>
      </c>
      <c r="BE647" t="str">
        <f>"53-3031.00"</f>
        <v>53-3031.00</v>
      </c>
      <c r="BF647" t="s">
        <v>405</v>
      </c>
      <c r="BG647" t="s">
        <v>3291</v>
      </c>
      <c r="BH647" t="s">
        <v>3292</v>
      </c>
      <c r="BI647">
        <v>2</v>
      </c>
      <c r="BK647" s="1">
        <v>46266</v>
      </c>
      <c r="BL647" s="1">
        <v>46630</v>
      </c>
      <c r="BO647">
        <v>40</v>
      </c>
      <c r="BP647">
        <v>0</v>
      </c>
      <c r="BQ647">
        <v>8</v>
      </c>
      <c r="BR647">
        <v>8</v>
      </c>
      <c r="BS647">
        <v>8</v>
      </c>
      <c r="BT647">
        <v>8</v>
      </c>
      <c r="BU647">
        <v>8</v>
      </c>
      <c r="BV647">
        <v>0</v>
      </c>
      <c r="BW647" t="str">
        <f>"8:00 AM"</f>
        <v>8:00 AM</v>
      </c>
      <c r="BX647" t="str">
        <f>"5:00 PM"</f>
        <v>5:00 PM</v>
      </c>
      <c r="BY647" t="s">
        <v>135</v>
      </c>
      <c r="BZ647">
        <v>0</v>
      </c>
      <c r="CA647">
        <v>0</v>
      </c>
      <c r="CB647" t="s">
        <v>117</v>
      </c>
      <c r="CD647" t="s">
        <v>4911</v>
      </c>
      <c r="CE647" t="s">
        <v>3284</v>
      </c>
      <c r="CF647" t="s">
        <v>3285</v>
      </c>
      <c r="CG647" t="s">
        <v>156</v>
      </c>
      <c r="CH647" t="s">
        <v>122</v>
      </c>
      <c r="CI647" s="8">
        <v>96950</v>
      </c>
      <c r="CJ647" s="3">
        <v>8.35</v>
      </c>
      <c r="CK647" s="3">
        <v>8.35</v>
      </c>
      <c r="CL647" s="3">
        <v>12.52</v>
      </c>
      <c r="CM647" s="3">
        <v>12.52</v>
      </c>
      <c r="CN647" t="s">
        <v>137</v>
      </c>
      <c r="CP647" t="s">
        <v>138</v>
      </c>
      <c r="CR647" t="s">
        <v>117</v>
      </c>
      <c r="CS647" t="s">
        <v>139</v>
      </c>
      <c r="CT647" t="s">
        <v>140</v>
      </c>
      <c r="CU647" t="s">
        <v>139</v>
      </c>
      <c r="CV647" t="s">
        <v>139</v>
      </c>
      <c r="CW647" t="s">
        <v>139</v>
      </c>
      <c r="CX647" t="s">
        <v>139</v>
      </c>
      <c r="CY647" t="s">
        <v>4912</v>
      </c>
      <c r="CZ647" s="10">
        <v>16703226130</v>
      </c>
      <c r="DA647" t="s">
        <v>3290</v>
      </c>
      <c r="DB647" t="s">
        <v>1524</v>
      </c>
      <c r="DC647" t="s">
        <v>139</v>
      </c>
      <c r="DD647" t="s">
        <v>117</v>
      </c>
    </row>
    <row r="648" spans="1:114" ht="14.45" customHeight="1" x14ac:dyDescent="0.25">
      <c r="A648" t="s">
        <v>5268</v>
      </c>
      <c r="B648" t="s">
        <v>115</v>
      </c>
      <c r="C648" s="1">
        <v>46030</v>
      </c>
      <c r="D648" s="1">
        <v>46079</v>
      </c>
      <c r="E648" t="s">
        <v>168</v>
      </c>
      <c r="F648" s="1">
        <v>46172</v>
      </c>
      <c r="G648" t="s">
        <v>117</v>
      </c>
      <c r="H648" t="s">
        <v>117</v>
      </c>
      <c r="I648" t="s">
        <v>117</v>
      </c>
      <c r="J648" t="s">
        <v>5269</v>
      </c>
      <c r="K648" t="s">
        <v>5270</v>
      </c>
      <c r="L648" t="s">
        <v>5271</v>
      </c>
      <c r="M648" t="s">
        <v>4838</v>
      </c>
      <c r="N648" t="s">
        <v>121</v>
      </c>
      <c r="O648" t="s">
        <v>122</v>
      </c>
      <c r="P648" s="8">
        <v>96950</v>
      </c>
      <c r="Q648" t="s">
        <v>123</v>
      </c>
      <c r="S648" s="10">
        <v>16702346485</v>
      </c>
      <c r="U648" t="s">
        <v>5272</v>
      </c>
      <c r="V648">
        <v>812112</v>
      </c>
      <c r="W648" t="s">
        <v>125</v>
      </c>
      <c r="Y648" t="s">
        <v>257</v>
      </c>
      <c r="Z648" t="s">
        <v>4832</v>
      </c>
      <c r="AA648" t="s">
        <v>4833</v>
      </c>
      <c r="AB648" t="s">
        <v>260</v>
      </c>
      <c r="AC648" t="s">
        <v>5271</v>
      </c>
      <c r="AD648" t="s">
        <v>5273</v>
      </c>
      <c r="AE648" t="s">
        <v>121</v>
      </c>
      <c r="AF648" t="s">
        <v>122</v>
      </c>
      <c r="AG648" s="8">
        <v>96950</v>
      </c>
      <c r="AH648" t="s">
        <v>123</v>
      </c>
      <c r="AJ648" s="10">
        <v>16702346485</v>
      </c>
      <c r="AL648" t="s">
        <v>5274</v>
      </c>
      <c r="BE648" t="str">
        <f>"39-5012.00"</f>
        <v>39-5012.00</v>
      </c>
      <c r="BF648" t="s">
        <v>742</v>
      </c>
      <c r="BG648" t="s">
        <v>5275</v>
      </c>
      <c r="BH648" t="s">
        <v>5276</v>
      </c>
      <c r="BI648">
        <v>3</v>
      </c>
      <c r="BJ648">
        <v>3</v>
      </c>
      <c r="BK648" s="1">
        <v>46174</v>
      </c>
      <c r="BL648" s="1">
        <v>46538</v>
      </c>
      <c r="BM648" s="1">
        <v>46174</v>
      </c>
      <c r="BN648" s="1">
        <v>46538</v>
      </c>
      <c r="BO648">
        <v>35</v>
      </c>
      <c r="BP648">
        <v>7</v>
      </c>
      <c r="BQ648">
        <v>0</v>
      </c>
      <c r="BR648">
        <v>0</v>
      </c>
      <c r="BS648">
        <v>7</v>
      </c>
      <c r="BT648">
        <v>7</v>
      </c>
      <c r="BU648">
        <v>7</v>
      </c>
      <c r="BV648">
        <v>7</v>
      </c>
      <c r="BW648" t="str">
        <f>"11:00 AM"</f>
        <v>11:00 AM</v>
      </c>
      <c r="BX648" t="str">
        <f>"7:00 PM"</f>
        <v>7:00 PM</v>
      </c>
      <c r="BY648" t="s">
        <v>135</v>
      </c>
      <c r="BZ648">
        <v>0</v>
      </c>
      <c r="CA648">
        <v>12</v>
      </c>
      <c r="CB648" t="s">
        <v>117</v>
      </c>
      <c r="CD648" s="2" t="s">
        <v>5277</v>
      </c>
      <c r="CE648" t="s">
        <v>5278</v>
      </c>
      <c r="CF648" t="s">
        <v>4838</v>
      </c>
      <c r="CG648" t="s">
        <v>121</v>
      </c>
      <c r="CH648" t="s">
        <v>122</v>
      </c>
      <c r="CI648" s="8">
        <v>96950</v>
      </c>
      <c r="CJ648" s="3">
        <v>8.8800000000000008</v>
      </c>
      <c r="CK648" s="3">
        <v>8.8800000000000008</v>
      </c>
      <c r="CL648" s="3">
        <v>13.32</v>
      </c>
      <c r="CM648" s="3">
        <v>13.32</v>
      </c>
      <c r="CN648" t="s">
        <v>137</v>
      </c>
      <c r="CO648" t="s">
        <v>854</v>
      </c>
      <c r="CP648" t="s">
        <v>138</v>
      </c>
      <c r="CR648" t="s">
        <v>117</v>
      </c>
      <c r="CS648" t="s">
        <v>139</v>
      </c>
      <c r="CT648" t="s">
        <v>140</v>
      </c>
      <c r="CU648" t="s">
        <v>139</v>
      </c>
      <c r="CV648" t="s">
        <v>140</v>
      </c>
      <c r="CW648" t="s">
        <v>139</v>
      </c>
      <c r="CX648" t="s">
        <v>140</v>
      </c>
      <c r="CY648" t="s">
        <v>5279</v>
      </c>
      <c r="CZ648" s="10">
        <v>16702346485</v>
      </c>
      <c r="DA648" t="s">
        <v>5274</v>
      </c>
      <c r="DB648" t="s">
        <v>4840</v>
      </c>
      <c r="DC648" t="s">
        <v>139</v>
      </c>
      <c r="DD648" t="s">
        <v>117</v>
      </c>
    </row>
    <row r="649" spans="1:114" ht="14.45" customHeight="1" x14ac:dyDescent="0.25">
      <c r="A649" t="s">
        <v>5633</v>
      </c>
      <c r="B649" t="s">
        <v>115</v>
      </c>
      <c r="C649" s="1">
        <v>46036</v>
      </c>
      <c r="D649" s="1">
        <v>46079</v>
      </c>
      <c r="E649" t="s">
        <v>116</v>
      </c>
      <c r="G649" t="s">
        <v>117</v>
      </c>
      <c r="H649" t="s">
        <v>117</v>
      </c>
      <c r="I649" t="s">
        <v>117</v>
      </c>
      <c r="J649" t="s">
        <v>986</v>
      </c>
      <c r="L649" t="s">
        <v>987</v>
      </c>
      <c r="N649" t="s">
        <v>156</v>
      </c>
      <c r="O649" t="s">
        <v>122</v>
      </c>
      <c r="P649" s="8">
        <v>96950</v>
      </c>
      <c r="Q649" t="s">
        <v>123</v>
      </c>
      <c r="S649" s="10">
        <v>16702358748</v>
      </c>
      <c r="U649" t="s">
        <v>988</v>
      </c>
      <c r="V649">
        <v>2362</v>
      </c>
      <c r="W649" t="s">
        <v>125</v>
      </c>
      <c r="Y649" t="s">
        <v>989</v>
      </c>
      <c r="Z649" t="s">
        <v>862</v>
      </c>
      <c r="AA649" t="s">
        <v>990</v>
      </c>
      <c r="AB649" t="s">
        <v>193</v>
      </c>
      <c r="AC649" t="s">
        <v>987</v>
      </c>
      <c r="AE649" t="s">
        <v>156</v>
      </c>
      <c r="AF649" t="s">
        <v>122</v>
      </c>
      <c r="AG649" s="8">
        <v>96950</v>
      </c>
      <c r="AH649" t="s">
        <v>123</v>
      </c>
      <c r="AJ649" s="10">
        <v>16702358748</v>
      </c>
      <c r="AL649" t="s">
        <v>991</v>
      </c>
      <c r="BE649" t="str">
        <f>"49-9071.00"</f>
        <v>49-9071.00</v>
      </c>
      <c r="BF649" t="s">
        <v>132</v>
      </c>
      <c r="BG649" t="s">
        <v>992</v>
      </c>
      <c r="BH649" t="s">
        <v>134</v>
      </c>
      <c r="BI649">
        <v>10</v>
      </c>
      <c r="BJ649">
        <v>10</v>
      </c>
      <c r="BK649" s="1">
        <v>46082</v>
      </c>
      <c r="BL649" s="1">
        <v>46446</v>
      </c>
      <c r="BM649" s="1">
        <v>46082</v>
      </c>
      <c r="BN649" s="1">
        <v>46446</v>
      </c>
      <c r="BO649">
        <v>35</v>
      </c>
      <c r="BP649">
        <v>0</v>
      </c>
      <c r="BQ649">
        <v>7</v>
      </c>
      <c r="BR649">
        <v>7</v>
      </c>
      <c r="BS649">
        <v>7</v>
      </c>
      <c r="BT649">
        <v>7</v>
      </c>
      <c r="BU649">
        <v>7</v>
      </c>
      <c r="BV649">
        <v>0</v>
      </c>
      <c r="BW649" t="str">
        <f>"8:00 AM"</f>
        <v>8:00 AM</v>
      </c>
      <c r="BX649" t="str">
        <f>"4:00 PM"</f>
        <v>4:00 PM</v>
      </c>
      <c r="BY649" t="s">
        <v>135</v>
      </c>
      <c r="BZ649">
        <v>0</v>
      </c>
      <c r="CA649">
        <v>12</v>
      </c>
      <c r="CB649" t="s">
        <v>117</v>
      </c>
      <c r="CD649" t="s">
        <v>165</v>
      </c>
      <c r="CE649" t="s">
        <v>987</v>
      </c>
      <c r="CG649" t="s">
        <v>993</v>
      </c>
      <c r="CH649" t="s">
        <v>122</v>
      </c>
      <c r="CI649" s="8">
        <v>96950</v>
      </c>
      <c r="CJ649" s="3">
        <v>9.98</v>
      </c>
      <c r="CK649" s="3">
        <v>9.98</v>
      </c>
      <c r="CL649" s="3">
        <v>14.97</v>
      </c>
      <c r="CM649" s="3">
        <v>14.97</v>
      </c>
      <c r="CN649" t="s">
        <v>137</v>
      </c>
      <c r="CO649" t="s">
        <v>142</v>
      </c>
      <c r="CP649" t="s">
        <v>266</v>
      </c>
      <c r="CR649" t="s">
        <v>117</v>
      </c>
      <c r="CS649" t="s">
        <v>139</v>
      </c>
      <c r="CT649" t="s">
        <v>140</v>
      </c>
      <c r="CU649" t="s">
        <v>139</v>
      </c>
      <c r="CV649" t="s">
        <v>140</v>
      </c>
      <c r="CW649" t="s">
        <v>139</v>
      </c>
      <c r="CX649" t="s">
        <v>140</v>
      </c>
      <c r="CY649" t="s">
        <v>994</v>
      </c>
      <c r="CZ649" s="10">
        <v>16702358748</v>
      </c>
      <c r="DA649" t="s">
        <v>991</v>
      </c>
      <c r="DB649" t="s">
        <v>142</v>
      </c>
      <c r="DC649" t="s">
        <v>139</v>
      </c>
      <c r="DD649" t="s">
        <v>117</v>
      </c>
    </row>
    <row r="650" spans="1:114" ht="14.45" customHeight="1" x14ac:dyDescent="0.25">
      <c r="A650" t="s">
        <v>5814</v>
      </c>
      <c r="B650" t="s">
        <v>115</v>
      </c>
      <c r="C650" s="1">
        <v>46037</v>
      </c>
      <c r="D650" s="1">
        <v>46079</v>
      </c>
      <c r="E650" t="s">
        <v>168</v>
      </c>
      <c r="F650" s="1">
        <v>46172</v>
      </c>
      <c r="G650" t="s">
        <v>139</v>
      </c>
      <c r="H650" t="s">
        <v>117</v>
      </c>
      <c r="I650" t="s">
        <v>117</v>
      </c>
      <c r="J650" t="s">
        <v>2202</v>
      </c>
      <c r="L650" t="s">
        <v>2203</v>
      </c>
      <c r="N650" t="s">
        <v>156</v>
      </c>
      <c r="O650" t="s">
        <v>122</v>
      </c>
      <c r="P650" s="8">
        <v>96950</v>
      </c>
      <c r="Q650" t="s">
        <v>123</v>
      </c>
      <c r="S650" s="10">
        <v>16702359369</v>
      </c>
      <c r="U650" t="s">
        <v>2204</v>
      </c>
      <c r="V650">
        <v>5324</v>
      </c>
      <c r="W650" t="s">
        <v>125</v>
      </c>
      <c r="Y650" t="s">
        <v>148</v>
      </c>
      <c r="Z650" t="s">
        <v>2205</v>
      </c>
      <c r="AB650" t="s">
        <v>277</v>
      </c>
      <c r="AC650" t="s">
        <v>5815</v>
      </c>
      <c r="AE650" t="s">
        <v>156</v>
      </c>
      <c r="AF650" t="s">
        <v>122</v>
      </c>
      <c r="AG650" s="8">
        <v>96950</v>
      </c>
      <c r="AH650" t="s">
        <v>123</v>
      </c>
      <c r="AJ650" s="10">
        <v>16702359369</v>
      </c>
      <c r="AL650" t="s">
        <v>2206</v>
      </c>
      <c r="BE650" t="str">
        <f>"47-2073.00"</f>
        <v>47-2073.00</v>
      </c>
      <c r="BF650" t="s">
        <v>3789</v>
      </c>
      <c r="BG650" t="s">
        <v>5816</v>
      </c>
      <c r="BH650" t="s">
        <v>2351</v>
      </c>
      <c r="BI650">
        <v>4</v>
      </c>
      <c r="BJ650">
        <v>4</v>
      </c>
      <c r="BK650" s="1">
        <v>46174</v>
      </c>
      <c r="BL650" s="1">
        <v>47269</v>
      </c>
      <c r="BM650" s="1">
        <v>46174</v>
      </c>
      <c r="BN650" s="1">
        <v>47269</v>
      </c>
      <c r="BO650">
        <v>35</v>
      </c>
      <c r="BP650">
        <v>0</v>
      </c>
      <c r="BQ650">
        <v>7</v>
      </c>
      <c r="BR650">
        <v>7</v>
      </c>
      <c r="BS650">
        <v>7</v>
      </c>
      <c r="BT650">
        <v>7</v>
      </c>
      <c r="BU650">
        <v>7</v>
      </c>
      <c r="BV650">
        <v>0</v>
      </c>
      <c r="BW650" t="str">
        <f>"8:00 AM"</f>
        <v>8:00 AM</v>
      </c>
      <c r="BX650" t="str">
        <f>"5:00 PM"</f>
        <v>5:00 PM</v>
      </c>
      <c r="BY650" t="s">
        <v>165</v>
      </c>
      <c r="BZ650">
        <v>0</v>
      </c>
      <c r="CA650">
        <v>12</v>
      </c>
      <c r="CB650" t="s">
        <v>117</v>
      </c>
      <c r="CD650" s="2" t="s">
        <v>5817</v>
      </c>
      <c r="CE650" t="s">
        <v>2209</v>
      </c>
      <c r="CG650" t="s">
        <v>156</v>
      </c>
      <c r="CH650" t="s">
        <v>122</v>
      </c>
      <c r="CI650" s="8">
        <v>96950</v>
      </c>
      <c r="CJ650" s="3">
        <v>11.97</v>
      </c>
      <c r="CK650" s="3">
        <v>11.97</v>
      </c>
      <c r="CL650" s="3">
        <v>17.96</v>
      </c>
      <c r="CM650" s="3">
        <v>17.96</v>
      </c>
      <c r="CN650" t="s">
        <v>137</v>
      </c>
      <c r="CO650" t="s">
        <v>854</v>
      </c>
      <c r="CP650" t="s">
        <v>138</v>
      </c>
      <c r="CR650" t="s">
        <v>117</v>
      </c>
      <c r="CS650" t="s">
        <v>139</v>
      </c>
      <c r="CT650" t="s">
        <v>140</v>
      </c>
      <c r="CU650" t="s">
        <v>139</v>
      </c>
      <c r="CV650" t="s">
        <v>140</v>
      </c>
      <c r="CW650" t="s">
        <v>139</v>
      </c>
      <c r="CX650" t="s">
        <v>140</v>
      </c>
      <c r="CY650" t="s">
        <v>1302</v>
      </c>
      <c r="CZ650" s="10">
        <v>16702359369</v>
      </c>
      <c r="DA650" t="s">
        <v>2206</v>
      </c>
      <c r="DB650" t="s">
        <v>140</v>
      </c>
      <c r="DC650" t="s">
        <v>139</v>
      </c>
      <c r="DD650" t="s">
        <v>117</v>
      </c>
      <c r="DE650" t="s">
        <v>148</v>
      </c>
      <c r="DF650" t="s">
        <v>2205</v>
      </c>
      <c r="DH650" t="s">
        <v>2204</v>
      </c>
      <c r="DI650" t="s">
        <v>2202</v>
      </c>
      <c r="DJ650" t="s">
        <v>2206</v>
      </c>
    </row>
    <row r="651" spans="1:114" ht="14.45" customHeight="1" x14ac:dyDescent="0.25">
      <c r="A651" t="s">
        <v>1509</v>
      </c>
      <c r="B651" t="s">
        <v>251</v>
      </c>
      <c r="C651" s="1">
        <v>46026</v>
      </c>
      <c r="D651" s="1">
        <v>46080</v>
      </c>
      <c r="E651" t="s">
        <v>168</v>
      </c>
      <c r="F651" s="1">
        <v>46194</v>
      </c>
      <c r="G651" t="s">
        <v>117</v>
      </c>
      <c r="H651" t="s">
        <v>139</v>
      </c>
      <c r="I651" t="s">
        <v>117</v>
      </c>
      <c r="J651" t="s">
        <v>1510</v>
      </c>
      <c r="K651" t="s">
        <v>1511</v>
      </c>
      <c r="L651" t="s">
        <v>1512</v>
      </c>
      <c r="M651" t="s">
        <v>1513</v>
      </c>
      <c r="N651" t="s">
        <v>121</v>
      </c>
      <c r="O651" t="s">
        <v>122</v>
      </c>
      <c r="P651" s="8">
        <v>96950</v>
      </c>
      <c r="Q651" t="s">
        <v>123</v>
      </c>
      <c r="S651" s="10">
        <v>16707837461</v>
      </c>
      <c r="U651" t="s">
        <v>1514</v>
      </c>
      <c r="V651">
        <v>56132</v>
      </c>
      <c r="W651" t="s">
        <v>222</v>
      </c>
      <c r="X651" t="s">
        <v>139</v>
      </c>
      <c r="Y651" t="s">
        <v>1515</v>
      </c>
      <c r="Z651" t="s">
        <v>1516</v>
      </c>
      <c r="AA651" t="s">
        <v>1517</v>
      </c>
      <c r="AB651" t="s">
        <v>260</v>
      </c>
      <c r="AC651" t="s">
        <v>1512</v>
      </c>
      <c r="AD651" t="s">
        <v>1513</v>
      </c>
      <c r="AE651" t="s">
        <v>121</v>
      </c>
      <c r="AF651" t="s">
        <v>122</v>
      </c>
      <c r="AG651" s="8">
        <v>96950</v>
      </c>
      <c r="AH651" t="s">
        <v>123</v>
      </c>
      <c r="AJ651" s="10">
        <v>16707837461</v>
      </c>
      <c r="AL651" t="s">
        <v>1518</v>
      </c>
      <c r="BE651" t="str">
        <f>"35-2014.00"</f>
        <v>35-2014.00</v>
      </c>
      <c r="BF651" t="s">
        <v>195</v>
      </c>
      <c r="BG651" t="s">
        <v>1519</v>
      </c>
      <c r="BH651" t="s">
        <v>197</v>
      </c>
      <c r="BI651">
        <v>6</v>
      </c>
      <c r="BJ651">
        <v>5</v>
      </c>
      <c r="BK651" s="1">
        <v>46196</v>
      </c>
      <c r="BL651" s="1">
        <v>46560</v>
      </c>
      <c r="BM651" s="1">
        <v>46196</v>
      </c>
      <c r="BN651" s="1">
        <v>46560</v>
      </c>
      <c r="BO651">
        <v>40</v>
      </c>
      <c r="BP651">
        <v>0</v>
      </c>
      <c r="BQ651">
        <v>8</v>
      </c>
      <c r="BR651">
        <v>8</v>
      </c>
      <c r="BS651">
        <v>8</v>
      </c>
      <c r="BT651">
        <v>8</v>
      </c>
      <c r="BU651">
        <v>8</v>
      </c>
      <c r="BV651">
        <v>0</v>
      </c>
      <c r="BW651" t="str">
        <f>"10:00 AM"</f>
        <v>10:00 AM</v>
      </c>
      <c r="BX651" t="str">
        <f>"8:00 PM"</f>
        <v>8:00 PM</v>
      </c>
      <c r="BY651" t="s">
        <v>165</v>
      </c>
      <c r="BZ651">
        <v>0</v>
      </c>
      <c r="CA651">
        <v>12</v>
      </c>
      <c r="CB651" t="s">
        <v>117</v>
      </c>
      <c r="CD651" t="s">
        <v>1520</v>
      </c>
      <c r="CE651" t="s">
        <v>1512</v>
      </c>
      <c r="CF651" t="s">
        <v>1513</v>
      </c>
      <c r="CG651" t="s">
        <v>121</v>
      </c>
      <c r="CH651" t="s">
        <v>122</v>
      </c>
      <c r="CI651" s="8">
        <v>96950</v>
      </c>
      <c r="CJ651" s="3">
        <v>8.98</v>
      </c>
      <c r="CK651" s="3">
        <v>8.98</v>
      </c>
      <c r="CL651" s="3">
        <v>13.47</v>
      </c>
      <c r="CM651" s="3">
        <v>13.47</v>
      </c>
      <c r="CN651" t="s">
        <v>137</v>
      </c>
      <c r="CO651" t="s">
        <v>1521</v>
      </c>
      <c r="CP651" t="s">
        <v>138</v>
      </c>
      <c r="CR651" t="s">
        <v>117</v>
      </c>
      <c r="CS651" t="s">
        <v>139</v>
      </c>
      <c r="CT651" t="s">
        <v>140</v>
      </c>
      <c r="CU651" t="s">
        <v>139</v>
      </c>
      <c r="CV651" t="s">
        <v>140</v>
      </c>
      <c r="CW651" t="s">
        <v>139</v>
      </c>
      <c r="CX651" t="s">
        <v>140</v>
      </c>
      <c r="CY651" t="s">
        <v>1522</v>
      </c>
      <c r="CZ651" s="10">
        <v>16707837461</v>
      </c>
      <c r="DA651" t="s">
        <v>1523</v>
      </c>
      <c r="DB651" t="s">
        <v>1524</v>
      </c>
      <c r="DC651" t="s">
        <v>139</v>
      </c>
      <c r="DD651" t="s">
        <v>139</v>
      </c>
    </row>
    <row r="652" spans="1:114" ht="14.45" customHeight="1" x14ac:dyDescent="0.25">
      <c r="A652" t="s">
        <v>2969</v>
      </c>
      <c r="B652" t="s">
        <v>234</v>
      </c>
      <c r="C652" s="1">
        <v>46040</v>
      </c>
      <c r="D652" s="1">
        <v>46080</v>
      </c>
      <c r="E652" t="s">
        <v>116</v>
      </c>
      <c r="G652" t="s">
        <v>117</v>
      </c>
      <c r="H652" t="s">
        <v>117</v>
      </c>
      <c r="I652" t="s">
        <v>117</v>
      </c>
      <c r="J652" t="s">
        <v>515</v>
      </c>
      <c r="K652" t="s">
        <v>516</v>
      </c>
      <c r="L652" t="s">
        <v>517</v>
      </c>
      <c r="M652" t="s">
        <v>518</v>
      </c>
      <c r="N652" t="s">
        <v>121</v>
      </c>
      <c r="O652" t="s">
        <v>122</v>
      </c>
      <c r="P652" s="8">
        <v>96950</v>
      </c>
      <c r="Q652" t="s">
        <v>123</v>
      </c>
      <c r="R652" t="s">
        <v>487</v>
      </c>
      <c r="S652" s="10">
        <v>16702353481</v>
      </c>
      <c r="U652" t="s">
        <v>519</v>
      </c>
      <c r="V652">
        <v>811111</v>
      </c>
      <c r="W652" t="s">
        <v>125</v>
      </c>
      <c r="Y652" t="s">
        <v>520</v>
      </c>
      <c r="Z652" t="s">
        <v>521</v>
      </c>
      <c r="AA652" t="s">
        <v>522</v>
      </c>
      <c r="AB652" t="s">
        <v>523</v>
      </c>
      <c r="AC652" t="s">
        <v>518</v>
      </c>
      <c r="AD652" t="s">
        <v>518</v>
      </c>
      <c r="AE652" t="s">
        <v>121</v>
      </c>
      <c r="AF652" t="s">
        <v>122</v>
      </c>
      <c r="AG652" s="8">
        <v>96950</v>
      </c>
      <c r="AH652" t="s">
        <v>123</v>
      </c>
      <c r="AI652" t="s">
        <v>121</v>
      </c>
      <c r="AJ652" s="10">
        <v>16702353481</v>
      </c>
      <c r="AL652" t="s">
        <v>524</v>
      </c>
      <c r="BE652" t="str">
        <f>"49-9071.00"</f>
        <v>49-9071.00</v>
      </c>
      <c r="BF652" t="s">
        <v>132</v>
      </c>
      <c r="BG652" t="s">
        <v>525</v>
      </c>
      <c r="BH652" t="s">
        <v>526</v>
      </c>
      <c r="BI652">
        <v>3</v>
      </c>
      <c r="BK652" s="1">
        <v>46143</v>
      </c>
      <c r="BL652" s="1">
        <v>46507</v>
      </c>
      <c r="BO652">
        <v>35</v>
      </c>
      <c r="BP652">
        <v>0</v>
      </c>
      <c r="BQ652">
        <v>7</v>
      </c>
      <c r="BR652">
        <v>7</v>
      </c>
      <c r="BS652">
        <v>7</v>
      </c>
      <c r="BT652">
        <v>7</v>
      </c>
      <c r="BU652">
        <v>7</v>
      </c>
      <c r="BV652">
        <v>0</v>
      </c>
      <c r="BW652" t="str">
        <f t="shared" ref="BW652:BW658" si="16">"8:00 AM"</f>
        <v>8:00 AM</v>
      </c>
      <c r="BX652" t="str">
        <f>"4:00 PM"</f>
        <v>4:00 PM</v>
      </c>
      <c r="BY652" t="s">
        <v>165</v>
      </c>
      <c r="BZ652">
        <v>0</v>
      </c>
      <c r="CA652">
        <v>12</v>
      </c>
      <c r="CB652" t="s">
        <v>117</v>
      </c>
      <c r="CD652" t="s">
        <v>2970</v>
      </c>
      <c r="CE652" t="s">
        <v>517</v>
      </c>
      <c r="CF652" t="s">
        <v>518</v>
      </c>
      <c r="CG652" t="s">
        <v>121</v>
      </c>
      <c r="CH652" t="s">
        <v>122</v>
      </c>
      <c r="CI652" s="8">
        <v>96950</v>
      </c>
      <c r="CJ652" s="3">
        <v>9.98</v>
      </c>
      <c r="CK652" s="3">
        <v>9.98</v>
      </c>
      <c r="CL652" s="3">
        <v>14.97</v>
      </c>
      <c r="CM652" s="3">
        <v>14.97</v>
      </c>
      <c r="CN652" t="s">
        <v>137</v>
      </c>
      <c r="CO652" t="s">
        <v>140</v>
      </c>
      <c r="CP652" t="s">
        <v>138</v>
      </c>
      <c r="CR652" t="s">
        <v>117</v>
      </c>
      <c r="CS652" t="s">
        <v>139</v>
      </c>
      <c r="CT652" t="s">
        <v>140</v>
      </c>
      <c r="CU652" t="s">
        <v>139</v>
      </c>
      <c r="CV652" t="s">
        <v>140</v>
      </c>
      <c r="CW652" t="s">
        <v>139</v>
      </c>
      <c r="CX652" t="s">
        <v>139</v>
      </c>
      <c r="CY652" t="s">
        <v>528</v>
      </c>
      <c r="CZ652" s="10">
        <v>16702353481</v>
      </c>
      <c r="DA652" t="s">
        <v>524</v>
      </c>
      <c r="DB652" t="s">
        <v>140</v>
      </c>
      <c r="DC652" t="s">
        <v>139</v>
      </c>
      <c r="DD652" t="s">
        <v>117</v>
      </c>
      <c r="DE652" t="s">
        <v>529</v>
      </c>
      <c r="DF652" t="s">
        <v>530</v>
      </c>
      <c r="DG652" t="s">
        <v>531</v>
      </c>
      <c r="DH652" t="s">
        <v>519</v>
      </c>
      <c r="DI652" t="s">
        <v>515</v>
      </c>
      <c r="DJ652" t="s">
        <v>524</v>
      </c>
    </row>
    <row r="653" spans="1:114" ht="14.45" customHeight="1" x14ac:dyDescent="0.25">
      <c r="A653" t="s">
        <v>3168</v>
      </c>
      <c r="B653" t="s">
        <v>499</v>
      </c>
      <c r="C653" s="1">
        <v>46078</v>
      </c>
      <c r="D653" s="1">
        <v>46080</v>
      </c>
      <c r="E653" t="s">
        <v>116</v>
      </c>
      <c r="G653" t="s">
        <v>117</v>
      </c>
      <c r="H653" t="s">
        <v>117</v>
      </c>
      <c r="I653" t="s">
        <v>117</v>
      </c>
      <c r="J653" t="s">
        <v>366</v>
      </c>
      <c r="K653" t="s">
        <v>366</v>
      </c>
      <c r="L653" t="s">
        <v>462</v>
      </c>
      <c r="N653" t="s">
        <v>368</v>
      </c>
      <c r="O653" t="s">
        <v>122</v>
      </c>
      <c r="P653" s="8">
        <v>96951</v>
      </c>
      <c r="Q653" t="s">
        <v>123</v>
      </c>
      <c r="S653" s="10">
        <v>16705320350</v>
      </c>
      <c r="U653" t="s">
        <v>369</v>
      </c>
      <c r="V653">
        <v>311942</v>
      </c>
      <c r="W653" t="s">
        <v>125</v>
      </c>
      <c r="Y653" t="s">
        <v>370</v>
      </c>
      <c r="Z653" t="s">
        <v>371</v>
      </c>
      <c r="AA653" t="s">
        <v>249</v>
      </c>
      <c r="AB653" t="s">
        <v>193</v>
      </c>
      <c r="AC653" t="s">
        <v>372</v>
      </c>
      <c r="AE653" t="s">
        <v>368</v>
      </c>
      <c r="AF653" t="s">
        <v>122</v>
      </c>
      <c r="AG653" s="8">
        <v>96951</v>
      </c>
      <c r="AH653" t="s">
        <v>123</v>
      </c>
      <c r="AJ653" s="10">
        <v>16705320350</v>
      </c>
      <c r="AL653" t="s">
        <v>373</v>
      </c>
      <c r="BE653" t="str">
        <f>"51-9198.00"</f>
        <v>51-9198.00</v>
      </c>
      <c r="BF653" t="s">
        <v>374</v>
      </c>
      <c r="BG653" t="s">
        <v>3169</v>
      </c>
      <c r="BH653" t="s">
        <v>376</v>
      </c>
      <c r="BI653">
        <v>2</v>
      </c>
      <c r="BK653" s="1">
        <v>46204</v>
      </c>
      <c r="BL653" s="1">
        <v>46568</v>
      </c>
      <c r="BO653">
        <v>40</v>
      </c>
      <c r="BP653">
        <v>0</v>
      </c>
      <c r="BQ653">
        <v>7</v>
      </c>
      <c r="BR653">
        <v>7</v>
      </c>
      <c r="BS653">
        <v>7</v>
      </c>
      <c r="BT653">
        <v>7</v>
      </c>
      <c r="BU653">
        <v>7</v>
      </c>
      <c r="BV653">
        <v>5</v>
      </c>
      <c r="BW653" t="str">
        <f t="shared" si="16"/>
        <v>8:00 AM</v>
      </c>
      <c r="BX653" t="str">
        <f>"4:00 PM"</f>
        <v>4:00 PM</v>
      </c>
      <c r="BY653" t="s">
        <v>165</v>
      </c>
      <c r="BZ653">
        <v>0</v>
      </c>
      <c r="CA653">
        <v>0</v>
      </c>
      <c r="CB653" t="s">
        <v>117</v>
      </c>
      <c r="CD653" t="s">
        <v>377</v>
      </c>
      <c r="CE653" t="s">
        <v>467</v>
      </c>
      <c r="CG653" t="s">
        <v>368</v>
      </c>
      <c r="CH653" t="s">
        <v>122</v>
      </c>
      <c r="CI653" s="8">
        <v>96951</v>
      </c>
      <c r="CJ653" s="3">
        <v>8.2200000000000006</v>
      </c>
      <c r="CK653" s="3">
        <v>8.2200000000000006</v>
      </c>
      <c r="CL653" s="3">
        <v>12.33</v>
      </c>
      <c r="CM653" s="3">
        <v>12.33</v>
      </c>
      <c r="CN653" t="s">
        <v>137</v>
      </c>
      <c r="CO653" t="s">
        <v>140</v>
      </c>
      <c r="CP653" t="s">
        <v>138</v>
      </c>
      <c r="CR653" t="s">
        <v>117</v>
      </c>
      <c r="CS653" t="s">
        <v>139</v>
      </c>
      <c r="CT653" t="s">
        <v>139</v>
      </c>
      <c r="CU653" t="s">
        <v>139</v>
      </c>
      <c r="CV653" t="s">
        <v>140</v>
      </c>
      <c r="CW653" t="s">
        <v>139</v>
      </c>
      <c r="CX653" t="s">
        <v>140</v>
      </c>
      <c r="CY653" t="s">
        <v>379</v>
      </c>
      <c r="CZ653" s="10">
        <v>16705320350</v>
      </c>
      <c r="DA653" t="s">
        <v>373</v>
      </c>
      <c r="DB653" t="s">
        <v>140</v>
      </c>
      <c r="DC653" t="s">
        <v>139</v>
      </c>
      <c r="DD653" t="s">
        <v>117</v>
      </c>
    </row>
    <row r="654" spans="1:114" ht="14.45" customHeight="1" x14ac:dyDescent="0.25">
      <c r="A654" t="s">
        <v>3768</v>
      </c>
      <c r="B654" t="s">
        <v>217</v>
      </c>
      <c r="C654" s="1">
        <v>46030</v>
      </c>
      <c r="D654" s="1">
        <v>46080</v>
      </c>
      <c r="E654" t="s">
        <v>168</v>
      </c>
      <c r="F654" s="1">
        <v>46172</v>
      </c>
      <c r="G654" t="s">
        <v>117</v>
      </c>
      <c r="H654" t="s">
        <v>117</v>
      </c>
      <c r="I654" t="s">
        <v>117</v>
      </c>
      <c r="J654" t="s">
        <v>1056</v>
      </c>
      <c r="L654" t="s">
        <v>2560</v>
      </c>
      <c r="M654" t="s">
        <v>1058</v>
      </c>
      <c r="N654" t="s">
        <v>121</v>
      </c>
      <c r="O654" t="s">
        <v>122</v>
      </c>
      <c r="P654" s="8">
        <v>96950</v>
      </c>
      <c r="Q654" t="s">
        <v>123</v>
      </c>
      <c r="S654" s="10">
        <v>16702351980</v>
      </c>
      <c r="U654" t="s">
        <v>1059</v>
      </c>
      <c r="V654">
        <v>561320</v>
      </c>
      <c r="W654" t="s">
        <v>222</v>
      </c>
      <c r="X654" t="s">
        <v>139</v>
      </c>
      <c r="Y654" t="s">
        <v>1060</v>
      </c>
      <c r="Z654" t="s">
        <v>1061</v>
      </c>
      <c r="AA654" t="s">
        <v>1062</v>
      </c>
      <c r="AB654" t="s">
        <v>193</v>
      </c>
      <c r="AC654" t="s">
        <v>1057</v>
      </c>
      <c r="AD654" t="s">
        <v>1058</v>
      </c>
      <c r="AE654" t="s">
        <v>121</v>
      </c>
      <c r="AF654" t="s">
        <v>122</v>
      </c>
      <c r="AG654" s="8">
        <v>96950</v>
      </c>
      <c r="AH654" t="s">
        <v>123</v>
      </c>
      <c r="AJ654" s="10">
        <v>16702351980</v>
      </c>
      <c r="AL654" t="s">
        <v>1063</v>
      </c>
      <c r="BE654" t="str">
        <f>"43-3031.00"</f>
        <v>43-3031.00</v>
      </c>
      <c r="BF654" t="s">
        <v>1205</v>
      </c>
      <c r="BG654" t="s">
        <v>2561</v>
      </c>
      <c r="BH654" t="s">
        <v>1707</v>
      </c>
      <c r="BI654">
        <v>8</v>
      </c>
      <c r="BK654" s="1">
        <v>46174</v>
      </c>
      <c r="BL654" s="1">
        <v>46538</v>
      </c>
      <c r="BO654">
        <v>42</v>
      </c>
      <c r="BP654">
        <v>0</v>
      </c>
      <c r="BQ654">
        <v>7</v>
      </c>
      <c r="BR654">
        <v>7</v>
      </c>
      <c r="BS654">
        <v>7</v>
      </c>
      <c r="BT654">
        <v>7</v>
      </c>
      <c r="BU654">
        <v>7</v>
      </c>
      <c r="BV654">
        <v>7</v>
      </c>
      <c r="BW654" t="str">
        <f t="shared" si="16"/>
        <v>8:00 AM</v>
      </c>
      <c r="BX654" t="str">
        <f>"4:00 PM"</f>
        <v>4:00 PM</v>
      </c>
      <c r="BY654" t="s">
        <v>165</v>
      </c>
      <c r="BZ654">
        <v>0</v>
      </c>
      <c r="CA654">
        <v>24</v>
      </c>
      <c r="CB654" t="s">
        <v>117</v>
      </c>
      <c r="CD654" s="2" t="s">
        <v>2562</v>
      </c>
      <c r="CE654" t="s">
        <v>1057</v>
      </c>
      <c r="CF654" t="s">
        <v>1058</v>
      </c>
      <c r="CG654" t="s">
        <v>121</v>
      </c>
      <c r="CH654" t="s">
        <v>122</v>
      </c>
      <c r="CI654" s="8">
        <v>96950</v>
      </c>
      <c r="CJ654" s="3">
        <v>12.33</v>
      </c>
      <c r="CK654" s="3">
        <v>12.33</v>
      </c>
      <c r="CL654" s="3">
        <v>18.5</v>
      </c>
      <c r="CM654" s="3">
        <v>18.5</v>
      </c>
      <c r="CN654" t="s">
        <v>137</v>
      </c>
      <c r="CO654" t="s">
        <v>2563</v>
      </c>
      <c r="CP654" t="s">
        <v>138</v>
      </c>
      <c r="CR654" t="s">
        <v>117</v>
      </c>
      <c r="CS654" t="s">
        <v>139</v>
      </c>
      <c r="CT654" t="s">
        <v>140</v>
      </c>
      <c r="CU654" t="s">
        <v>139</v>
      </c>
      <c r="CV654" t="s">
        <v>140</v>
      </c>
      <c r="CW654" t="s">
        <v>139</v>
      </c>
      <c r="CX654" t="s">
        <v>140</v>
      </c>
      <c r="CY654" t="s">
        <v>2564</v>
      </c>
      <c r="CZ654" s="10">
        <v>16702351980</v>
      </c>
      <c r="DA654" t="s">
        <v>1063</v>
      </c>
      <c r="DB654" t="s">
        <v>140</v>
      </c>
      <c r="DC654" t="s">
        <v>139</v>
      </c>
      <c r="DD654" t="s">
        <v>139</v>
      </c>
    </row>
    <row r="655" spans="1:114" ht="14.45" customHeight="1" x14ac:dyDescent="0.25">
      <c r="A655" t="s">
        <v>3769</v>
      </c>
      <c r="B655" t="s">
        <v>115</v>
      </c>
      <c r="C655" s="1">
        <v>46030</v>
      </c>
      <c r="D655" s="1">
        <v>46080</v>
      </c>
      <c r="E655" t="s">
        <v>168</v>
      </c>
      <c r="F655" s="1">
        <v>46141</v>
      </c>
      <c r="G655" t="s">
        <v>139</v>
      </c>
      <c r="H655" t="s">
        <v>117</v>
      </c>
      <c r="I655" t="s">
        <v>117</v>
      </c>
      <c r="J655" t="s">
        <v>3702</v>
      </c>
      <c r="K655" t="s">
        <v>3770</v>
      </c>
      <c r="L655" t="s">
        <v>3771</v>
      </c>
      <c r="M655" t="s">
        <v>1058</v>
      </c>
      <c r="N655" t="s">
        <v>121</v>
      </c>
      <c r="O655" t="s">
        <v>122</v>
      </c>
      <c r="P655" s="8">
        <v>96950</v>
      </c>
      <c r="Q655" t="s">
        <v>123</v>
      </c>
      <c r="S655" s="10">
        <v>16707891106</v>
      </c>
      <c r="U655" t="s">
        <v>3704</v>
      </c>
      <c r="V655">
        <v>561320</v>
      </c>
      <c r="W655" t="s">
        <v>222</v>
      </c>
      <c r="X655" t="s">
        <v>139</v>
      </c>
      <c r="Y655" t="s">
        <v>2182</v>
      </c>
      <c r="Z655" t="s">
        <v>2183</v>
      </c>
      <c r="AA655" t="s">
        <v>1544</v>
      </c>
      <c r="AB655" t="s">
        <v>193</v>
      </c>
      <c r="AC655" t="s">
        <v>3771</v>
      </c>
      <c r="AD655" t="s">
        <v>1058</v>
      </c>
      <c r="AE655" t="s">
        <v>121</v>
      </c>
      <c r="AF655" t="s">
        <v>122</v>
      </c>
      <c r="AG655" s="8">
        <v>96950</v>
      </c>
      <c r="AH655" t="s">
        <v>123</v>
      </c>
      <c r="AJ655" s="10">
        <v>16707891106</v>
      </c>
      <c r="AL655" t="s">
        <v>3705</v>
      </c>
      <c r="BE655" t="str">
        <f>"49-9071.00"</f>
        <v>49-9071.00</v>
      </c>
      <c r="BF655" t="s">
        <v>132</v>
      </c>
      <c r="BG655" t="s">
        <v>3772</v>
      </c>
      <c r="BH655" t="s">
        <v>2981</v>
      </c>
      <c r="BI655">
        <v>10</v>
      </c>
      <c r="BJ655">
        <v>10</v>
      </c>
      <c r="BK655" s="1">
        <v>46143</v>
      </c>
      <c r="BL655" s="1">
        <v>47238</v>
      </c>
      <c r="BM655" s="1">
        <v>46143</v>
      </c>
      <c r="BN655" s="1">
        <v>47238</v>
      </c>
      <c r="BO655">
        <v>35</v>
      </c>
      <c r="BP655">
        <v>0</v>
      </c>
      <c r="BQ655">
        <v>7</v>
      </c>
      <c r="BR655">
        <v>7</v>
      </c>
      <c r="BS655">
        <v>7</v>
      </c>
      <c r="BT655">
        <v>7</v>
      </c>
      <c r="BU655">
        <v>7</v>
      </c>
      <c r="BV655">
        <v>0</v>
      </c>
      <c r="BW655" t="str">
        <f t="shared" si="16"/>
        <v>8:00 AM</v>
      </c>
      <c r="BX655" t="str">
        <f>"4:00 PM"</f>
        <v>4:00 PM</v>
      </c>
      <c r="BY655" t="s">
        <v>135</v>
      </c>
      <c r="BZ655">
        <v>0</v>
      </c>
      <c r="CA655">
        <v>12</v>
      </c>
      <c r="CB655" t="s">
        <v>117</v>
      </c>
      <c r="CD655" s="2" t="s">
        <v>3773</v>
      </c>
      <c r="CE655" t="s">
        <v>3774</v>
      </c>
      <c r="CF655" t="s">
        <v>1058</v>
      </c>
      <c r="CG655" t="s">
        <v>156</v>
      </c>
      <c r="CH655" t="s">
        <v>122</v>
      </c>
      <c r="CI655" s="8">
        <v>96950</v>
      </c>
      <c r="CJ655" s="3">
        <v>9.98</v>
      </c>
      <c r="CK655" s="3">
        <v>9.98</v>
      </c>
      <c r="CL655" s="3">
        <v>14.97</v>
      </c>
      <c r="CM655" s="3">
        <v>14.97</v>
      </c>
      <c r="CN655" t="s">
        <v>137</v>
      </c>
      <c r="CO655" t="s">
        <v>140</v>
      </c>
      <c r="CP655" t="s">
        <v>138</v>
      </c>
      <c r="CR655" t="s">
        <v>117</v>
      </c>
      <c r="CS655" t="s">
        <v>139</v>
      </c>
      <c r="CT655" t="s">
        <v>140</v>
      </c>
      <c r="CU655" t="s">
        <v>139</v>
      </c>
      <c r="CV655" t="s">
        <v>140</v>
      </c>
      <c r="CW655" t="s">
        <v>139</v>
      </c>
      <c r="CX655" t="s">
        <v>140</v>
      </c>
      <c r="CY655" s="2" t="s">
        <v>3709</v>
      </c>
      <c r="CZ655" s="10">
        <v>16707891106</v>
      </c>
      <c r="DA655" t="s">
        <v>3705</v>
      </c>
      <c r="DB655" t="s">
        <v>824</v>
      </c>
      <c r="DC655" t="s">
        <v>139</v>
      </c>
      <c r="DD655" t="s">
        <v>139</v>
      </c>
    </row>
    <row r="656" spans="1:114" ht="14.45" customHeight="1" x14ac:dyDescent="0.25">
      <c r="A656" t="s">
        <v>3806</v>
      </c>
      <c r="B656" t="s">
        <v>499</v>
      </c>
      <c r="C656" s="1">
        <v>46073</v>
      </c>
      <c r="D656" s="1">
        <v>46080</v>
      </c>
      <c r="E656" t="s">
        <v>116</v>
      </c>
      <c r="G656" t="s">
        <v>117</v>
      </c>
      <c r="H656" t="s">
        <v>117</v>
      </c>
      <c r="I656" t="s">
        <v>117</v>
      </c>
      <c r="J656" t="s">
        <v>904</v>
      </c>
      <c r="L656" t="s">
        <v>884</v>
      </c>
      <c r="M656" t="s">
        <v>1491</v>
      </c>
      <c r="N656" t="s">
        <v>121</v>
      </c>
      <c r="O656" t="s">
        <v>122</v>
      </c>
      <c r="P656" s="8">
        <v>96950</v>
      </c>
      <c r="Q656" t="s">
        <v>123</v>
      </c>
      <c r="S656" s="10">
        <v>16702345911</v>
      </c>
      <c r="U656" t="s">
        <v>886</v>
      </c>
      <c r="V656">
        <v>441110</v>
      </c>
      <c r="W656" t="s">
        <v>125</v>
      </c>
      <c r="Y656" t="s">
        <v>887</v>
      </c>
      <c r="Z656" t="s">
        <v>888</v>
      </c>
      <c r="AA656" t="s">
        <v>249</v>
      </c>
      <c r="AB656" t="s">
        <v>209</v>
      </c>
      <c r="AC656" t="s">
        <v>1092</v>
      </c>
      <c r="AD656" t="s">
        <v>1492</v>
      </c>
      <c r="AE656" t="s">
        <v>121</v>
      </c>
      <c r="AF656" t="s">
        <v>122</v>
      </c>
      <c r="AG656" s="8">
        <v>96950</v>
      </c>
      <c r="AH656" t="s">
        <v>123</v>
      </c>
      <c r="AJ656" s="10">
        <v>16702345911</v>
      </c>
      <c r="AL656" t="s">
        <v>890</v>
      </c>
      <c r="AM656" t="s">
        <v>891</v>
      </c>
      <c r="AN656" t="s">
        <v>907</v>
      </c>
      <c r="AO656" t="s">
        <v>893</v>
      </c>
      <c r="AP656" t="s">
        <v>908</v>
      </c>
      <c r="AQ656" t="s">
        <v>1493</v>
      </c>
      <c r="AR656" t="s">
        <v>1494</v>
      </c>
      <c r="AS656" t="s">
        <v>121</v>
      </c>
      <c r="AT656" t="s">
        <v>122</v>
      </c>
      <c r="AU656" s="8">
        <v>96950</v>
      </c>
      <c r="AV656" t="s">
        <v>123</v>
      </c>
      <c r="AX656" s="10">
        <v>16702330081</v>
      </c>
      <c r="AZ656" t="s">
        <v>896</v>
      </c>
      <c r="BA656" t="s">
        <v>909</v>
      </c>
      <c r="BB656" t="s">
        <v>898</v>
      </c>
      <c r="BC656" t="s">
        <v>122</v>
      </c>
      <c r="BD656" t="s">
        <v>899</v>
      </c>
      <c r="BE656" t="str">
        <f>"43-4151.00"</f>
        <v>43-4151.00</v>
      </c>
      <c r="BF656" t="s">
        <v>1495</v>
      </c>
      <c r="BG656" t="s">
        <v>1496</v>
      </c>
      <c r="BH656" t="s">
        <v>1497</v>
      </c>
      <c r="BI656">
        <v>1</v>
      </c>
      <c r="BK656" s="1">
        <v>46082</v>
      </c>
      <c r="BL656" s="1">
        <v>46295</v>
      </c>
      <c r="BO656">
        <v>40</v>
      </c>
      <c r="BP656">
        <v>0</v>
      </c>
      <c r="BQ656">
        <v>8</v>
      </c>
      <c r="BR656">
        <v>8</v>
      </c>
      <c r="BS656">
        <v>8</v>
      </c>
      <c r="BT656">
        <v>8</v>
      </c>
      <c r="BU656">
        <v>8</v>
      </c>
      <c r="BV656">
        <v>0</v>
      </c>
      <c r="BW656" t="str">
        <f t="shared" si="16"/>
        <v>8:00 AM</v>
      </c>
      <c r="BX656" t="str">
        <f>"5:00 PM"</f>
        <v>5:00 PM</v>
      </c>
      <c r="BY656" t="s">
        <v>135</v>
      </c>
      <c r="BZ656">
        <v>0</v>
      </c>
      <c r="CA656">
        <v>24</v>
      </c>
      <c r="CB656" t="s">
        <v>117</v>
      </c>
      <c r="CD656" t="s">
        <v>3807</v>
      </c>
      <c r="CE656" t="s">
        <v>904</v>
      </c>
      <c r="CF656" t="s">
        <v>1426</v>
      </c>
      <c r="CG656" t="s">
        <v>121</v>
      </c>
      <c r="CH656" t="s">
        <v>122</v>
      </c>
      <c r="CI656" s="8">
        <v>96950</v>
      </c>
      <c r="CJ656" s="3">
        <v>10.85</v>
      </c>
      <c r="CK656" s="3">
        <v>10.85</v>
      </c>
      <c r="CL656" s="3">
        <v>16.28</v>
      </c>
      <c r="CM656" s="3">
        <v>16.28</v>
      </c>
      <c r="CN656" t="s">
        <v>137</v>
      </c>
      <c r="CP656" t="s">
        <v>138</v>
      </c>
      <c r="CR656" t="s">
        <v>117</v>
      </c>
      <c r="CS656" t="s">
        <v>139</v>
      </c>
      <c r="CT656" t="s">
        <v>140</v>
      </c>
      <c r="CU656" t="s">
        <v>139</v>
      </c>
      <c r="CV656" t="s">
        <v>140</v>
      </c>
      <c r="CW656" t="s">
        <v>139</v>
      </c>
      <c r="CX656" t="s">
        <v>140</v>
      </c>
      <c r="CY656" t="s">
        <v>3808</v>
      </c>
      <c r="CZ656" s="10">
        <v>16702345911</v>
      </c>
      <c r="DA656" t="s">
        <v>890</v>
      </c>
      <c r="DB656" t="s">
        <v>140</v>
      </c>
      <c r="DC656" t="s">
        <v>139</v>
      </c>
      <c r="DD656" t="s">
        <v>117</v>
      </c>
      <c r="DE656" t="s">
        <v>907</v>
      </c>
      <c r="DF656" t="s">
        <v>893</v>
      </c>
      <c r="DG656" t="s">
        <v>908</v>
      </c>
      <c r="DH656" t="s">
        <v>898</v>
      </c>
      <c r="DI656" t="s">
        <v>909</v>
      </c>
      <c r="DJ656" t="s">
        <v>896</v>
      </c>
    </row>
    <row r="657" spans="1:114" ht="14.45" customHeight="1" x14ac:dyDescent="0.25">
      <c r="A657" t="s">
        <v>4264</v>
      </c>
      <c r="B657" t="s">
        <v>499</v>
      </c>
      <c r="C657" s="1">
        <v>46076</v>
      </c>
      <c r="D657" s="1">
        <v>46080</v>
      </c>
      <c r="E657" t="s">
        <v>168</v>
      </c>
      <c r="F657" s="1">
        <v>46294</v>
      </c>
      <c r="G657" t="s">
        <v>139</v>
      </c>
      <c r="H657" t="s">
        <v>117</v>
      </c>
      <c r="I657" t="s">
        <v>117</v>
      </c>
      <c r="J657" t="s">
        <v>3347</v>
      </c>
      <c r="L657" t="s">
        <v>3348</v>
      </c>
      <c r="M657" t="s">
        <v>3349</v>
      </c>
      <c r="N657" t="s">
        <v>121</v>
      </c>
      <c r="O657" t="s">
        <v>122</v>
      </c>
      <c r="P657" s="8">
        <v>96950</v>
      </c>
      <c r="Q657" t="s">
        <v>123</v>
      </c>
      <c r="S657" s="10">
        <v>16703229240</v>
      </c>
      <c r="U657" t="s">
        <v>3350</v>
      </c>
      <c r="V657">
        <v>488320</v>
      </c>
      <c r="W657" t="s">
        <v>125</v>
      </c>
      <c r="Y657" t="s">
        <v>3351</v>
      </c>
      <c r="Z657" t="s">
        <v>894</v>
      </c>
      <c r="AA657" t="s">
        <v>2233</v>
      </c>
      <c r="AB657" t="s">
        <v>260</v>
      </c>
      <c r="AC657" t="s">
        <v>3348</v>
      </c>
      <c r="AD657" t="s">
        <v>3349</v>
      </c>
      <c r="AE657" t="s">
        <v>121</v>
      </c>
      <c r="AF657" t="s">
        <v>122</v>
      </c>
      <c r="AG657" s="8">
        <v>96950</v>
      </c>
      <c r="AH657" t="s">
        <v>123</v>
      </c>
      <c r="AJ657" s="10">
        <v>16703229240</v>
      </c>
      <c r="AL657" t="s">
        <v>3353</v>
      </c>
      <c r="BE657" t="str">
        <f>"13-2011.00"</f>
        <v>13-2011.00</v>
      </c>
      <c r="BF657" t="s">
        <v>160</v>
      </c>
      <c r="BG657" t="s">
        <v>4265</v>
      </c>
      <c r="BH657" t="s">
        <v>1207</v>
      </c>
      <c r="BI657">
        <v>1</v>
      </c>
      <c r="BK657" s="1">
        <v>46296</v>
      </c>
      <c r="BL657" s="1">
        <v>47391</v>
      </c>
      <c r="BO657">
        <v>40</v>
      </c>
      <c r="BP657">
        <v>0</v>
      </c>
      <c r="BQ657">
        <v>8</v>
      </c>
      <c r="BR657">
        <v>8</v>
      </c>
      <c r="BS657">
        <v>8</v>
      </c>
      <c r="BT657">
        <v>8</v>
      </c>
      <c r="BU657">
        <v>8</v>
      </c>
      <c r="BV657">
        <v>0</v>
      </c>
      <c r="BW657" t="str">
        <f t="shared" si="16"/>
        <v>8:00 AM</v>
      </c>
      <c r="BX657" t="str">
        <f>"5:00 PM"</f>
        <v>5:00 PM</v>
      </c>
      <c r="BY657" t="s">
        <v>212</v>
      </c>
      <c r="BZ657">
        <v>0</v>
      </c>
      <c r="CA657">
        <v>36</v>
      </c>
      <c r="CB657" t="s">
        <v>117</v>
      </c>
      <c r="CD657" t="s">
        <v>4266</v>
      </c>
      <c r="CE657" t="s">
        <v>3348</v>
      </c>
      <c r="CF657" t="s">
        <v>3349</v>
      </c>
      <c r="CG657" t="s">
        <v>121</v>
      </c>
      <c r="CH657" t="s">
        <v>122</v>
      </c>
      <c r="CI657" s="8">
        <v>96950</v>
      </c>
      <c r="CJ657" s="3">
        <v>17.91</v>
      </c>
      <c r="CK657" s="3">
        <v>17.91</v>
      </c>
      <c r="CL657" s="3">
        <v>26.87</v>
      </c>
      <c r="CM657" s="3">
        <v>26.87</v>
      </c>
      <c r="CN657" t="s">
        <v>137</v>
      </c>
      <c r="CO657" t="s">
        <v>142</v>
      </c>
      <c r="CP657" t="s">
        <v>138</v>
      </c>
      <c r="CR657" t="s">
        <v>117</v>
      </c>
      <c r="CS657" t="s">
        <v>139</v>
      </c>
      <c r="CT657" t="s">
        <v>140</v>
      </c>
      <c r="CU657" t="s">
        <v>139</v>
      </c>
      <c r="CV657" t="s">
        <v>140</v>
      </c>
      <c r="CW657" t="s">
        <v>139</v>
      </c>
      <c r="CX657" t="s">
        <v>140</v>
      </c>
      <c r="CY657" t="s">
        <v>142</v>
      </c>
      <c r="CZ657" s="10">
        <v>16703229240</v>
      </c>
      <c r="DA657" t="s">
        <v>140</v>
      </c>
      <c r="DB657" t="s">
        <v>560</v>
      </c>
      <c r="DC657" t="s">
        <v>139</v>
      </c>
      <c r="DD657" t="s">
        <v>117</v>
      </c>
    </row>
    <row r="658" spans="1:114" ht="14.45" customHeight="1" x14ac:dyDescent="0.25">
      <c r="A658" t="s">
        <v>4274</v>
      </c>
      <c r="B658" t="s">
        <v>115</v>
      </c>
      <c r="C658" s="1">
        <v>46035</v>
      </c>
      <c r="D658" s="1">
        <v>46080</v>
      </c>
      <c r="E658" t="s">
        <v>168</v>
      </c>
      <c r="F658" s="1">
        <v>46126</v>
      </c>
      <c r="G658" t="s">
        <v>139</v>
      </c>
      <c r="H658" t="s">
        <v>117</v>
      </c>
      <c r="I658" t="s">
        <v>117</v>
      </c>
      <c r="J658" t="s">
        <v>2278</v>
      </c>
      <c r="K658" t="s">
        <v>2278</v>
      </c>
      <c r="L658" t="s">
        <v>4275</v>
      </c>
      <c r="N658" t="s">
        <v>156</v>
      </c>
      <c r="O658" t="s">
        <v>122</v>
      </c>
      <c r="P658" s="8">
        <v>96950</v>
      </c>
      <c r="Q658" t="s">
        <v>123</v>
      </c>
      <c r="S658" s="10">
        <v>16703221558</v>
      </c>
      <c r="U658" t="s">
        <v>2282</v>
      </c>
      <c r="V658">
        <v>236116</v>
      </c>
      <c r="W658" t="s">
        <v>125</v>
      </c>
      <c r="Y658" t="s">
        <v>2349</v>
      </c>
      <c r="Z658" t="s">
        <v>2350</v>
      </c>
      <c r="AB658" t="s">
        <v>277</v>
      </c>
      <c r="AC658" t="s">
        <v>4275</v>
      </c>
      <c r="AE658" t="s">
        <v>156</v>
      </c>
      <c r="AF658" t="s">
        <v>122</v>
      </c>
      <c r="AG658" s="8">
        <v>96950</v>
      </c>
      <c r="AH658" t="s">
        <v>123</v>
      </c>
      <c r="AJ658" s="10">
        <v>16703221558</v>
      </c>
      <c r="AL658" t="s">
        <v>2285</v>
      </c>
      <c r="BE658" t="str">
        <f>"49-9071.00"</f>
        <v>49-9071.00</v>
      </c>
      <c r="BF658" t="s">
        <v>132</v>
      </c>
      <c r="BG658" t="s">
        <v>4276</v>
      </c>
      <c r="BH658" t="s">
        <v>132</v>
      </c>
      <c r="BI658">
        <v>10</v>
      </c>
      <c r="BJ658">
        <v>10</v>
      </c>
      <c r="BK658" s="1">
        <v>46127</v>
      </c>
      <c r="BL658" s="1">
        <v>47222</v>
      </c>
      <c r="BM658" s="1">
        <v>46127</v>
      </c>
      <c r="BN658" s="1">
        <v>47222</v>
      </c>
      <c r="BO658">
        <v>35</v>
      </c>
      <c r="BP658">
        <v>0</v>
      </c>
      <c r="BQ658">
        <v>7</v>
      </c>
      <c r="BR658">
        <v>7</v>
      </c>
      <c r="BS658">
        <v>7</v>
      </c>
      <c r="BT658">
        <v>7</v>
      </c>
      <c r="BU658">
        <v>7</v>
      </c>
      <c r="BV658">
        <v>0</v>
      </c>
      <c r="BW658" t="str">
        <f t="shared" si="16"/>
        <v>8:00 AM</v>
      </c>
      <c r="BX658" t="str">
        <f>"4:00 PM"</f>
        <v>4:00 PM</v>
      </c>
      <c r="BY658" t="s">
        <v>135</v>
      </c>
      <c r="BZ658">
        <v>0</v>
      </c>
      <c r="CA658">
        <v>12</v>
      </c>
      <c r="CB658" t="s">
        <v>117</v>
      </c>
      <c r="CD658" t="s">
        <v>4277</v>
      </c>
      <c r="CE658" t="s">
        <v>4278</v>
      </c>
      <c r="CF658" t="s">
        <v>4279</v>
      </c>
      <c r="CG658" t="s">
        <v>156</v>
      </c>
      <c r="CH658" t="s">
        <v>122</v>
      </c>
      <c r="CI658" s="8">
        <v>96950</v>
      </c>
      <c r="CJ658" s="3">
        <v>11.18</v>
      </c>
      <c r="CK658" s="3">
        <v>11.18</v>
      </c>
      <c r="CL658" s="3">
        <v>16.77</v>
      </c>
      <c r="CM658" s="3">
        <v>16.77</v>
      </c>
      <c r="CN658" t="s">
        <v>137</v>
      </c>
      <c r="CO658" t="s">
        <v>854</v>
      </c>
      <c r="CP658" t="s">
        <v>138</v>
      </c>
      <c r="CR658" t="s">
        <v>117</v>
      </c>
      <c r="CS658" t="s">
        <v>139</v>
      </c>
      <c r="CT658" t="s">
        <v>140</v>
      </c>
      <c r="CU658" t="s">
        <v>139</v>
      </c>
      <c r="CV658" t="s">
        <v>140</v>
      </c>
      <c r="CW658" t="s">
        <v>139</v>
      </c>
      <c r="CX658" t="s">
        <v>140</v>
      </c>
      <c r="CY658" t="s">
        <v>4280</v>
      </c>
      <c r="CZ658" s="10">
        <v>16703221558</v>
      </c>
      <c r="DA658" t="s">
        <v>2285</v>
      </c>
      <c r="DB658" t="s">
        <v>142</v>
      </c>
      <c r="DC658" t="s">
        <v>139</v>
      </c>
      <c r="DD658" t="s">
        <v>117</v>
      </c>
    </row>
    <row r="659" spans="1:114" ht="14.45" customHeight="1" x14ac:dyDescent="0.25">
      <c r="A659" t="s">
        <v>4395</v>
      </c>
      <c r="B659" t="s">
        <v>115</v>
      </c>
      <c r="C659" s="1">
        <v>46044</v>
      </c>
      <c r="D659" s="1">
        <v>46080</v>
      </c>
      <c r="E659" t="s">
        <v>168</v>
      </c>
      <c r="F659" s="1">
        <v>46080</v>
      </c>
      <c r="G659" t="s">
        <v>117</v>
      </c>
      <c r="H659" t="s">
        <v>117</v>
      </c>
      <c r="I659" t="s">
        <v>117</v>
      </c>
      <c r="J659" t="s">
        <v>3623</v>
      </c>
      <c r="L659" t="s">
        <v>3624</v>
      </c>
      <c r="M659" t="s">
        <v>3625</v>
      </c>
      <c r="N659" t="s">
        <v>121</v>
      </c>
      <c r="O659" t="s">
        <v>122</v>
      </c>
      <c r="P659" s="8">
        <v>96950</v>
      </c>
      <c r="Q659" t="s">
        <v>123</v>
      </c>
      <c r="S659" s="10">
        <v>16702350173</v>
      </c>
      <c r="U659" t="s">
        <v>3626</v>
      </c>
      <c r="V659">
        <v>711211</v>
      </c>
      <c r="W659" t="s">
        <v>125</v>
      </c>
      <c r="Y659" t="s">
        <v>4396</v>
      </c>
      <c r="Z659" t="s">
        <v>4397</v>
      </c>
      <c r="AA659" t="s">
        <v>2892</v>
      </c>
      <c r="AB659" t="s">
        <v>4398</v>
      </c>
      <c r="AC659" t="s">
        <v>4399</v>
      </c>
      <c r="AD659" t="s">
        <v>4400</v>
      </c>
      <c r="AE659" t="s">
        <v>121</v>
      </c>
      <c r="AF659" t="s">
        <v>122</v>
      </c>
      <c r="AG659" s="8">
        <v>96950</v>
      </c>
      <c r="AH659" t="s">
        <v>123</v>
      </c>
      <c r="AJ659" s="10">
        <v>16702350173</v>
      </c>
      <c r="AL659" t="s">
        <v>3629</v>
      </c>
      <c r="BE659" t="str">
        <f>"27-2022.00"</f>
        <v>27-2022.00</v>
      </c>
      <c r="BF659" t="s">
        <v>3630</v>
      </c>
      <c r="BG659" t="s">
        <v>4401</v>
      </c>
      <c r="BH659" t="s">
        <v>4402</v>
      </c>
      <c r="BI659">
        <v>1</v>
      </c>
      <c r="BJ659">
        <v>1</v>
      </c>
      <c r="BK659" s="1">
        <v>46082</v>
      </c>
      <c r="BL659" s="1">
        <v>46446</v>
      </c>
      <c r="BM659" s="1">
        <v>46082</v>
      </c>
      <c r="BN659" s="1">
        <v>46446</v>
      </c>
      <c r="BO659">
        <v>40</v>
      </c>
      <c r="BP659">
        <v>0</v>
      </c>
      <c r="BQ659">
        <v>8</v>
      </c>
      <c r="BR659">
        <v>8</v>
      </c>
      <c r="BS659">
        <v>8</v>
      </c>
      <c r="BT659">
        <v>8</v>
      </c>
      <c r="BU659">
        <v>8</v>
      </c>
      <c r="BV659">
        <v>0</v>
      </c>
      <c r="BW659" t="str">
        <f>"9:00 AM"</f>
        <v>9:00 AM</v>
      </c>
      <c r="BX659" t="str">
        <f>"6:00 PM"</f>
        <v>6:00 PM</v>
      </c>
      <c r="BY659" t="s">
        <v>212</v>
      </c>
      <c r="BZ659">
        <v>0</v>
      </c>
      <c r="CA659">
        <v>24</v>
      </c>
      <c r="CB659" t="s">
        <v>139</v>
      </c>
      <c r="CC659">
        <v>3</v>
      </c>
      <c r="CD659" t="s">
        <v>4403</v>
      </c>
      <c r="CE659" t="s">
        <v>3634</v>
      </c>
      <c r="CF659" t="s">
        <v>3635</v>
      </c>
      <c r="CG659" t="s">
        <v>121</v>
      </c>
      <c r="CH659" t="s">
        <v>122</v>
      </c>
      <c r="CI659" s="8">
        <v>96950</v>
      </c>
      <c r="CJ659" s="3">
        <v>3191</v>
      </c>
      <c r="CK659" s="3">
        <v>3191</v>
      </c>
      <c r="CL659" s="3">
        <v>0</v>
      </c>
      <c r="CM659" s="3">
        <v>0</v>
      </c>
      <c r="CN659" t="s">
        <v>2197</v>
      </c>
      <c r="CO659" t="s">
        <v>140</v>
      </c>
      <c r="CP659" t="s">
        <v>138</v>
      </c>
      <c r="CR659" t="s">
        <v>117</v>
      </c>
      <c r="CS659" t="s">
        <v>139</v>
      </c>
      <c r="CT659" t="s">
        <v>140</v>
      </c>
      <c r="CU659" t="s">
        <v>140</v>
      </c>
      <c r="CV659" t="s">
        <v>140</v>
      </c>
      <c r="CW659" t="s">
        <v>139</v>
      </c>
      <c r="CX659" t="s">
        <v>140</v>
      </c>
      <c r="CY659" t="s">
        <v>2035</v>
      </c>
      <c r="CZ659" s="10">
        <v>16702350173</v>
      </c>
      <c r="DA659" t="s">
        <v>3629</v>
      </c>
      <c r="DB659" t="s">
        <v>926</v>
      </c>
      <c r="DC659" t="s">
        <v>139</v>
      </c>
      <c r="DD659" t="s">
        <v>117</v>
      </c>
    </row>
    <row r="660" spans="1:114" ht="14.45" customHeight="1" x14ac:dyDescent="0.25">
      <c r="A660" t="s">
        <v>4887</v>
      </c>
      <c r="B660" t="s">
        <v>499</v>
      </c>
      <c r="C660" s="1">
        <v>46076</v>
      </c>
      <c r="D660" s="1">
        <v>46080</v>
      </c>
      <c r="E660" t="s">
        <v>168</v>
      </c>
      <c r="F660" s="1">
        <v>46294</v>
      </c>
      <c r="G660" t="s">
        <v>139</v>
      </c>
      <c r="H660" t="s">
        <v>117</v>
      </c>
      <c r="I660" t="s">
        <v>117</v>
      </c>
      <c r="J660" t="s">
        <v>3347</v>
      </c>
      <c r="L660" t="s">
        <v>3348</v>
      </c>
      <c r="M660" t="s">
        <v>3349</v>
      </c>
      <c r="N660" t="s">
        <v>121</v>
      </c>
      <c r="O660" t="s">
        <v>122</v>
      </c>
      <c r="P660" s="8">
        <v>96950</v>
      </c>
      <c r="Q660" t="s">
        <v>123</v>
      </c>
      <c r="S660" s="10">
        <v>16703229240</v>
      </c>
      <c r="U660" t="s">
        <v>3350</v>
      </c>
      <c r="V660">
        <v>488320</v>
      </c>
      <c r="W660" t="s">
        <v>125</v>
      </c>
      <c r="Y660" t="s">
        <v>3351</v>
      </c>
      <c r="Z660" t="s">
        <v>894</v>
      </c>
      <c r="AA660" t="s">
        <v>2233</v>
      </c>
      <c r="AB660" t="s">
        <v>260</v>
      </c>
      <c r="AC660" t="s">
        <v>3348</v>
      </c>
      <c r="AD660" t="s">
        <v>3349</v>
      </c>
      <c r="AE660" t="s">
        <v>121</v>
      </c>
      <c r="AF660" t="s">
        <v>122</v>
      </c>
      <c r="AG660" s="8">
        <v>96950</v>
      </c>
      <c r="AH660" t="s">
        <v>123</v>
      </c>
      <c r="AJ660" s="10">
        <v>16703229240</v>
      </c>
      <c r="AL660" t="s">
        <v>3353</v>
      </c>
      <c r="BE660" t="str">
        <f>"51-2041.00"</f>
        <v>51-2041.00</v>
      </c>
      <c r="BF660" t="s">
        <v>1588</v>
      </c>
      <c r="BG660" t="s">
        <v>4888</v>
      </c>
      <c r="BH660" t="s">
        <v>4889</v>
      </c>
      <c r="BI660">
        <v>1</v>
      </c>
      <c r="BK660" s="1">
        <v>46296</v>
      </c>
      <c r="BL660" s="1">
        <v>47391</v>
      </c>
      <c r="BO660">
        <v>40</v>
      </c>
      <c r="BP660">
        <v>0</v>
      </c>
      <c r="BQ660">
        <v>8</v>
      </c>
      <c r="BR660">
        <v>8</v>
      </c>
      <c r="BS660">
        <v>8</v>
      </c>
      <c r="BT660">
        <v>8</v>
      </c>
      <c r="BU660">
        <v>8</v>
      </c>
      <c r="BV660">
        <v>0</v>
      </c>
      <c r="BW660" t="str">
        <f>"8:00 AM"</f>
        <v>8:00 AM</v>
      </c>
      <c r="BX660" t="str">
        <f>"5:00 PM"</f>
        <v>5:00 PM</v>
      </c>
      <c r="BY660" t="s">
        <v>165</v>
      </c>
      <c r="BZ660">
        <v>0</v>
      </c>
      <c r="CA660">
        <v>12</v>
      </c>
      <c r="CB660" t="s">
        <v>117</v>
      </c>
      <c r="CD660" s="2" t="s">
        <v>4890</v>
      </c>
      <c r="CE660" t="s">
        <v>4891</v>
      </c>
      <c r="CF660" t="s">
        <v>3349</v>
      </c>
      <c r="CG660" t="s">
        <v>121</v>
      </c>
      <c r="CH660" t="s">
        <v>122</v>
      </c>
      <c r="CI660" s="8">
        <v>96950</v>
      </c>
      <c r="CJ660" s="3">
        <v>16.48</v>
      </c>
      <c r="CK660" s="3">
        <v>16.48</v>
      </c>
      <c r="CL660" s="3">
        <v>24.72</v>
      </c>
      <c r="CM660" s="3">
        <v>24.72</v>
      </c>
      <c r="CN660" t="s">
        <v>137</v>
      </c>
      <c r="CO660" t="s">
        <v>142</v>
      </c>
      <c r="CP660" t="s">
        <v>138</v>
      </c>
      <c r="CR660" t="s">
        <v>117</v>
      </c>
      <c r="CS660" t="s">
        <v>139</v>
      </c>
      <c r="CT660" t="s">
        <v>140</v>
      </c>
      <c r="CU660" t="s">
        <v>139</v>
      </c>
      <c r="CV660" t="s">
        <v>140</v>
      </c>
      <c r="CW660" t="s">
        <v>139</v>
      </c>
      <c r="CX660" t="s">
        <v>140</v>
      </c>
      <c r="CY660" t="s">
        <v>142</v>
      </c>
      <c r="CZ660" s="10">
        <v>16703229240</v>
      </c>
      <c r="DA660" t="s">
        <v>140</v>
      </c>
      <c r="DB660" t="s">
        <v>560</v>
      </c>
      <c r="DC660" t="s">
        <v>139</v>
      </c>
      <c r="DD660" t="s">
        <v>117</v>
      </c>
    </row>
    <row r="661" spans="1:114" ht="14.45" customHeight="1" x14ac:dyDescent="0.25">
      <c r="A661" t="s">
        <v>5634</v>
      </c>
      <c r="B661" t="s">
        <v>217</v>
      </c>
      <c r="C661" s="1">
        <v>46016</v>
      </c>
      <c r="D661" s="1">
        <v>46080</v>
      </c>
      <c r="E661" t="s">
        <v>116</v>
      </c>
      <c r="G661" t="s">
        <v>117</v>
      </c>
      <c r="H661" t="s">
        <v>117</v>
      </c>
      <c r="I661" t="s">
        <v>117</v>
      </c>
      <c r="J661" t="s">
        <v>749</v>
      </c>
      <c r="K661" t="s">
        <v>5635</v>
      </c>
      <c r="L661" t="s">
        <v>1176</v>
      </c>
      <c r="M661" t="s">
        <v>5636</v>
      </c>
      <c r="N661" t="s">
        <v>121</v>
      </c>
      <c r="O661" t="s">
        <v>122</v>
      </c>
      <c r="P661" s="8">
        <v>96950</v>
      </c>
      <c r="Q661" t="s">
        <v>123</v>
      </c>
      <c r="R661" t="s">
        <v>753</v>
      </c>
      <c r="S661" s="10">
        <v>16702343207</v>
      </c>
      <c r="U661" t="s">
        <v>754</v>
      </c>
      <c r="V661">
        <v>621610</v>
      </c>
      <c r="W661" t="s">
        <v>125</v>
      </c>
      <c r="Y661" t="s">
        <v>755</v>
      </c>
      <c r="Z661" t="s">
        <v>756</v>
      </c>
      <c r="AA661" t="s">
        <v>757</v>
      </c>
      <c r="AB661" t="s">
        <v>758</v>
      </c>
      <c r="AC661" t="s">
        <v>1176</v>
      </c>
      <c r="AD661" t="s">
        <v>958</v>
      </c>
      <c r="AE661" t="s">
        <v>121</v>
      </c>
      <c r="AF661" t="s">
        <v>122</v>
      </c>
      <c r="AG661" s="8">
        <v>96950</v>
      </c>
      <c r="AH661" t="s">
        <v>123</v>
      </c>
      <c r="AI661" t="s">
        <v>753</v>
      </c>
      <c r="AJ661" s="10">
        <v>16707881155</v>
      </c>
      <c r="AL661" t="s">
        <v>760</v>
      </c>
      <c r="BE661" t="str">
        <f>"49-9071.00"</f>
        <v>49-9071.00</v>
      </c>
      <c r="BF661" t="s">
        <v>132</v>
      </c>
      <c r="BG661" t="s">
        <v>5637</v>
      </c>
      <c r="BH661" t="s">
        <v>961</v>
      </c>
      <c r="BI661">
        <v>2</v>
      </c>
      <c r="BK661" s="1">
        <v>46127</v>
      </c>
      <c r="BL661" s="1">
        <v>46491</v>
      </c>
      <c r="BO661">
        <v>40</v>
      </c>
      <c r="BP661">
        <v>0</v>
      </c>
      <c r="BQ661">
        <v>8</v>
      </c>
      <c r="BR661">
        <v>8</v>
      </c>
      <c r="BS661">
        <v>8</v>
      </c>
      <c r="BT661">
        <v>8</v>
      </c>
      <c r="BU661">
        <v>8</v>
      </c>
      <c r="BV661">
        <v>0</v>
      </c>
      <c r="BW661" t="str">
        <f>"8:00 AM"</f>
        <v>8:00 AM</v>
      </c>
      <c r="BX661" t="str">
        <f>"5:00 PM"</f>
        <v>5:00 PM</v>
      </c>
      <c r="BY661" t="s">
        <v>135</v>
      </c>
      <c r="BZ661">
        <v>0</v>
      </c>
      <c r="CA661">
        <v>24</v>
      </c>
      <c r="CB661" t="s">
        <v>117</v>
      </c>
      <c r="CD661" s="2" t="s">
        <v>5638</v>
      </c>
      <c r="CE661" t="s">
        <v>2110</v>
      </c>
      <c r="CF661" t="s">
        <v>5639</v>
      </c>
      <c r="CG661" t="s">
        <v>121</v>
      </c>
      <c r="CH661" t="s">
        <v>122</v>
      </c>
      <c r="CI661" s="8">
        <v>96950</v>
      </c>
      <c r="CJ661" s="3">
        <v>9.98</v>
      </c>
      <c r="CK661" s="3">
        <v>9.98</v>
      </c>
      <c r="CL661" s="3">
        <v>14.97</v>
      </c>
      <c r="CM661" s="3">
        <v>14.97</v>
      </c>
      <c r="CN661" t="s">
        <v>137</v>
      </c>
      <c r="CO661" t="s">
        <v>140</v>
      </c>
      <c r="CP661" t="s">
        <v>138</v>
      </c>
      <c r="CR661" t="s">
        <v>117</v>
      </c>
      <c r="CS661" t="s">
        <v>139</v>
      </c>
      <c r="CT661" t="s">
        <v>139</v>
      </c>
      <c r="CU661" t="s">
        <v>139</v>
      </c>
      <c r="CV661" t="s">
        <v>140</v>
      </c>
      <c r="CW661" t="s">
        <v>139</v>
      </c>
      <c r="CX661" t="s">
        <v>139</v>
      </c>
      <c r="CY661" t="s">
        <v>965</v>
      </c>
      <c r="CZ661" s="10">
        <v>16702343207</v>
      </c>
      <c r="DA661" t="s">
        <v>760</v>
      </c>
      <c r="DB661" t="s">
        <v>140</v>
      </c>
      <c r="DC661" t="s">
        <v>139</v>
      </c>
      <c r="DD661" t="s">
        <v>117</v>
      </c>
      <c r="DE661" t="s">
        <v>755</v>
      </c>
      <c r="DF661" t="s">
        <v>756</v>
      </c>
      <c r="DG661" t="s">
        <v>768</v>
      </c>
      <c r="DH661" t="s">
        <v>754</v>
      </c>
      <c r="DI661" t="s">
        <v>749</v>
      </c>
      <c r="DJ661" t="s">
        <v>760</v>
      </c>
    </row>
    <row r="662" spans="1:114" ht="14.45" customHeight="1" x14ac:dyDescent="0.25">
      <c r="A662" t="s">
        <v>5813</v>
      </c>
      <c r="B662" t="s">
        <v>115</v>
      </c>
      <c r="C662" s="1">
        <v>46030</v>
      </c>
      <c r="D662" s="1">
        <v>46080</v>
      </c>
      <c r="E662" t="s">
        <v>116</v>
      </c>
      <c r="G662" t="s">
        <v>117</v>
      </c>
      <c r="H662" t="s">
        <v>117</v>
      </c>
      <c r="I662" t="s">
        <v>117</v>
      </c>
      <c r="J662" t="s">
        <v>2842</v>
      </c>
      <c r="L662" t="s">
        <v>4329</v>
      </c>
      <c r="M662" t="s">
        <v>1058</v>
      </c>
      <c r="N662" t="s">
        <v>121</v>
      </c>
      <c r="O662" t="s">
        <v>122</v>
      </c>
      <c r="P662" s="8">
        <v>96950</v>
      </c>
      <c r="Q662" t="s">
        <v>123</v>
      </c>
      <c r="S662" s="10">
        <v>16702351980</v>
      </c>
      <c r="U662" t="s">
        <v>2844</v>
      </c>
      <c r="V662">
        <v>561320</v>
      </c>
      <c r="W662" t="s">
        <v>222</v>
      </c>
      <c r="X662" t="s">
        <v>139</v>
      </c>
      <c r="Y662" t="s">
        <v>1060</v>
      </c>
      <c r="Z662" t="s">
        <v>1061</v>
      </c>
      <c r="AA662" t="s">
        <v>1062</v>
      </c>
      <c r="AB662" t="s">
        <v>318</v>
      </c>
      <c r="AC662" t="s">
        <v>1057</v>
      </c>
      <c r="AD662" t="s">
        <v>1058</v>
      </c>
      <c r="AE662" t="s">
        <v>156</v>
      </c>
      <c r="AF662" t="s">
        <v>122</v>
      </c>
      <c r="AG662" s="8">
        <v>96950</v>
      </c>
      <c r="AH662" t="s">
        <v>123</v>
      </c>
      <c r="AJ662" s="10">
        <v>16702351980</v>
      </c>
      <c r="AL662" t="s">
        <v>2845</v>
      </c>
      <c r="BE662" t="str">
        <f>"37-2011.00"</f>
        <v>37-2011.00</v>
      </c>
      <c r="BF662" t="s">
        <v>640</v>
      </c>
      <c r="BG662" t="s">
        <v>2846</v>
      </c>
      <c r="BH662" t="s">
        <v>2847</v>
      </c>
      <c r="BI662">
        <v>10</v>
      </c>
      <c r="BJ662">
        <v>10</v>
      </c>
      <c r="BK662" s="1">
        <v>46082</v>
      </c>
      <c r="BL662" s="1">
        <v>46446</v>
      </c>
      <c r="BM662" s="1">
        <v>46082</v>
      </c>
      <c r="BN662" s="1">
        <v>46446</v>
      </c>
      <c r="BO662">
        <v>35</v>
      </c>
      <c r="BP662">
        <v>0</v>
      </c>
      <c r="BQ662">
        <v>7</v>
      </c>
      <c r="BR662">
        <v>7</v>
      </c>
      <c r="BS662">
        <v>7</v>
      </c>
      <c r="BT662">
        <v>7</v>
      </c>
      <c r="BU662">
        <v>7</v>
      </c>
      <c r="BV662">
        <v>0</v>
      </c>
      <c r="BW662" t="str">
        <f>"8:00 AM"</f>
        <v>8:00 AM</v>
      </c>
      <c r="BX662" t="str">
        <f>"4:00 PM"</f>
        <v>4:00 PM</v>
      </c>
      <c r="BY662" t="s">
        <v>165</v>
      </c>
      <c r="BZ662">
        <v>0</v>
      </c>
      <c r="CA662">
        <v>12</v>
      </c>
      <c r="CB662" t="s">
        <v>117</v>
      </c>
      <c r="CD662" s="2" t="s">
        <v>2848</v>
      </c>
      <c r="CE662" t="s">
        <v>330</v>
      </c>
      <c r="CF662" t="s">
        <v>2850</v>
      </c>
      <c r="CG662" t="s">
        <v>156</v>
      </c>
      <c r="CH662" t="s">
        <v>122</v>
      </c>
      <c r="CI662" s="8">
        <v>96950</v>
      </c>
      <c r="CJ662" s="3">
        <v>8.4499999999999993</v>
      </c>
      <c r="CK662" s="3">
        <v>8.4499999999999993</v>
      </c>
      <c r="CL662" s="3">
        <v>12.68</v>
      </c>
      <c r="CM662" s="3">
        <v>12.68</v>
      </c>
      <c r="CN662" t="s">
        <v>137</v>
      </c>
      <c r="CO662" t="s">
        <v>2563</v>
      </c>
      <c r="CP662" t="s">
        <v>138</v>
      </c>
      <c r="CR662" t="s">
        <v>117</v>
      </c>
      <c r="CS662" t="s">
        <v>139</v>
      </c>
      <c r="CT662" t="s">
        <v>140</v>
      </c>
      <c r="CU662" t="s">
        <v>139</v>
      </c>
      <c r="CV662" t="s">
        <v>140</v>
      </c>
      <c r="CW662" t="s">
        <v>139</v>
      </c>
      <c r="CX662" t="s">
        <v>140</v>
      </c>
      <c r="CY662" t="s">
        <v>2564</v>
      </c>
      <c r="CZ662" s="10">
        <v>16708386888</v>
      </c>
      <c r="DA662" t="s">
        <v>2845</v>
      </c>
      <c r="DB662" t="s">
        <v>140</v>
      </c>
      <c r="DC662" t="s">
        <v>139</v>
      </c>
      <c r="DD662" t="s">
        <v>139</v>
      </c>
    </row>
    <row r="663" spans="1:114" ht="14.45" customHeight="1" x14ac:dyDescent="0.25">
      <c r="A663" t="s">
        <v>1090</v>
      </c>
      <c r="B663" t="s">
        <v>234</v>
      </c>
      <c r="C663" s="1">
        <v>46083</v>
      </c>
      <c r="D663" s="1">
        <v>46083</v>
      </c>
      <c r="E663" t="s">
        <v>116</v>
      </c>
      <c r="G663" t="s">
        <v>139</v>
      </c>
      <c r="H663" t="s">
        <v>117</v>
      </c>
      <c r="I663" t="s">
        <v>117</v>
      </c>
      <c r="J663" t="s">
        <v>883</v>
      </c>
      <c r="L663" t="s">
        <v>884</v>
      </c>
      <c r="M663" t="s">
        <v>885</v>
      </c>
      <c r="N663" t="s">
        <v>121</v>
      </c>
      <c r="O663" t="s">
        <v>122</v>
      </c>
      <c r="P663" s="8">
        <v>96950</v>
      </c>
      <c r="Q663" t="s">
        <v>123</v>
      </c>
      <c r="S663" s="10">
        <v>16702345911</v>
      </c>
      <c r="U663" t="s">
        <v>886</v>
      </c>
      <c r="V663">
        <v>441110</v>
      </c>
      <c r="W663" t="s">
        <v>125</v>
      </c>
      <c r="Y663" t="s">
        <v>861</v>
      </c>
      <c r="Z663" t="s">
        <v>1091</v>
      </c>
      <c r="AB663" t="s">
        <v>260</v>
      </c>
      <c r="AC663" t="s">
        <v>1092</v>
      </c>
      <c r="AD663" t="s">
        <v>889</v>
      </c>
      <c r="AE663" t="s">
        <v>121</v>
      </c>
      <c r="AF663" t="s">
        <v>122</v>
      </c>
      <c r="AG663" s="8">
        <v>96950</v>
      </c>
      <c r="AH663" t="s">
        <v>123</v>
      </c>
      <c r="AJ663" s="10">
        <v>16702345911</v>
      </c>
      <c r="AL663" t="s">
        <v>890</v>
      </c>
      <c r="AM663" t="s">
        <v>891</v>
      </c>
      <c r="AN663" t="s">
        <v>907</v>
      </c>
      <c r="AO663" t="s">
        <v>893</v>
      </c>
      <c r="AP663" t="s">
        <v>894</v>
      </c>
      <c r="AQ663" t="s">
        <v>895</v>
      </c>
      <c r="AS663" t="s">
        <v>121</v>
      </c>
      <c r="AT663" t="s">
        <v>122</v>
      </c>
      <c r="AU663" s="8">
        <v>96950</v>
      </c>
      <c r="AV663" t="s">
        <v>123</v>
      </c>
      <c r="AX663" s="10">
        <v>16702330081</v>
      </c>
      <c r="AZ663" t="s">
        <v>896</v>
      </c>
      <c r="BA663" t="s">
        <v>897</v>
      </c>
      <c r="BB663" t="s">
        <v>898</v>
      </c>
      <c r="BC663" t="s">
        <v>122</v>
      </c>
      <c r="BD663" t="s">
        <v>899</v>
      </c>
      <c r="BE663" t="str">
        <f>"49-3021.00"</f>
        <v>49-3021.00</v>
      </c>
      <c r="BF663" t="s">
        <v>900</v>
      </c>
      <c r="BG663" t="s">
        <v>901</v>
      </c>
      <c r="BH663" t="s">
        <v>902</v>
      </c>
      <c r="BI663">
        <v>1</v>
      </c>
      <c r="BK663" s="1">
        <v>46142</v>
      </c>
      <c r="BL663" s="1">
        <v>46506</v>
      </c>
      <c r="BO663">
        <v>40</v>
      </c>
      <c r="BP663">
        <v>0</v>
      </c>
      <c r="BQ663">
        <v>8</v>
      </c>
      <c r="BR663">
        <v>8</v>
      </c>
      <c r="BS663">
        <v>8</v>
      </c>
      <c r="BT663">
        <v>8</v>
      </c>
      <c r="BU663">
        <v>8</v>
      </c>
      <c r="BV663">
        <v>0</v>
      </c>
      <c r="BW663" t="str">
        <f>"8:00 AM"</f>
        <v>8:00 AM</v>
      </c>
      <c r="BX663" t="str">
        <f>"5:00 PM"</f>
        <v>5:00 PM</v>
      </c>
      <c r="BY663" t="s">
        <v>135</v>
      </c>
      <c r="BZ663">
        <v>0</v>
      </c>
      <c r="CA663">
        <v>12</v>
      </c>
      <c r="CB663" t="s">
        <v>117</v>
      </c>
      <c r="CD663" t="s">
        <v>1093</v>
      </c>
      <c r="CE663" t="s">
        <v>904</v>
      </c>
      <c r="CF663" t="s">
        <v>905</v>
      </c>
      <c r="CG663" t="s">
        <v>121</v>
      </c>
      <c r="CH663" t="s">
        <v>122</v>
      </c>
      <c r="CI663" s="8">
        <v>96950</v>
      </c>
      <c r="CJ663" s="3">
        <v>11.15</v>
      </c>
      <c r="CK663" s="3">
        <v>16.63</v>
      </c>
      <c r="CL663" s="3">
        <v>16.73</v>
      </c>
      <c r="CM663" s="3">
        <v>24.95</v>
      </c>
      <c r="CN663" t="s">
        <v>137</v>
      </c>
      <c r="CP663" t="s">
        <v>138</v>
      </c>
      <c r="CR663" t="s">
        <v>117</v>
      </c>
      <c r="CS663" t="s">
        <v>139</v>
      </c>
      <c r="CT663" t="s">
        <v>140</v>
      </c>
      <c r="CU663" t="s">
        <v>139</v>
      </c>
      <c r="CV663" t="s">
        <v>140</v>
      </c>
      <c r="CW663" t="s">
        <v>139</v>
      </c>
      <c r="CX663" t="s">
        <v>140</v>
      </c>
      <c r="CY663" t="s">
        <v>906</v>
      </c>
      <c r="CZ663" s="10">
        <v>16702345911</v>
      </c>
      <c r="DA663" t="s">
        <v>890</v>
      </c>
      <c r="DB663" t="s">
        <v>140</v>
      </c>
      <c r="DC663" t="s">
        <v>139</v>
      </c>
      <c r="DD663" t="s">
        <v>117</v>
      </c>
      <c r="DE663" t="s">
        <v>907</v>
      </c>
      <c r="DF663" t="s">
        <v>893</v>
      </c>
      <c r="DG663" t="s">
        <v>908</v>
      </c>
      <c r="DH663" t="s">
        <v>1094</v>
      </c>
      <c r="DI663" t="s">
        <v>1095</v>
      </c>
      <c r="DJ663" t="s">
        <v>896</v>
      </c>
    </row>
    <row r="664" spans="1:114" ht="14.45" customHeight="1" x14ac:dyDescent="0.25">
      <c r="A664" t="s">
        <v>1303</v>
      </c>
      <c r="B664" t="s">
        <v>499</v>
      </c>
      <c r="C664" s="1">
        <v>46082</v>
      </c>
      <c r="D664" s="1">
        <v>46083</v>
      </c>
      <c r="E664" t="s">
        <v>168</v>
      </c>
      <c r="F664" s="1">
        <v>46294</v>
      </c>
      <c r="G664" t="s">
        <v>139</v>
      </c>
      <c r="H664" t="s">
        <v>117</v>
      </c>
      <c r="I664" t="s">
        <v>117</v>
      </c>
      <c r="J664" t="s">
        <v>1304</v>
      </c>
      <c r="L664" t="s">
        <v>1305</v>
      </c>
      <c r="N664" t="s">
        <v>156</v>
      </c>
      <c r="O664" t="s">
        <v>122</v>
      </c>
      <c r="P664" s="8">
        <v>96950</v>
      </c>
      <c r="Q664" t="s">
        <v>123</v>
      </c>
      <c r="S664" s="10">
        <v>16704839577</v>
      </c>
      <c r="U664" t="s">
        <v>1306</v>
      </c>
      <c r="V664">
        <v>81299</v>
      </c>
      <c r="W664" t="s">
        <v>125</v>
      </c>
      <c r="Y664" t="s">
        <v>1307</v>
      </c>
      <c r="Z664" t="s">
        <v>1308</v>
      </c>
      <c r="AB664" t="s">
        <v>128</v>
      </c>
      <c r="AC664" t="s">
        <v>1305</v>
      </c>
      <c r="AE664" t="s">
        <v>156</v>
      </c>
      <c r="AF664" t="s">
        <v>122</v>
      </c>
      <c r="AG664" s="8">
        <v>96950</v>
      </c>
      <c r="AH664" t="s">
        <v>123</v>
      </c>
      <c r="AJ664" s="10">
        <v>16704839577</v>
      </c>
      <c r="AL664" t="s">
        <v>1309</v>
      </c>
      <c r="BE664" t="str">
        <f>"31-9011.00"</f>
        <v>31-9011.00</v>
      </c>
      <c r="BF664" t="s">
        <v>978</v>
      </c>
      <c r="BG664" t="s">
        <v>1310</v>
      </c>
      <c r="BH664" t="s">
        <v>1311</v>
      </c>
      <c r="BI664">
        <v>2</v>
      </c>
      <c r="BK664" s="1">
        <v>46296</v>
      </c>
      <c r="BL664" s="1">
        <v>47391</v>
      </c>
      <c r="BO664">
        <v>35</v>
      </c>
      <c r="BP664">
        <v>0</v>
      </c>
      <c r="BQ664">
        <v>7</v>
      </c>
      <c r="BR664">
        <v>7</v>
      </c>
      <c r="BS664">
        <v>7</v>
      </c>
      <c r="BT664">
        <v>7</v>
      </c>
      <c r="BU664">
        <v>7</v>
      </c>
      <c r="BV664">
        <v>0</v>
      </c>
      <c r="BW664" t="str">
        <f>"10:00 AM"</f>
        <v>10:00 AM</v>
      </c>
      <c r="BX664" t="str">
        <f>"6:00 PM"</f>
        <v>6:00 PM</v>
      </c>
      <c r="BY664" t="s">
        <v>165</v>
      </c>
      <c r="BZ664">
        <v>0</v>
      </c>
      <c r="CA664">
        <v>36</v>
      </c>
      <c r="CB664" t="s">
        <v>117</v>
      </c>
      <c r="CD664" t="s">
        <v>1312</v>
      </c>
      <c r="CE664" t="s">
        <v>1313</v>
      </c>
      <c r="CG664" t="s">
        <v>156</v>
      </c>
      <c r="CH664" t="s">
        <v>122</v>
      </c>
      <c r="CI664" s="8">
        <v>96950</v>
      </c>
      <c r="CJ664" s="3">
        <v>13.28</v>
      </c>
      <c r="CK664" s="3">
        <v>13.28</v>
      </c>
      <c r="CL664" s="3">
        <v>0</v>
      </c>
      <c r="CM664" s="3">
        <v>0</v>
      </c>
      <c r="CN664" t="s">
        <v>137</v>
      </c>
      <c r="CP664" t="s">
        <v>138</v>
      </c>
      <c r="CR664" t="s">
        <v>117</v>
      </c>
      <c r="CS664" t="s">
        <v>139</v>
      </c>
      <c r="CT664" t="s">
        <v>140</v>
      </c>
      <c r="CU664" t="s">
        <v>140</v>
      </c>
      <c r="CV664" t="s">
        <v>140</v>
      </c>
      <c r="CW664" t="s">
        <v>139</v>
      </c>
      <c r="CX664" t="s">
        <v>140</v>
      </c>
      <c r="CY664" t="s">
        <v>1314</v>
      </c>
      <c r="CZ664" s="10">
        <v>16702858777</v>
      </c>
      <c r="DA664" t="s">
        <v>1309</v>
      </c>
      <c r="DB664" t="s">
        <v>140</v>
      </c>
      <c r="DC664" t="s">
        <v>139</v>
      </c>
      <c r="DD664" t="s">
        <v>117</v>
      </c>
    </row>
    <row r="665" spans="1:114" ht="14.45" customHeight="1" x14ac:dyDescent="0.25">
      <c r="A665" t="s">
        <v>1564</v>
      </c>
      <c r="B665" t="s">
        <v>499</v>
      </c>
      <c r="C665" s="1">
        <v>46080</v>
      </c>
      <c r="D665" s="1">
        <v>46083</v>
      </c>
      <c r="E665" t="s">
        <v>168</v>
      </c>
      <c r="F665" s="1">
        <v>46294</v>
      </c>
      <c r="G665" t="s">
        <v>139</v>
      </c>
      <c r="H665" t="s">
        <v>117</v>
      </c>
      <c r="I665" t="s">
        <v>117</v>
      </c>
      <c r="J665" t="s">
        <v>1565</v>
      </c>
      <c r="K665" t="s">
        <v>1566</v>
      </c>
      <c r="L665" t="s">
        <v>1567</v>
      </c>
      <c r="M665" t="s">
        <v>1568</v>
      </c>
      <c r="N665" t="s">
        <v>156</v>
      </c>
      <c r="O665" t="s">
        <v>122</v>
      </c>
      <c r="P665" s="8">
        <v>96950</v>
      </c>
      <c r="Q665" t="s">
        <v>123</v>
      </c>
      <c r="S665" s="10">
        <v>16702350011</v>
      </c>
      <c r="U665" t="s">
        <v>1569</v>
      </c>
      <c r="V665">
        <v>81111</v>
      </c>
      <c r="W665" t="s">
        <v>125</v>
      </c>
      <c r="Y665" t="s">
        <v>1570</v>
      </c>
      <c r="Z665" t="s">
        <v>1571</v>
      </c>
      <c r="AB665" t="s">
        <v>1572</v>
      </c>
      <c r="AC665" t="s">
        <v>1573</v>
      </c>
      <c r="AE665" t="s">
        <v>993</v>
      </c>
      <c r="AF665" t="s">
        <v>122</v>
      </c>
      <c r="AG665" s="8">
        <v>96950</v>
      </c>
      <c r="AH665" t="s">
        <v>123</v>
      </c>
      <c r="AJ665" s="10">
        <v>16702350011</v>
      </c>
      <c r="AL665" t="s">
        <v>1574</v>
      </c>
      <c r="BE665" t="str">
        <f>"49-3023.00"</f>
        <v>49-3023.00</v>
      </c>
      <c r="BF665" t="s">
        <v>392</v>
      </c>
      <c r="BG665" t="s">
        <v>1575</v>
      </c>
      <c r="BH665" t="s">
        <v>1576</v>
      </c>
      <c r="BI665">
        <v>2</v>
      </c>
      <c r="BK665" s="1">
        <v>46296</v>
      </c>
      <c r="BL665" s="1">
        <v>47391</v>
      </c>
      <c r="BO665">
        <v>35</v>
      </c>
      <c r="BP665">
        <v>0</v>
      </c>
      <c r="BQ665">
        <v>7</v>
      </c>
      <c r="BR665">
        <v>7</v>
      </c>
      <c r="BS665">
        <v>7</v>
      </c>
      <c r="BT665">
        <v>7</v>
      </c>
      <c r="BU665">
        <v>7</v>
      </c>
      <c r="BV665">
        <v>0</v>
      </c>
      <c r="BW665" t="str">
        <f t="shared" ref="BW665:BW672" si="17">"8:00 AM"</f>
        <v>8:00 AM</v>
      </c>
      <c r="BX665" t="str">
        <f>"4:00 PM"</f>
        <v>4:00 PM</v>
      </c>
      <c r="BY665" t="s">
        <v>135</v>
      </c>
      <c r="BZ665">
        <v>0</v>
      </c>
      <c r="CA665">
        <v>24</v>
      </c>
      <c r="CB665" t="s">
        <v>117</v>
      </c>
      <c r="CD665" t="s">
        <v>1577</v>
      </c>
      <c r="CE665" t="s">
        <v>1578</v>
      </c>
      <c r="CF665" t="s">
        <v>1567</v>
      </c>
      <c r="CG665" t="s">
        <v>156</v>
      </c>
      <c r="CH665" t="s">
        <v>122</v>
      </c>
      <c r="CI665" s="8">
        <v>96950</v>
      </c>
      <c r="CJ665" s="3">
        <v>10.59</v>
      </c>
      <c r="CK665" s="3">
        <v>10.59</v>
      </c>
      <c r="CL665" s="3">
        <v>15.89</v>
      </c>
      <c r="CM665" s="3">
        <v>15.89</v>
      </c>
      <c r="CN665" t="s">
        <v>137</v>
      </c>
      <c r="CO665" t="s">
        <v>165</v>
      </c>
      <c r="CP665" t="s">
        <v>138</v>
      </c>
      <c r="CR665" t="s">
        <v>117</v>
      </c>
      <c r="CS665" t="s">
        <v>139</v>
      </c>
      <c r="CT665" t="s">
        <v>140</v>
      </c>
      <c r="CU665" t="s">
        <v>139</v>
      </c>
      <c r="CV665" t="s">
        <v>140</v>
      </c>
      <c r="CW665" t="s">
        <v>139</v>
      </c>
      <c r="CX665" t="s">
        <v>140</v>
      </c>
      <c r="CY665" t="s">
        <v>1579</v>
      </c>
      <c r="CZ665" s="10">
        <v>16702350011</v>
      </c>
      <c r="DA665" t="s">
        <v>1574</v>
      </c>
      <c r="DB665" t="s">
        <v>142</v>
      </c>
      <c r="DC665" t="s">
        <v>139</v>
      </c>
      <c r="DD665" t="s">
        <v>117</v>
      </c>
    </row>
    <row r="666" spans="1:114" ht="14.45" customHeight="1" x14ac:dyDescent="0.25">
      <c r="A666" t="s">
        <v>2277</v>
      </c>
      <c r="B666" t="s">
        <v>499</v>
      </c>
      <c r="C666" s="1">
        <v>46079</v>
      </c>
      <c r="D666" s="1">
        <v>46083</v>
      </c>
      <c r="E666" t="s">
        <v>116</v>
      </c>
      <c r="G666" t="s">
        <v>117</v>
      </c>
      <c r="H666" t="s">
        <v>117</v>
      </c>
      <c r="I666" t="s">
        <v>117</v>
      </c>
      <c r="J666" t="s">
        <v>2278</v>
      </c>
      <c r="K666" t="s">
        <v>2279</v>
      </c>
      <c r="L666" t="s">
        <v>2280</v>
      </c>
      <c r="M666" t="s">
        <v>2281</v>
      </c>
      <c r="N666" t="s">
        <v>156</v>
      </c>
      <c r="O666" t="s">
        <v>122</v>
      </c>
      <c r="P666" s="8">
        <v>96950</v>
      </c>
      <c r="Q666" t="s">
        <v>123</v>
      </c>
      <c r="S666" s="10">
        <v>16703221558</v>
      </c>
      <c r="U666" t="s">
        <v>2282</v>
      </c>
      <c r="V666">
        <v>236116</v>
      </c>
      <c r="W666" t="s">
        <v>125</v>
      </c>
      <c r="Y666" t="s">
        <v>2283</v>
      </c>
      <c r="Z666" t="s">
        <v>2284</v>
      </c>
      <c r="AB666" t="s">
        <v>277</v>
      </c>
      <c r="AC666" t="s">
        <v>2280</v>
      </c>
      <c r="AD666" t="s">
        <v>2281</v>
      </c>
      <c r="AE666" t="s">
        <v>156</v>
      </c>
      <c r="AF666" t="s">
        <v>122</v>
      </c>
      <c r="AG666" s="8">
        <v>96950</v>
      </c>
      <c r="AH666" t="s">
        <v>123</v>
      </c>
      <c r="AJ666" s="10">
        <v>16703221558</v>
      </c>
      <c r="AL666" t="s">
        <v>2285</v>
      </c>
      <c r="AM666" t="s">
        <v>152</v>
      </c>
      <c r="AN666" t="s">
        <v>2286</v>
      </c>
      <c r="AO666" t="s">
        <v>2287</v>
      </c>
      <c r="AP666" t="s">
        <v>1451</v>
      </c>
      <c r="AQ666" t="s">
        <v>2288</v>
      </c>
      <c r="AS666" t="s">
        <v>156</v>
      </c>
      <c r="AT666" t="s">
        <v>122</v>
      </c>
      <c r="AU666" s="8">
        <v>96950</v>
      </c>
      <c r="AV666" t="s">
        <v>123</v>
      </c>
      <c r="AX666" s="10">
        <v>16707858763</v>
      </c>
      <c r="AZ666" t="s">
        <v>2289</v>
      </c>
      <c r="BA666" t="s">
        <v>2278</v>
      </c>
      <c r="BB666" t="s">
        <v>2282</v>
      </c>
      <c r="BE666" t="str">
        <f>"17-3011.00"</f>
        <v>17-3011.00</v>
      </c>
      <c r="BF666" t="s">
        <v>2060</v>
      </c>
      <c r="BG666" t="s">
        <v>2290</v>
      </c>
      <c r="BH666" t="s">
        <v>2060</v>
      </c>
      <c r="BI666">
        <v>3</v>
      </c>
      <c r="BK666" s="1">
        <v>46204</v>
      </c>
      <c r="BL666" s="1">
        <v>46568</v>
      </c>
      <c r="BO666">
        <v>40</v>
      </c>
      <c r="BP666">
        <v>0</v>
      </c>
      <c r="BQ666">
        <v>8</v>
      </c>
      <c r="BR666">
        <v>8</v>
      </c>
      <c r="BS666">
        <v>8</v>
      </c>
      <c r="BT666">
        <v>8</v>
      </c>
      <c r="BU666">
        <v>8</v>
      </c>
      <c r="BV666">
        <v>0</v>
      </c>
      <c r="BW666" t="str">
        <f t="shared" si="17"/>
        <v>8:00 AM</v>
      </c>
      <c r="BX666" t="str">
        <f>"5:00 PM"</f>
        <v>5:00 PM</v>
      </c>
      <c r="BY666" t="s">
        <v>384</v>
      </c>
      <c r="BZ666">
        <v>0</v>
      </c>
      <c r="CA666">
        <v>12</v>
      </c>
      <c r="CB666" t="s">
        <v>117</v>
      </c>
      <c r="CD666" s="2" t="s">
        <v>2291</v>
      </c>
      <c r="CE666" t="s">
        <v>2280</v>
      </c>
      <c r="CF666" t="s">
        <v>2281</v>
      </c>
      <c r="CG666" t="s">
        <v>156</v>
      </c>
      <c r="CH666" t="s">
        <v>122</v>
      </c>
      <c r="CI666" s="8">
        <v>96950</v>
      </c>
      <c r="CJ666" s="3">
        <v>17.02</v>
      </c>
      <c r="CK666" s="3">
        <v>17.02</v>
      </c>
      <c r="CL666" s="3">
        <v>25.53</v>
      </c>
      <c r="CM666" s="3">
        <v>25.53</v>
      </c>
      <c r="CN666" t="s">
        <v>137</v>
      </c>
      <c r="CO666" t="s">
        <v>140</v>
      </c>
      <c r="CP666" t="s">
        <v>138</v>
      </c>
      <c r="CR666" t="s">
        <v>117</v>
      </c>
      <c r="CS666" t="s">
        <v>139</v>
      </c>
      <c r="CT666" t="s">
        <v>140</v>
      </c>
      <c r="CU666" t="s">
        <v>139</v>
      </c>
      <c r="CV666" t="s">
        <v>140</v>
      </c>
      <c r="CW666" t="s">
        <v>139</v>
      </c>
      <c r="CX666" t="s">
        <v>140</v>
      </c>
      <c r="CY666" t="s">
        <v>2292</v>
      </c>
      <c r="CZ666" s="10">
        <v>16703221558</v>
      </c>
      <c r="DA666" t="s">
        <v>2285</v>
      </c>
      <c r="DB666" t="s">
        <v>140</v>
      </c>
      <c r="DC666" t="s">
        <v>139</v>
      </c>
      <c r="DD666" t="s">
        <v>117</v>
      </c>
    </row>
    <row r="667" spans="1:114" ht="14.45" customHeight="1" x14ac:dyDescent="0.25">
      <c r="A667" t="s">
        <v>2346</v>
      </c>
      <c r="B667" t="s">
        <v>251</v>
      </c>
      <c r="C667" s="1">
        <v>46035</v>
      </c>
      <c r="D667" s="1">
        <v>46083</v>
      </c>
      <c r="E667" t="s">
        <v>168</v>
      </c>
      <c r="F667" s="1">
        <v>46126</v>
      </c>
      <c r="G667" t="s">
        <v>139</v>
      </c>
      <c r="H667" t="s">
        <v>117</v>
      </c>
      <c r="I667" t="s">
        <v>117</v>
      </c>
      <c r="J667" t="s">
        <v>2347</v>
      </c>
      <c r="L667" t="s">
        <v>2348</v>
      </c>
      <c r="N667" t="s">
        <v>121</v>
      </c>
      <c r="O667" t="s">
        <v>122</v>
      </c>
      <c r="P667" s="8">
        <v>96950</v>
      </c>
      <c r="Q667" t="s">
        <v>123</v>
      </c>
      <c r="S667" s="10">
        <v>16703221558</v>
      </c>
      <c r="U667" t="s">
        <v>2282</v>
      </c>
      <c r="V667">
        <v>53249</v>
      </c>
      <c r="W667" t="s">
        <v>125</v>
      </c>
      <c r="Y667" t="s">
        <v>2349</v>
      </c>
      <c r="Z667" t="s">
        <v>2350</v>
      </c>
      <c r="AB667" t="s">
        <v>193</v>
      </c>
      <c r="AC667" t="s">
        <v>2348</v>
      </c>
      <c r="AE667" t="s">
        <v>121</v>
      </c>
      <c r="AF667" t="s">
        <v>122</v>
      </c>
      <c r="AG667" s="8">
        <v>96950</v>
      </c>
      <c r="AH667" t="s">
        <v>123</v>
      </c>
      <c r="AJ667" s="10">
        <v>16703221558</v>
      </c>
      <c r="AL667" t="s">
        <v>2285</v>
      </c>
      <c r="BE667" t="str">
        <f>"53-3032.00"</f>
        <v>53-3032.00</v>
      </c>
      <c r="BF667" t="s">
        <v>2351</v>
      </c>
      <c r="BG667" t="s">
        <v>2352</v>
      </c>
      <c r="BH667" t="s">
        <v>2353</v>
      </c>
      <c r="BI667">
        <v>10</v>
      </c>
      <c r="BJ667">
        <v>9</v>
      </c>
      <c r="BK667" s="1">
        <v>46127</v>
      </c>
      <c r="BL667" s="1">
        <v>47222</v>
      </c>
      <c r="BM667" s="1">
        <v>46127</v>
      </c>
      <c r="BN667" s="1">
        <v>47222</v>
      </c>
      <c r="BO667">
        <v>35</v>
      </c>
      <c r="BP667">
        <v>0</v>
      </c>
      <c r="BQ667">
        <v>7</v>
      </c>
      <c r="BR667">
        <v>7</v>
      </c>
      <c r="BS667">
        <v>7</v>
      </c>
      <c r="BT667">
        <v>7</v>
      </c>
      <c r="BU667">
        <v>7</v>
      </c>
      <c r="BV667">
        <v>0</v>
      </c>
      <c r="BW667" t="str">
        <f t="shared" si="17"/>
        <v>8:00 AM</v>
      </c>
      <c r="BX667" t="str">
        <f>"4:00 PM"</f>
        <v>4:00 PM</v>
      </c>
      <c r="BY667" t="s">
        <v>165</v>
      </c>
      <c r="BZ667">
        <v>0</v>
      </c>
      <c r="CA667">
        <v>12</v>
      </c>
      <c r="CB667" t="s">
        <v>117</v>
      </c>
      <c r="CD667" s="2" t="s">
        <v>2354</v>
      </c>
      <c r="CE667" t="s">
        <v>2355</v>
      </c>
      <c r="CF667" t="s">
        <v>2356</v>
      </c>
      <c r="CG667" t="s">
        <v>156</v>
      </c>
      <c r="CH667" t="s">
        <v>122</v>
      </c>
      <c r="CI667" s="8">
        <v>96950</v>
      </c>
      <c r="CJ667" s="3">
        <v>11.94</v>
      </c>
      <c r="CK667" s="3">
        <v>11.94</v>
      </c>
      <c r="CL667" s="3">
        <v>17.91</v>
      </c>
      <c r="CM667" s="3">
        <v>17.91</v>
      </c>
      <c r="CN667" t="s">
        <v>137</v>
      </c>
      <c r="CO667" t="s">
        <v>854</v>
      </c>
      <c r="CP667" t="s">
        <v>138</v>
      </c>
      <c r="CR667" t="s">
        <v>139</v>
      </c>
      <c r="CS667" t="s">
        <v>139</v>
      </c>
      <c r="CT667" t="s">
        <v>140</v>
      </c>
      <c r="CU667" t="s">
        <v>139</v>
      </c>
      <c r="CV667" t="s">
        <v>140</v>
      </c>
      <c r="CW667" t="s">
        <v>139</v>
      </c>
      <c r="CX667" t="s">
        <v>140</v>
      </c>
      <c r="CY667" t="s">
        <v>2357</v>
      </c>
      <c r="CZ667" s="10">
        <v>16703221558</v>
      </c>
      <c r="DA667" t="s">
        <v>2285</v>
      </c>
      <c r="DB667" t="s">
        <v>142</v>
      </c>
      <c r="DC667" t="s">
        <v>139</v>
      </c>
      <c r="DD667" t="s">
        <v>117</v>
      </c>
    </row>
    <row r="668" spans="1:114" ht="14.45" customHeight="1" x14ac:dyDescent="0.25">
      <c r="A668" t="s">
        <v>2527</v>
      </c>
      <c r="B668" t="s">
        <v>499</v>
      </c>
      <c r="C668" s="1">
        <v>46080</v>
      </c>
      <c r="D668" s="1">
        <v>46083</v>
      </c>
      <c r="E668" t="s">
        <v>168</v>
      </c>
      <c r="F668" s="1">
        <v>46294</v>
      </c>
      <c r="G668" t="s">
        <v>117</v>
      </c>
      <c r="H668" t="s">
        <v>117</v>
      </c>
      <c r="I668" t="s">
        <v>117</v>
      </c>
      <c r="J668" t="s">
        <v>1565</v>
      </c>
      <c r="K668" t="s">
        <v>1566</v>
      </c>
      <c r="L668" t="s">
        <v>1567</v>
      </c>
      <c r="M668" t="s">
        <v>1568</v>
      </c>
      <c r="N668" t="s">
        <v>156</v>
      </c>
      <c r="O668" t="s">
        <v>122</v>
      </c>
      <c r="P668" s="8">
        <v>96950</v>
      </c>
      <c r="Q668" t="s">
        <v>123</v>
      </c>
      <c r="S668" s="10">
        <v>16702350011</v>
      </c>
      <c r="U668" t="s">
        <v>1569</v>
      </c>
      <c r="V668">
        <v>81111</v>
      </c>
      <c r="W668" t="s">
        <v>125</v>
      </c>
      <c r="Y668" t="s">
        <v>875</v>
      </c>
      <c r="Z668" t="s">
        <v>2528</v>
      </c>
      <c r="AB668" t="s">
        <v>2496</v>
      </c>
      <c r="AC668" t="s">
        <v>1568</v>
      </c>
      <c r="AE668" t="s">
        <v>156</v>
      </c>
      <c r="AF668" t="s">
        <v>122</v>
      </c>
      <c r="AG668" s="8">
        <v>96950</v>
      </c>
      <c r="AH668" t="s">
        <v>123</v>
      </c>
      <c r="AJ668" s="10">
        <v>16702350011</v>
      </c>
      <c r="AL668" t="s">
        <v>1574</v>
      </c>
      <c r="BE668" t="str">
        <f>"51-9124.00"</f>
        <v>51-9124.00</v>
      </c>
      <c r="BF668" t="s">
        <v>2529</v>
      </c>
      <c r="BG668" t="s">
        <v>2530</v>
      </c>
      <c r="BH668" t="s">
        <v>2531</v>
      </c>
      <c r="BI668">
        <v>2</v>
      </c>
      <c r="BK668" s="1">
        <v>46296</v>
      </c>
      <c r="BL668" s="1">
        <v>46660</v>
      </c>
      <c r="BO668">
        <v>35</v>
      </c>
      <c r="BP668">
        <v>0</v>
      </c>
      <c r="BQ668">
        <v>7</v>
      </c>
      <c r="BR668">
        <v>7</v>
      </c>
      <c r="BS668">
        <v>7</v>
      </c>
      <c r="BT668">
        <v>7</v>
      </c>
      <c r="BU668">
        <v>7</v>
      </c>
      <c r="BV668">
        <v>0</v>
      </c>
      <c r="BW668" t="str">
        <f t="shared" si="17"/>
        <v>8:00 AM</v>
      </c>
      <c r="BX668" t="str">
        <f>"4:00 PM"</f>
        <v>4:00 PM</v>
      </c>
      <c r="BY668" t="s">
        <v>135</v>
      </c>
      <c r="BZ668">
        <v>0</v>
      </c>
      <c r="CA668">
        <v>12</v>
      </c>
      <c r="CB668" t="s">
        <v>117</v>
      </c>
      <c r="CD668" t="s">
        <v>2532</v>
      </c>
      <c r="CE668" t="s">
        <v>1578</v>
      </c>
      <c r="CF668" t="s">
        <v>1567</v>
      </c>
      <c r="CG668" t="s">
        <v>156</v>
      </c>
      <c r="CH668" t="s">
        <v>122</v>
      </c>
      <c r="CI668" s="8">
        <v>96950</v>
      </c>
      <c r="CJ668" s="3">
        <v>9.76</v>
      </c>
      <c r="CK668" s="3">
        <v>9.76</v>
      </c>
      <c r="CL668" s="3">
        <v>14.64</v>
      </c>
      <c r="CM668" s="3">
        <v>14.64</v>
      </c>
      <c r="CN668" t="s">
        <v>137</v>
      </c>
      <c r="CO668" t="s">
        <v>854</v>
      </c>
      <c r="CP668" t="s">
        <v>266</v>
      </c>
      <c r="CR668" t="s">
        <v>117</v>
      </c>
      <c r="CS668" t="s">
        <v>139</v>
      </c>
      <c r="CT668" t="s">
        <v>140</v>
      </c>
      <c r="CU668" t="s">
        <v>139</v>
      </c>
      <c r="CV668" t="s">
        <v>140</v>
      </c>
      <c r="CW668" t="s">
        <v>139</v>
      </c>
      <c r="CX668" t="s">
        <v>140</v>
      </c>
      <c r="CY668" t="s">
        <v>2533</v>
      </c>
      <c r="CZ668" s="10">
        <v>16702350011</v>
      </c>
      <c r="DA668" t="s">
        <v>1574</v>
      </c>
      <c r="DB668" t="s">
        <v>142</v>
      </c>
      <c r="DC668" t="s">
        <v>139</v>
      </c>
      <c r="DD668" t="s">
        <v>117</v>
      </c>
    </row>
    <row r="669" spans="1:114" ht="14.45" customHeight="1" x14ac:dyDescent="0.25">
      <c r="A669" t="s">
        <v>2576</v>
      </c>
      <c r="B669" t="s">
        <v>499</v>
      </c>
      <c r="C669" s="1">
        <v>46079</v>
      </c>
      <c r="D669" s="1">
        <v>46083</v>
      </c>
      <c r="E669" t="s">
        <v>116</v>
      </c>
      <c r="G669" t="s">
        <v>117</v>
      </c>
      <c r="H669" t="s">
        <v>117</v>
      </c>
      <c r="I669" t="s">
        <v>117</v>
      </c>
      <c r="J669" t="s">
        <v>2278</v>
      </c>
      <c r="K669" t="s">
        <v>2279</v>
      </c>
      <c r="L669" t="s">
        <v>2280</v>
      </c>
      <c r="M669" t="s">
        <v>2281</v>
      </c>
      <c r="N669" t="s">
        <v>156</v>
      </c>
      <c r="O669" t="s">
        <v>122</v>
      </c>
      <c r="P669" s="8">
        <v>96950</v>
      </c>
      <c r="Q669" t="s">
        <v>123</v>
      </c>
      <c r="S669" s="10">
        <v>16703221558</v>
      </c>
      <c r="U669" t="s">
        <v>2282</v>
      </c>
      <c r="V669">
        <v>236116</v>
      </c>
      <c r="W669" t="s">
        <v>125</v>
      </c>
      <c r="Y669" t="s">
        <v>2283</v>
      </c>
      <c r="Z669" t="s">
        <v>2284</v>
      </c>
      <c r="AB669" t="s">
        <v>277</v>
      </c>
      <c r="AC669" t="s">
        <v>2280</v>
      </c>
      <c r="AD669" t="s">
        <v>2281</v>
      </c>
      <c r="AE669" t="s">
        <v>156</v>
      </c>
      <c r="AF669" t="s">
        <v>122</v>
      </c>
      <c r="AG669" s="8">
        <v>96950</v>
      </c>
      <c r="AH669" t="s">
        <v>123</v>
      </c>
      <c r="AJ669" s="10">
        <v>16703221558</v>
      </c>
      <c r="AL669" t="s">
        <v>2285</v>
      </c>
      <c r="AM669" t="s">
        <v>152</v>
      </c>
      <c r="AN669" t="s">
        <v>2286</v>
      </c>
      <c r="AO669" t="s">
        <v>2287</v>
      </c>
      <c r="AP669" t="s">
        <v>1451</v>
      </c>
      <c r="AQ669" t="s">
        <v>2288</v>
      </c>
      <c r="AS669" t="s">
        <v>156</v>
      </c>
      <c r="AT669" t="s">
        <v>122</v>
      </c>
      <c r="AU669" s="8">
        <v>96950</v>
      </c>
      <c r="AV669" t="s">
        <v>123</v>
      </c>
      <c r="AX669" s="10">
        <v>16707858763</v>
      </c>
      <c r="AZ669" t="s">
        <v>2289</v>
      </c>
      <c r="BA669" t="s">
        <v>2278</v>
      </c>
      <c r="BB669" t="s">
        <v>2282</v>
      </c>
      <c r="BE669" t="str">
        <f>"49-9071.00"</f>
        <v>49-9071.00</v>
      </c>
      <c r="BF669" t="s">
        <v>132</v>
      </c>
      <c r="BG669" t="s">
        <v>2577</v>
      </c>
      <c r="BH669" t="s">
        <v>2578</v>
      </c>
      <c r="BI669">
        <v>10</v>
      </c>
      <c r="BK669" s="1">
        <v>46204</v>
      </c>
      <c r="BL669" s="1">
        <v>46568</v>
      </c>
      <c r="BO669">
        <v>40</v>
      </c>
      <c r="BP669">
        <v>0</v>
      </c>
      <c r="BQ669">
        <v>8</v>
      </c>
      <c r="BR669">
        <v>8</v>
      </c>
      <c r="BS669">
        <v>8</v>
      </c>
      <c r="BT669">
        <v>8</v>
      </c>
      <c r="BU669">
        <v>8</v>
      </c>
      <c r="BV669">
        <v>0</v>
      </c>
      <c r="BW669" t="str">
        <f t="shared" si="17"/>
        <v>8:00 AM</v>
      </c>
      <c r="BX669" t="str">
        <f>"5:00 PM"</f>
        <v>5:00 PM</v>
      </c>
      <c r="BY669" t="s">
        <v>165</v>
      </c>
      <c r="BZ669">
        <v>0</v>
      </c>
      <c r="CA669">
        <v>12</v>
      </c>
      <c r="CB669" t="s">
        <v>117</v>
      </c>
      <c r="CD669" t="s">
        <v>2579</v>
      </c>
      <c r="CE669" t="s">
        <v>2280</v>
      </c>
      <c r="CF669" t="s">
        <v>2281</v>
      </c>
      <c r="CG669" t="s">
        <v>156</v>
      </c>
      <c r="CH669" t="s">
        <v>122</v>
      </c>
      <c r="CI669" s="8">
        <v>96950</v>
      </c>
      <c r="CJ669" s="3">
        <v>9.98</v>
      </c>
      <c r="CK669" s="3">
        <v>9.98</v>
      </c>
      <c r="CL669" s="3">
        <v>14.97</v>
      </c>
      <c r="CM669" s="3">
        <v>14.97</v>
      </c>
      <c r="CN669" t="s">
        <v>137</v>
      </c>
      <c r="CO669" t="s">
        <v>140</v>
      </c>
      <c r="CP669" t="s">
        <v>138</v>
      </c>
      <c r="CR669" t="s">
        <v>139</v>
      </c>
      <c r="CS669" t="s">
        <v>139</v>
      </c>
      <c r="CT669" t="s">
        <v>140</v>
      </c>
      <c r="CU669" t="s">
        <v>139</v>
      </c>
      <c r="CV669" t="s">
        <v>140</v>
      </c>
      <c r="CW669" t="s">
        <v>139</v>
      </c>
      <c r="CX669" t="s">
        <v>140</v>
      </c>
      <c r="CY669" t="s">
        <v>2292</v>
      </c>
      <c r="CZ669" s="10">
        <v>16703221558</v>
      </c>
      <c r="DA669" t="s">
        <v>2285</v>
      </c>
      <c r="DB669" t="s">
        <v>140</v>
      </c>
      <c r="DC669" t="s">
        <v>139</v>
      </c>
      <c r="DD669" t="s">
        <v>117</v>
      </c>
    </row>
    <row r="670" spans="1:114" ht="14.45" customHeight="1" x14ac:dyDescent="0.25">
      <c r="A670" t="s">
        <v>2622</v>
      </c>
      <c r="B670" t="s">
        <v>499</v>
      </c>
      <c r="C670" s="1">
        <v>46080</v>
      </c>
      <c r="D670" s="1">
        <v>46083</v>
      </c>
      <c r="E670" t="s">
        <v>116</v>
      </c>
      <c r="G670" t="s">
        <v>117</v>
      </c>
      <c r="H670" t="s">
        <v>117</v>
      </c>
      <c r="I670" t="s">
        <v>117</v>
      </c>
      <c r="J670" t="s">
        <v>1565</v>
      </c>
      <c r="K670" t="s">
        <v>1566</v>
      </c>
      <c r="L670" t="s">
        <v>1567</v>
      </c>
      <c r="M670" t="s">
        <v>1568</v>
      </c>
      <c r="N670" t="s">
        <v>156</v>
      </c>
      <c r="O670" t="s">
        <v>122</v>
      </c>
      <c r="P670" s="8">
        <v>96950</v>
      </c>
      <c r="Q670" t="s">
        <v>123</v>
      </c>
      <c r="S670" s="10">
        <v>16702350011</v>
      </c>
      <c r="U670" t="s">
        <v>1569</v>
      </c>
      <c r="V670">
        <v>81111</v>
      </c>
      <c r="W670" t="s">
        <v>125</v>
      </c>
      <c r="Y670" t="s">
        <v>1570</v>
      </c>
      <c r="Z670" t="s">
        <v>1571</v>
      </c>
      <c r="AB670" t="s">
        <v>1572</v>
      </c>
      <c r="AC670" t="s">
        <v>1573</v>
      </c>
      <c r="AE670" t="s">
        <v>993</v>
      </c>
      <c r="AF670" t="s">
        <v>122</v>
      </c>
      <c r="AG670" s="8">
        <v>96950</v>
      </c>
      <c r="AH670" t="s">
        <v>123</v>
      </c>
      <c r="AJ670" s="10">
        <v>16702350011</v>
      </c>
      <c r="AL670" t="s">
        <v>1574</v>
      </c>
      <c r="BE670" t="str">
        <f>"49-3023.00"</f>
        <v>49-3023.00</v>
      </c>
      <c r="BF670" t="s">
        <v>392</v>
      </c>
      <c r="BG670" t="s">
        <v>1575</v>
      </c>
      <c r="BH670" t="s">
        <v>1576</v>
      </c>
      <c r="BI670">
        <v>2</v>
      </c>
      <c r="BK670" s="1">
        <v>46296</v>
      </c>
      <c r="BL670" s="1">
        <v>46660</v>
      </c>
      <c r="BO670">
        <v>35</v>
      </c>
      <c r="BP670">
        <v>0</v>
      </c>
      <c r="BQ670">
        <v>7</v>
      </c>
      <c r="BR670">
        <v>7</v>
      </c>
      <c r="BS670">
        <v>7</v>
      </c>
      <c r="BT670">
        <v>7</v>
      </c>
      <c r="BU670">
        <v>7</v>
      </c>
      <c r="BV670">
        <v>0</v>
      </c>
      <c r="BW670" t="str">
        <f t="shared" si="17"/>
        <v>8:00 AM</v>
      </c>
      <c r="BX670" t="str">
        <f>"4:00 PM"</f>
        <v>4:00 PM</v>
      </c>
      <c r="BY670" t="s">
        <v>135</v>
      </c>
      <c r="BZ670">
        <v>0</v>
      </c>
      <c r="CA670">
        <v>24</v>
      </c>
      <c r="CB670" t="s">
        <v>117</v>
      </c>
      <c r="CD670" t="s">
        <v>1577</v>
      </c>
      <c r="CE670" t="s">
        <v>1578</v>
      </c>
      <c r="CF670" t="s">
        <v>1567</v>
      </c>
      <c r="CG670" t="s">
        <v>156</v>
      </c>
      <c r="CH670" t="s">
        <v>122</v>
      </c>
      <c r="CI670" s="8">
        <v>96950</v>
      </c>
      <c r="CJ670" s="3">
        <v>10.59</v>
      </c>
      <c r="CK670" s="3">
        <v>10.59</v>
      </c>
      <c r="CL670" s="3">
        <v>15.89</v>
      </c>
      <c r="CM670" s="3">
        <v>15.89</v>
      </c>
      <c r="CN670" t="s">
        <v>137</v>
      </c>
      <c r="CO670" t="s">
        <v>165</v>
      </c>
      <c r="CP670" t="s">
        <v>138</v>
      </c>
      <c r="CR670" t="s">
        <v>117</v>
      </c>
      <c r="CS670" t="s">
        <v>139</v>
      </c>
      <c r="CT670" t="s">
        <v>140</v>
      </c>
      <c r="CU670" t="s">
        <v>139</v>
      </c>
      <c r="CV670" t="s">
        <v>140</v>
      </c>
      <c r="CW670" t="s">
        <v>139</v>
      </c>
      <c r="CX670" t="s">
        <v>140</v>
      </c>
      <c r="CY670" t="s">
        <v>1579</v>
      </c>
      <c r="CZ670" s="10">
        <v>16702350011</v>
      </c>
      <c r="DA670" t="s">
        <v>1574</v>
      </c>
      <c r="DB670" t="s">
        <v>142</v>
      </c>
      <c r="DC670" t="s">
        <v>139</v>
      </c>
      <c r="DD670" t="s">
        <v>117</v>
      </c>
    </row>
    <row r="671" spans="1:114" ht="14.45" customHeight="1" x14ac:dyDescent="0.25">
      <c r="A671" t="s">
        <v>3058</v>
      </c>
      <c r="B671" t="s">
        <v>499</v>
      </c>
      <c r="C671" s="1">
        <v>46079</v>
      </c>
      <c r="D671" s="1">
        <v>46083</v>
      </c>
      <c r="E671" t="s">
        <v>116</v>
      </c>
      <c r="G671" t="s">
        <v>117</v>
      </c>
      <c r="H671" t="s">
        <v>117</v>
      </c>
      <c r="I671" t="s">
        <v>117</v>
      </c>
      <c r="J671" t="s">
        <v>2278</v>
      </c>
      <c r="K671" t="s">
        <v>3059</v>
      </c>
      <c r="L671" t="s">
        <v>2280</v>
      </c>
      <c r="M671" t="s">
        <v>2281</v>
      </c>
      <c r="N671" t="s">
        <v>156</v>
      </c>
      <c r="O671" t="s">
        <v>122</v>
      </c>
      <c r="P671" s="8">
        <v>96950</v>
      </c>
      <c r="Q671" t="s">
        <v>123</v>
      </c>
      <c r="S671" s="10">
        <v>16703221558</v>
      </c>
      <c r="U671" t="s">
        <v>2282</v>
      </c>
      <c r="V671">
        <v>811111</v>
      </c>
      <c r="W671" t="s">
        <v>125</v>
      </c>
      <c r="Y671" t="s">
        <v>2283</v>
      </c>
      <c r="Z671" t="s">
        <v>2284</v>
      </c>
      <c r="AB671" t="s">
        <v>277</v>
      </c>
      <c r="AC671" t="s">
        <v>2280</v>
      </c>
      <c r="AD671" t="s">
        <v>2281</v>
      </c>
      <c r="AE671" t="s">
        <v>156</v>
      </c>
      <c r="AF671" t="s">
        <v>122</v>
      </c>
      <c r="AG671" s="8">
        <v>96950</v>
      </c>
      <c r="AH671" t="s">
        <v>123</v>
      </c>
      <c r="AJ671" s="10">
        <v>16703221558</v>
      </c>
      <c r="AL671" t="s">
        <v>2285</v>
      </c>
      <c r="AM671" t="s">
        <v>152</v>
      </c>
      <c r="AN671" t="s">
        <v>2286</v>
      </c>
      <c r="AO671" t="s">
        <v>2287</v>
      </c>
      <c r="AP671" t="s">
        <v>1451</v>
      </c>
      <c r="AQ671" t="s">
        <v>2288</v>
      </c>
      <c r="AS671" t="s">
        <v>156</v>
      </c>
      <c r="AT671" t="s">
        <v>122</v>
      </c>
      <c r="AU671" s="8">
        <v>96950</v>
      </c>
      <c r="AV671" t="s">
        <v>123</v>
      </c>
      <c r="AX671" s="10">
        <v>16703221558</v>
      </c>
      <c r="AZ671" t="s">
        <v>2289</v>
      </c>
      <c r="BA671" t="s">
        <v>2278</v>
      </c>
      <c r="BB671" t="s">
        <v>2282</v>
      </c>
      <c r="BE671" t="str">
        <f>"49-3031.00"</f>
        <v>49-3031.00</v>
      </c>
      <c r="BF671" t="s">
        <v>2568</v>
      </c>
      <c r="BG671" t="s">
        <v>3060</v>
      </c>
      <c r="BH671" t="s">
        <v>392</v>
      </c>
      <c r="BI671">
        <v>5</v>
      </c>
      <c r="BK671" s="1">
        <v>46204</v>
      </c>
      <c r="BL671" s="1">
        <v>46568</v>
      </c>
      <c r="BO671">
        <v>40</v>
      </c>
      <c r="BP671">
        <v>0</v>
      </c>
      <c r="BQ671">
        <v>8</v>
      </c>
      <c r="BR671">
        <v>8</v>
      </c>
      <c r="BS671">
        <v>8</v>
      </c>
      <c r="BT671">
        <v>8</v>
      </c>
      <c r="BU671">
        <v>8</v>
      </c>
      <c r="BV671">
        <v>0</v>
      </c>
      <c r="BW671" t="str">
        <f t="shared" si="17"/>
        <v>8:00 AM</v>
      </c>
      <c r="BX671" t="str">
        <f>"5:00 PM"</f>
        <v>5:00 PM</v>
      </c>
      <c r="BY671" t="s">
        <v>135</v>
      </c>
      <c r="BZ671">
        <v>0</v>
      </c>
      <c r="CA671">
        <v>12</v>
      </c>
      <c r="CB671" t="s">
        <v>117</v>
      </c>
      <c r="CD671" s="2" t="s">
        <v>3061</v>
      </c>
      <c r="CE671" t="s">
        <v>2280</v>
      </c>
      <c r="CF671" t="s">
        <v>1824</v>
      </c>
      <c r="CG671" t="s">
        <v>156</v>
      </c>
      <c r="CH671" t="s">
        <v>122</v>
      </c>
      <c r="CI671" s="8">
        <v>96950</v>
      </c>
      <c r="CJ671" s="3">
        <v>11.98</v>
      </c>
      <c r="CK671" s="3">
        <v>11.98</v>
      </c>
      <c r="CL671" s="3">
        <v>17.97</v>
      </c>
      <c r="CM671" s="3">
        <v>17.97</v>
      </c>
      <c r="CN671" t="s">
        <v>137</v>
      </c>
      <c r="CP671" t="s">
        <v>138</v>
      </c>
      <c r="CR671" t="s">
        <v>117</v>
      </c>
      <c r="CS671" t="s">
        <v>139</v>
      </c>
      <c r="CT671" t="s">
        <v>140</v>
      </c>
      <c r="CU671" t="s">
        <v>139</v>
      </c>
      <c r="CV671" t="s">
        <v>140</v>
      </c>
      <c r="CW671" t="s">
        <v>139</v>
      </c>
      <c r="CX671" t="s">
        <v>140</v>
      </c>
      <c r="CY671" t="s">
        <v>2292</v>
      </c>
      <c r="CZ671" s="10">
        <v>16703221558</v>
      </c>
      <c r="DA671" t="s">
        <v>2285</v>
      </c>
      <c r="DB671" t="s">
        <v>140</v>
      </c>
      <c r="DC671" t="s">
        <v>139</v>
      </c>
      <c r="DD671" t="s">
        <v>117</v>
      </c>
    </row>
    <row r="672" spans="1:114" ht="14.45" customHeight="1" x14ac:dyDescent="0.25">
      <c r="A672" t="s">
        <v>3887</v>
      </c>
      <c r="B672" t="s">
        <v>499</v>
      </c>
      <c r="C672" s="1">
        <v>46079</v>
      </c>
      <c r="D672" s="1">
        <v>46083</v>
      </c>
      <c r="E672" t="s">
        <v>116</v>
      </c>
      <c r="G672" t="s">
        <v>117</v>
      </c>
      <c r="H672" t="s">
        <v>117</v>
      </c>
      <c r="I672" t="s">
        <v>117</v>
      </c>
      <c r="J672" t="s">
        <v>2278</v>
      </c>
      <c r="K672" t="s">
        <v>2279</v>
      </c>
      <c r="L672" t="s">
        <v>2280</v>
      </c>
      <c r="M672" t="s">
        <v>2281</v>
      </c>
      <c r="N672" t="s">
        <v>156</v>
      </c>
      <c r="O672" t="s">
        <v>122</v>
      </c>
      <c r="P672" s="8">
        <v>96950</v>
      </c>
      <c r="Q672" t="s">
        <v>123</v>
      </c>
      <c r="S672" s="10">
        <v>16703221558</v>
      </c>
      <c r="U672" t="s">
        <v>2282</v>
      </c>
      <c r="V672">
        <v>236116</v>
      </c>
      <c r="W672" t="s">
        <v>125</v>
      </c>
      <c r="Y672" t="s">
        <v>2283</v>
      </c>
      <c r="Z672" t="s">
        <v>2284</v>
      </c>
      <c r="AB672" t="s">
        <v>277</v>
      </c>
      <c r="AC672" t="s">
        <v>2280</v>
      </c>
      <c r="AD672" t="s">
        <v>2281</v>
      </c>
      <c r="AE672" t="s">
        <v>156</v>
      </c>
      <c r="AF672" t="s">
        <v>122</v>
      </c>
      <c r="AG672" s="8">
        <v>96950</v>
      </c>
      <c r="AH672" t="s">
        <v>123</v>
      </c>
      <c r="AJ672" s="10">
        <v>16703221558</v>
      </c>
      <c r="AL672" t="s">
        <v>2285</v>
      </c>
      <c r="AM672" t="s">
        <v>152</v>
      </c>
      <c r="AN672" t="s">
        <v>2286</v>
      </c>
      <c r="AO672" t="s">
        <v>2287</v>
      </c>
      <c r="AP672" t="s">
        <v>1451</v>
      </c>
      <c r="AQ672" t="s">
        <v>2288</v>
      </c>
      <c r="AS672" t="s">
        <v>156</v>
      </c>
      <c r="AT672" t="s">
        <v>122</v>
      </c>
      <c r="AU672" s="8">
        <v>96950</v>
      </c>
      <c r="AV672" t="s">
        <v>123</v>
      </c>
      <c r="AX672" s="10">
        <v>16703221558</v>
      </c>
      <c r="AZ672" t="s">
        <v>2289</v>
      </c>
      <c r="BA672" t="s">
        <v>2278</v>
      </c>
      <c r="BB672" t="s">
        <v>2282</v>
      </c>
      <c r="BE672" t="str">
        <f>"43-3031.00"</f>
        <v>43-3031.00</v>
      </c>
      <c r="BF672" t="s">
        <v>1205</v>
      </c>
      <c r="BG672" t="s">
        <v>3888</v>
      </c>
      <c r="BH672" t="s">
        <v>3889</v>
      </c>
      <c r="BI672">
        <v>3</v>
      </c>
      <c r="BK672" s="1">
        <v>46204</v>
      </c>
      <c r="BL672" s="1">
        <v>46568</v>
      </c>
      <c r="BO672">
        <v>40</v>
      </c>
      <c r="BP672">
        <v>0</v>
      </c>
      <c r="BQ672">
        <v>8</v>
      </c>
      <c r="BR672">
        <v>8</v>
      </c>
      <c r="BS672">
        <v>8</v>
      </c>
      <c r="BT672">
        <v>8</v>
      </c>
      <c r="BU672">
        <v>8</v>
      </c>
      <c r="BV672">
        <v>0</v>
      </c>
      <c r="BW672" t="str">
        <f t="shared" si="17"/>
        <v>8:00 AM</v>
      </c>
      <c r="BX672" t="str">
        <f>"5:00 PM"</f>
        <v>5:00 PM</v>
      </c>
      <c r="BY672" t="s">
        <v>384</v>
      </c>
      <c r="BZ672">
        <v>0</v>
      </c>
      <c r="CA672">
        <v>12</v>
      </c>
      <c r="CB672" t="s">
        <v>117</v>
      </c>
      <c r="CD672" s="2" t="s">
        <v>3890</v>
      </c>
      <c r="CE672" t="s">
        <v>2280</v>
      </c>
      <c r="CF672" t="s">
        <v>2281</v>
      </c>
      <c r="CG672" t="s">
        <v>156</v>
      </c>
      <c r="CH672" t="s">
        <v>122</v>
      </c>
      <c r="CI672" s="8">
        <v>96950</v>
      </c>
      <c r="CJ672" s="3">
        <v>12.33</v>
      </c>
      <c r="CK672" s="3">
        <v>12.33</v>
      </c>
      <c r="CL672" s="3">
        <v>18.5</v>
      </c>
      <c r="CM672" s="3">
        <v>18.5</v>
      </c>
      <c r="CN672" t="s">
        <v>137</v>
      </c>
      <c r="CP672" t="s">
        <v>138</v>
      </c>
      <c r="CR672" t="s">
        <v>117</v>
      </c>
      <c r="CS672" t="s">
        <v>139</v>
      </c>
      <c r="CT672" t="s">
        <v>140</v>
      </c>
      <c r="CU672" t="s">
        <v>139</v>
      </c>
      <c r="CV672" t="s">
        <v>140</v>
      </c>
      <c r="CW672" t="s">
        <v>139</v>
      </c>
      <c r="CX672" t="s">
        <v>140</v>
      </c>
      <c r="CY672" t="s">
        <v>2292</v>
      </c>
      <c r="CZ672" s="10">
        <v>16703221558</v>
      </c>
      <c r="DA672" t="s">
        <v>2285</v>
      </c>
      <c r="DB672" t="s">
        <v>140</v>
      </c>
      <c r="DC672" t="s">
        <v>139</v>
      </c>
      <c r="DD672" t="s">
        <v>117</v>
      </c>
    </row>
    <row r="673" spans="1:114" ht="14.45" customHeight="1" x14ac:dyDescent="0.25">
      <c r="A673" t="s">
        <v>5313</v>
      </c>
      <c r="B673" t="s">
        <v>499</v>
      </c>
      <c r="C673" s="1">
        <v>46082</v>
      </c>
      <c r="D673" s="1">
        <v>46083</v>
      </c>
      <c r="E673" t="s">
        <v>168</v>
      </c>
      <c r="F673" s="1">
        <v>46294</v>
      </c>
      <c r="G673" t="s">
        <v>139</v>
      </c>
      <c r="H673" t="s">
        <v>117</v>
      </c>
      <c r="I673" t="s">
        <v>117</v>
      </c>
      <c r="J673" t="s">
        <v>5314</v>
      </c>
      <c r="L673" t="s">
        <v>5315</v>
      </c>
      <c r="N673" t="s">
        <v>156</v>
      </c>
      <c r="O673" t="s">
        <v>122</v>
      </c>
      <c r="P673" s="8">
        <v>96950</v>
      </c>
      <c r="Q673" t="s">
        <v>123</v>
      </c>
      <c r="S673" s="10">
        <v>16709891712</v>
      </c>
      <c r="U673" t="s">
        <v>5316</v>
      </c>
      <c r="V673">
        <v>61162</v>
      </c>
      <c r="W673" t="s">
        <v>125</v>
      </c>
      <c r="Y673" t="s">
        <v>5317</v>
      </c>
      <c r="Z673" t="s">
        <v>5318</v>
      </c>
      <c r="AB673" t="s">
        <v>2496</v>
      </c>
      <c r="AC673" t="s">
        <v>5315</v>
      </c>
      <c r="AE673" t="s">
        <v>156</v>
      </c>
      <c r="AF673" t="s">
        <v>122</v>
      </c>
      <c r="AG673" s="8">
        <v>96950</v>
      </c>
      <c r="AH673" t="s">
        <v>123</v>
      </c>
      <c r="AJ673" s="10">
        <v>16709891712</v>
      </c>
      <c r="AL673" t="s">
        <v>5319</v>
      </c>
      <c r="BE673" t="str">
        <f>"25-3021.00"</f>
        <v>25-3021.00</v>
      </c>
      <c r="BF673" t="s">
        <v>4878</v>
      </c>
      <c r="BG673" t="s">
        <v>5320</v>
      </c>
      <c r="BH673" t="s">
        <v>4880</v>
      </c>
      <c r="BI673">
        <v>2</v>
      </c>
      <c r="BK673" s="1">
        <v>46296</v>
      </c>
      <c r="BL673" s="1">
        <v>47391</v>
      </c>
      <c r="BO673">
        <v>35</v>
      </c>
      <c r="BP673">
        <v>0</v>
      </c>
      <c r="BQ673">
        <v>7</v>
      </c>
      <c r="BR673">
        <v>7</v>
      </c>
      <c r="BS673">
        <v>7</v>
      </c>
      <c r="BT673">
        <v>7</v>
      </c>
      <c r="BU673">
        <v>7</v>
      </c>
      <c r="BV673">
        <v>0</v>
      </c>
      <c r="BW673" t="str">
        <f>"8:30 AM"</f>
        <v>8:30 AM</v>
      </c>
      <c r="BX673" t="str">
        <f>"4:30 PM"</f>
        <v>4:30 PM</v>
      </c>
      <c r="BY673" t="s">
        <v>165</v>
      </c>
      <c r="BZ673">
        <v>0</v>
      </c>
      <c r="CA673">
        <v>12</v>
      </c>
      <c r="CB673" t="s">
        <v>117</v>
      </c>
      <c r="CD673" s="2" t="s">
        <v>5321</v>
      </c>
      <c r="CE673" t="s">
        <v>5322</v>
      </c>
      <c r="CG673" t="s">
        <v>156</v>
      </c>
      <c r="CH673" t="s">
        <v>122</v>
      </c>
      <c r="CI673" s="8">
        <v>96950</v>
      </c>
      <c r="CJ673" s="3">
        <v>15.78</v>
      </c>
      <c r="CK673" s="3">
        <v>15.78</v>
      </c>
      <c r="CL673" s="3">
        <v>0</v>
      </c>
      <c r="CM673" s="3">
        <v>0</v>
      </c>
      <c r="CN673" t="s">
        <v>137</v>
      </c>
      <c r="CO673" t="s">
        <v>325</v>
      </c>
      <c r="CP673" t="s">
        <v>138</v>
      </c>
      <c r="CR673" t="s">
        <v>117</v>
      </c>
      <c r="CS673" t="s">
        <v>139</v>
      </c>
      <c r="CT673" t="s">
        <v>140</v>
      </c>
      <c r="CU673" t="s">
        <v>140</v>
      </c>
      <c r="CV673" t="s">
        <v>140</v>
      </c>
      <c r="CW673" t="s">
        <v>139</v>
      </c>
      <c r="CX673" t="s">
        <v>140</v>
      </c>
      <c r="CY673" t="s">
        <v>5323</v>
      </c>
      <c r="CZ673" s="10">
        <v>16709891712</v>
      </c>
      <c r="DA673" t="s">
        <v>5319</v>
      </c>
      <c r="DB673" t="s">
        <v>140</v>
      </c>
      <c r="DC673" t="s">
        <v>139</v>
      </c>
      <c r="DD673" t="s">
        <v>117</v>
      </c>
    </row>
    <row r="674" spans="1:114" ht="14.45" customHeight="1" x14ac:dyDescent="0.25">
      <c r="A674" t="s">
        <v>5747</v>
      </c>
      <c r="B674" t="s">
        <v>115</v>
      </c>
      <c r="C674" s="1">
        <v>46036</v>
      </c>
      <c r="D674" s="1">
        <v>46083</v>
      </c>
      <c r="E674" t="s">
        <v>168</v>
      </c>
      <c r="F674" s="1">
        <v>46202</v>
      </c>
      <c r="G674" t="s">
        <v>117</v>
      </c>
      <c r="H674" t="s">
        <v>117</v>
      </c>
      <c r="I674" t="s">
        <v>117</v>
      </c>
      <c r="J674" t="s">
        <v>3979</v>
      </c>
      <c r="L674" t="s">
        <v>2573</v>
      </c>
      <c r="N674" t="s">
        <v>156</v>
      </c>
      <c r="O674" t="s">
        <v>122</v>
      </c>
      <c r="P674" s="8">
        <v>96950</v>
      </c>
      <c r="Q674" t="s">
        <v>123</v>
      </c>
      <c r="S674" s="10">
        <v>16702358748</v>
      </c>
      <c r="U674" t="s">
        <v>988</v>
      </c>
      <c r="V674">
        <v>23622</v>
      </c>
      <c r="W674" t="s">
        <v>125</v>
      </c>
      <c r="Y674" t="s">
        <v>2438</v>
      </c>
      <c r="Z674" t="s">
        <v>1167</v>
      </c>
      <c r="AA674" t="s">
        <v>2439</v>
      </c>
      <c r="AB674" t="s">
        <v>277</v>
      </c>
      <c r="AC674" t="s">
        <v>987</v>
      </c>
      <c r="AE674" t="s">
        <v>993</v>
      </c>
      <c r="AF674" t="s">
        <v>122</v>
      </c>
      <c r="AG674" s="8">
        <v>96950</v>
      </c>
      <c r="AH674" t="s">
        <v>123</v>
      </c>
      <c r="AJ674" s="10">
        <v>16702358748</v>
      </c>
      <c r="AL674" t="s">
        <v>991</v>
      </c>
      <c r="BE674" t="str">
        <f>"13-1051.00"</f>
        <v>13-1051.00</v>
      </c>
      <c r="BF674" t="s">
        <v>2565</v>
      </c>
      <c r="BG674" t="s">
        <v>3980</v>
      </c>
      <c r="BH674" t="s">
        <v>3981</v>
      </c>
      <c r="BI674">
        <v>1</v>
      </c>
      <c r="BJ674">
        <v>1</v>
      </c>
      <c r="BK674" s="1">
        <v>46204</v>
      </c>
      <c r="BL674" s="1">
        <v>46568</v>
      </c>
      <c r="BM674" s="1">
        <v>46204</v>
      </c>
      <c r="BN674" s="1">
        <v>46568</v>
      </c>
      <c r="BO674">
        <v>35</v>
      </c>
      <c r="BP674">
        <v>0</v>
      </c>
      <c r="BQ674">
        <v>7</v>
      </c>
      <c r="BR674">
        <v>7</v>
      </c>
      <c r="BS674">
        <v>7</v>
      </c>
      <c r="BT674">
        <v>7</v>
      </c>
      <c r="BU674">
        <v>7</v>
      </c>
      <c r="BV674">
        <v>0</v>
      </c>
      <c r="BW674" t="str">
        <f>"8:00 AM"</f>
        <v>8:00 AM</v>
      </c>
      <c r="BX674" t="str">
        <f>"4:00 PM"</f>
        <v>4:00 PM</v>
      </c>
      <c r="BY674" t="s">
        <v>212</v>
      </c>
      <c r="BZ674">
        <v>0</v>
      </c>
      <c r="CA674">
        <v>24</v>
      </c>
      <c r="CB674" t="s">
        <v>117</v>
      </c>
      <c r="CD674" t="s">
        <v>5748</v>
      </c>
      <c r="CE674" t="s">
        <v>987</v>
      </c>
      <c r="CG674" t="s">
        <v>993</v>
      </c>
      <c r="CH674" t="s">
        <v>122</v>
      </c>
      <c r="CI674" s="8">
        <v>96950</v>
      </c>
      <c r="CJ674" s="3">
        <v>17.72</v>
      </c>
      <c r="CK674" s="3">
        <v>19.25</v>
      </c>
      <c r="CL674" s="3">
        <v>26.58</v>
      </c>
      <c r="CM674" s="3">
        <v>28.87</v>
      </c>
      <c r="CN674" t="s">
        <v>137</v>
      </c>
      <c r="CO674" t="s">
        <v>142</v>
      </c>
      <c r="CP674" t="s">
        <v>266</v>
      </c>
      <c r="CR674" t="s">
        <v>117</v>
      </c>
      <c r="CS674" t="s">
        <v>139</v>
      </c>
      <c r="CT674" t="s">
        <v>140</v>
      </c>
      <c r="CU674" t="s">
        <v>139</v>
      </c>
      <c r="CV674" t="s">
        <v>140</v>
      </c>
      <c r="CW674" t="s">
        <v>139</v>
      </c>
      <c r="CX674" t="s">
        <v>140</v>
      </c>
      <c r="CY674" t="s">
        <v>994</v>
      </c>
      <c r="CZ674" s="10">
        <v>16702358748</v>
      </c>
      <c r="DA674" t="s">
        <v>991</v>
      </c>
      <c r="DB674" t="s">
        <v>142</v>
      </c>
      <c r="DC674" t="s">
        <v>139</v>
      </c>
      <c r="DD674" t="s">
        <v>117</v>
      </c>
    </row>
    <row r="675" spans="1:114" ht="14.45" customHeight="1" x14ac:dyDescent="0.25">
      <c r="A675" t="s">
        <v>5764</v>
      </c>
      <c r="B675" t="s">
        <v>115</v>
      </c>
      <c r="C675" s="1">
        <v>46044</v>
      </c>
      <c r="D675" s="1">
        <v>46083</v>
      </c>
      <c r="E675" t="s">
        <v>116</v>
      </c>
      <c r="G675" t="s">
        <v>139</v>
      </c>
      <c r="H675" t="s">
        <v>117</v>
      </c>
      <c r="I675" t="s">
        <v>117</v>
      </c>
      <c r="J675" t="s">
        <v>5765</v>
      </c>
      <c r="L675" t="s">
        <v>3212</v>
      </c>
      <c r="M675" t="s">
        <v>5766</v>
      </c>
      <c r="N675" t="s">
        <v>156</v>
      </c>
      <c r="O675" t="s">
        <v>122</v>
      </c>
      <c r="P675" s="8">
        <v>96950</v>
      </c>
      <c r="Q675" t="s">
        <v>123</v>
      </c>
      <c r="R675" t="s">
        <v>140</v>
      </c>
      <c r="S675" s="10">
        <v>16703238848</v>
      </c>
      <c r="U675" t="s">
        <v>3214</v>
      </c>
      <c r="V675">
        <v>72111</v>
      </c>
      <c r="W675" t="s">
        <v>125</v>
      </c>
      <c r="Y675" t="s">
        <v>3215</v>
      </c>
      <c r="Z675" t="s">
        <v>3216</v>
      </c>
      <c r="AB675" t="s">
        <v>277</v>
      </c>
      <c r="AC675" t="s">
        <v>3212</v>
      </c>
      <c r="AD675" t="s">
        <v>5766</v>
      </c>
      <c r="AE675" t="s">
        <v>156</v>
      </c>
      <c r="AF675" t="s">
        <v>122</v>
      </c>
      <c r="AG675" s="8">
        <v>96950</v>
      </c>
      <c r="AH675" t="s">
        <v>123</v>
      </c>
      <c r="AJ675" s="10">
        <v>16703238848</v>
      </c>
      <c r="AL675" t="s">
        <v>3217</v>
      </c>
      <c r="BE675" t="str">
        <f>"49-9095.00"</f>
        <v>49-9095.00</v>
      </c>
      <c r="BF675" t="s">
        <v>3233</v>
      </c>
      <c r="BG675" t="s">
        <v>5767</v>
      </c>
      <c r="BH675" t="s">
        <v>5768</v>
      </c>
      <c r="BI675">
        <v>20</v>
      </c>
      <c r="BJ675">
        <v>20</v>
      </c>
      <c r="BK675" s="1">
        <v>46082</v>
      </c>
      <c r="BL675" s="1">
        <v>47177</v>
      </c>
      <c r="BM675" s="1">
        <v>46083</v>
      </c>
      <c r="BN675" s="1">
        <v>47177</v>
      </c>
      <c r="BO675">
        <v>35</v>
      </c>
      <c r="BP675">
        <v>0</v>
      </c>
      <c r="BQ675">
        <v>7</v>
      </c>
      <c r="BR675">
        <v>7</v>
      </c>
      <c r="BS675">
        <v>7</v>
      </c>
      <c r="BT675">
        <v>7</v>
      </c>
      <c r="BU675">
        <v>7</v>
      </c>
      <c r="BV675">
        <v>0</v>
      </c>
      <c r="BW675" t="str">
        <f>"9:00 AM"</f>
        <v>9:00 AM</v>
      </c>
      <c r="BX675" t="str">
        <f>"5:00 PM"</f>
        <v>5:00 PM</v>
      </c>
      <c r="BY675" t="s">
        <v>165</v>
      </c>
      <c r="BZ675">
        <v>0</v>
      </c>
      <c r="CA675">
        <v>12</v>
      </c>
      <c r="CB675" t="s">
        <v>117</v>
      </c>
      <c r="CD675" t="s">
        <v>5769</v>
      </c>
      <c r="CE675" t="s">
        <v>3212</v>
      </c>
      <c r="CF675" t="s">
        <v>5770</v>
      </c>
      <c r="CG675" t="s">
        <v>156</v>
      </c>
      <c r="CH675" t="s">
        <v>122</v>
      </c>
      <c r="CI675" s="8">
        <v>96950</v>
      </c>
      <c r="CJ675" s="3">
        <v>13.32</v>
      </c>
      <c r="CK675" s="3">
        <v>13.32</v>
      </c>
      <c r="CL675" s="3">
        <v>19.98</v>
      </c>
      <c r="CM675" s="3">
        <v>19.98</v>
      </c>
      <c r="CN675" t="s">
        <v>137</v>
      </c>
      <c r="CO675" t="s">
        <v>140</v>
      </c>
      <c r="CP675" t="s">
        <v>138</v>
      </c>
      <c r="CR675" t="s">
        <v>117</v>
      </c>
      <c r="CS675" t="s">
        <v>139</v>
      </c>
      <c r="CT675" t="s">
        <v>140</v>
      </c>
      <c r="CU675" t="s">
        <v>139</v>
      </c>
      <c r="CV675" t="s">
        <v>140</v>
      </c>
      <c r="CW675" t="s">
        <v>139</v>
      </c>
      <c r="CX675" t="s">
        <v>140</v>
      </c>
      <c r="CY675" t="s">
        <v>140</v>
      </c>
      <c r="CZ675" s="10">
        <v>16703238848</v>
      </c>
      <c r="DA675" t="s">
        <v>3217</v>
      </c>
      <c r="DB675" t="s">
        <v>140</v>
      </c>
      <c r="DC675" t="s">
        <v>139</v>
      </c>
      <c r="DD675" t="s">
        <v>117</v>
      </c>
    </row>
    <row r="676" spans="1:114" ht="14.45" customHeight="1" x14ac:dyDescent="0.25">
      <c r="A676" t="s">
        <v>3207</v>
      </c>
      <c r="B676" t="s">
        <v>115</v>
      </c>
      <c r="C676" s="1">
        <v>46028</v>
      </c>
      <c r="D676" s="1">
        <v>46084</v>
      </c>
      <c r="E676" t="s">
        <v>168</v>
      </c>
      <c r="F676" s="1">
        <v>46172</v>
      </c>
      <c r="G676" t="s">
        <v>117</v>
      </c>
      <c r="H676" t="s">
        <v>117</v>
      </c>
      <c r="I676" t="s">
        <v>117</v>
      </c>
      <c r="J676" t="s">
        <v>2634</v>
      </c>
      <c r="L676" t="s">
        <v>2635</v>
      </c>
      <c r="N676" t="s">
        <v>121</v>
      </c>
      <c r="O676" t="s">
        <v>122</v>
      </c>
      <c r="P676" s="8">
        <v>96950</v>
      </c>
      <c r="Q676" t="s">
        <v>123</v>
      </c>
      <c r="R676" t="s">
        <v>582</v>
      </c>
      <c r="S676" s="10">
        <v>16702877742</v>
      </c>
      <c r="U676" t="s">
        <v>2636</v>
      </c>
      <c r="V676">
        <v>812112</v>
      </c>
      <c r="W676" t="s">
        <v>125</v>
      </c>
      <c r="Y676" t="s">
        <v>2637</v>
      </c>
      <c r="Z676" t="s">
        <v>2638</v>
      </c>
      <c r="AA676" t="s">
        <v>2639</v>
      </c>
      <c r="AB676" t="s">
        <v>260</v>
      </c>
      <c r="AC676" t="s">
        <v>2635</v>
      </c>
      <c r="AE676" t="s">
        <v>121</v>
      </c>
      <c r="AF676" t="s">
        <v>122</v>
      </c>
      <c r="AG676" s="8">
        <v>96950</v>
      </c>
      <c r="AH676" t="s">
        <v>123</v>
      </c>
      <c r="AI676" t="s">
        <v>582</v>
      </c>
      <c r="AJ676" s="10">
        <v>16702877742</v>
      </c>
      <c r="AL676" t="s">
        <v>2640</v>
      </c>
      <c r="BE676" t="str">
        <f>"39-5012.00"</f>
        <v>39-5012.00</v>
      </c>
      <c r="BF676" t="s">
        <v>742</v>
      </c>
      <c r="BG676" t="s">
        <v>2641</v>
      </c>
      <c r="BH676" t="s">
        <v>2001</v>
      </c>
      <c r="BI676">
        <v>3</v>
      </c>
      <c r="BJ676">
        <v>3</v>
      </c>
      <c r="BK676" s="1">
        <v>46174</v>
      </c>
      <c r="BL676" s="1">
        <v>46538</v>
      </c>
      <c r="BM676" s="1">
        <v>46174</v>
      </c>
      <c r="BN676" s="1">
        <v>46538</v>
      </c>
      <c r="BO676">
        <v>35</v>
      </c>
      <c r="BP676">
        <v>5</v>
      </c>
      <c r="BQ676">
        <v>6</v>
      </c>
      <c r="BR676">
        <v>6</v>
      </c>
      <c r="BS676">
        <v>0</v>
      </c>
      <c r="BT676">
        <v>6</v>
      </c>
      <c r="BU676">
        <v>6</v>
      </c>
      <c r="BV676">
        <v>6</v>
      </c>
      <c r="BW676" t="str">
        <f>"10:00 AM"</f>
        <v>10:00 AM</v>
      </c>
      <c r="BX676" t="str">
        <f>"5:00 PM"</f>
        <v>5:00 PM</v>
      </c>
      <c r="BY676" t="s">
        <v>165</v>
      </c>
      <c r="BZ676">
        <v>0</v>
      </c>
      <c r="CA676">
        <v>6</v>
      </c>
      <c r="CB676" t="s">
        <v>117</v>
      </c>
      <c r="CD676" t="s">
        <v>591</v>
      </c>
      <c r="CE676" t="s">
        <v>230</v>
      </c>
      <c r="CG676" t="s">
        <v>121</v>
      </c>
      <c r="CH676" t="s">
        <v>122</v>
      </c>
      <c r="CI676" s="8">
        <v>96950</v>
      </c>
      <c r="CJ676" s="3">
        <v>8.8800000000000008</v>
      </c>
      <c r="CK676" s="3">
        <v>8.8800000000000008</v>
      </c>
      <c r="CL676" s="3">
        <v>13.32</v>
      </c>
      <c r="CM676" s="3">
        <v>13.32</v>
      </c>
      <c r="CN676" t="s">
        <v>137</v>
      </c>
      <c r="CO676" t="s">
        <v>591</v>
      </c>
      <c r="CP676" t="s">
        <v>138</v>
      </c>
      <c r="CR676" t="s">
        <v>117</v>
      </c>
      <c r="CS676" t="s">
        <v>139</v>
      </c>
      <c r="CT676" t="s">
        <v>140</v>
      </c>
      <c r="CU676" t="s">
        <v>139</v>
      </c>
      <c r="CV676" t="s">
        <v>140</v>
      </c>
      <c r="CW676" t="s">
        <v>139</v>
      </c>
      <c r="CX676" t="s">
        <v>140</v>
      </c>
      <c r="CY676" t="s">
        <v>592</v>
      </c>
      <c r="CZ676" s="10">
        <v>16702877742</v>
      </c>
      <c r="DA676" t="s">
        <v>2640</v>
      </c>
      <c r="DB676" t="s">
        <v>560</v>
      </c>
      <c r="DC676" t="s">
        <v>139</v>
      </c>
      <c r="DD676" t="s">
        <v>117</v>
      </c>
    </row>
    <row r="677" spans="1:114" ht="14.45" customHeight="1" x14ac:dyDescent="0.25">
      <c r="A677" t="s">
        <v>4822</v>
      </c>
      <c r="B677" t="s">
        <v>115</v>
      </c>
      <c r="C677" s="1">
        <v>46019</v>
      </c>
      <c r="D677" s="1">
        <v>46084</v>
      </c>
      <c r="E677" t="s">
        <v>168</v>
      </c>
      <c r="F677" s="1">
        <v>46187</v>
      </c>
      <c r="G677" t="s">
        <v>117</v>
      </c>
      <c r="H677" t="s">
        <v>117</v>
      </c>
      <c r="I677" t="s">
        <v>117</v>
      </c>
      <c r="J677" t="s">
        <v>4252</v>
      </c>
      <c r="L677" t="s">
        <v>4253</v>
      </c>
      <c r="M677" t="s">
        <v>1985</v>
      </c>
      <c r="N677" t="s">
        <v>121</v>
      </c>
      <c r="O677" t="s">
        <v>122</v>
      </c>
      <c r="P677" s="8">
        <v>96950</v>
      </c>
      <c r="Q677" t="s">
        <v>123</v>
      </c>
      <c r="R677" t="s">
        <v>582</v>
      </c>
      <c r="S677" s="10">
        <v>16703223320</v>
      </c>
      <c r="U677" t="s">
        <v>4254</v>
      </c>
      <c r="V677">
        <v>611110</v>
      </c>
      <c r="W677" t="s">
        <v>125</v>
      </c>
      <c r="Y677" t="s">
        <v>4255</v>
      </c>
      <c r="Z677" t="s">
        <v>4256</v>
      </c>
      <c r="AA677" t="s">
        <v>4257</v>
      </c>
      <c r="AB677" t="s">
        <v>4258</v>
      </c>
      <c r="AC677" t="s">
        <v>4253</v>
      </c>
      <c r="AE677" t="s">
        <v>121</v>
      </c>
      <c r="AF677" t="s">
        <v>122</v>
      </c>
      <c r="AG677" s="8">
        <v>96950</v>
      </c>
      <c r="AH677" t="s">
        <v>123</v>
      </c>
      <c r="AI677" t="s">
        <v>582</v>
      </c>
      <c r="AJ677" s="10">
        <v>16703223320</v>
      </c>
      <c r="AL677" t="s">
        <v>4259</v>
      </c>
      <c r="BE677" t="str">
        <f>"25-4031.00"</f>
        <v>25-4031.00</v>
      </c>
      <c r="BF677" t="s">
        <v>4823</v>
      </c>
      <c r="BG677" t="s">
        <v>4824</v>
      </c>
      <c r="BH677" t="s">
        <v>4825</v>
      </c>
      <c r="BI677">
        <v>1</v>
      </c>
      <c r="BJ677">
        <v>1</v>
      </c>
      <c r="BK677" s="1">
        <v>46189</v>
      </c>
      <c r="BL677" s="1">
        <v>46553</v>
      </c>
      <c r="BM677" s="1">
        <v>46189</v>
      </c>
      <c r="BN677" s="1">
        <v>46553</v>
      </c>
      <c r="BO677">
        <v>35</v>
      </c>
      <c r="BP677">
        <v>0</v>
      </c>
      <c r="BQ677">
        <v>7</v>
      </c>
      <c r="BR677">
        <v>7</v>
      </c>
      <c r="BS677">
        <v>7</v>
      </c>
      <c r="BT677">
        <v>7</v>
      </c>
      <c r="BU677">
        <v>7</v>
      </c>
      <c r="BV677">
        <v>0</v>
      </c>
      <c r="BW677" t="str">
        <f>"7:00 AM"</f>
        <v>7:00 AM</v>
      </c>
      <c r="BX677" t="str">
        <f>"3:00 PM"</f>
        <v>3:00 PM</v>
      </c>
      <c r="BY677" t="s">
        <v>135</v>
      </c>
      <c r="BZ677">
        <v>0</v>
      </c>
      <c r="CA677">
        <v>12</v>
      </c>
      <c r="CB677" t="s">
        <v>117</v>
      </c>
      <c r="CD677" t="s">
        <v>591</v>
      </c>
      <c r="CE677" t="s">
        <v>4262</v>
      </c>
      <c r="CG677" t="s">
        <v>121</v>
      </c>
      <c r="CH677" t="s">
        <v>122</v>
      </c>
      <c r="CI677" s="8">
        <v>96950</v>
      </c>
      <c r="CJ677" s="3">
        <v>15.67</v>
      </c>
      <c r="CK677" s="3">
        <v>15.67</v>
      </c>
      <c r="CL677" s="3">
        <v>0</v>
      </c>
      <c r="CM677" s="3">
        <v>0</v>
      </c>
      <c r="CN677" t="s">
        <v>137</v>
      </c>
      <c r="CO677" t="s">
        <v>591</v>
      </c>
      <c r="CP677" t="s">
        <v>138</v>
      </c>
      <c r="CR677" t="s">
        <v>117</v>
      </c>
      <c r="CS677" t="s">
        <v>139</v>
      </c>
      <c r="CT677" t="s">
        <v>140</v>
      </c>
      <c r="CU677" t="s">
        <v>140</v>
      </c>
      <c r="CV677" t="s">
        <v>140</v>
      </c>
      <c r="CW677" t="s">
        <v>139</v>
      </c>
      <c r="CX677" t="s">
        <v>140</v>
      </c>
      <c r="CY677" t="s">
        <v>592</v>
      </c>
      <c r="CZ677" s="10">
        <v>16703223320</v>
      </c>
      <c r="DA677" t="s">
        <v>4259</v>
      </c>
      <c r="DB677" t="s">
        <v>560</v>
      </c>
      <c r="DC677" t="s">
        <v>139</v>
      </c>
      <c r="DD677" t="s">
        <v>117</v>
      </c>
    </row>
    <row r="678" spans="1:114" ht="14.45" customHeight="1" x14ac:dyDescent="0.25">
      <c r="A678" t="s">
        <v>5286</v>
      </c>
      <c r="B678" t="s">
        <v>217</v>
      </c>
      <c r="C678" s="1">
        <v>46014</v>
      </c>
      <c r="D678" s="1">
        <v>46084</v>
      </c>
      <c r="E678" t="s">
        <v>116</v>
      </c>
      <c r="G678" t="s">
        <v>117</v>
      </c>
      <c r="H678" t="s">
        <v>117</v>
      </c>
      <c r="I678" t="s">
        <v>117</v>
      </c>
      <c r="J678" t="s">
        <v>5287</v>
      </c>
      <c r="K678" t="s">
        <v>5288</v>
      </c>
      <c r="L678" t="s">
        <v>5289</v>
      </c>
      <c r="N678" t="s">
        <v>121</v>
      </c>
      <c r="O678" t="s">
        <v>122</v>
      </c>
      <c r="P678" s="8">
        <v>96950</v>
      </c>
      <c r="Q678" t="s">
        <v>123</v>
      </c>
      <c r="S678" s="10">
        <v>16707881435</v>
      </c>
      <c r="U678" t="s">
        <v>5290</v>
      </c>
      <c r="V678">
        <v>442110</v>
      </c>
      <c r="W678" t="s">
        <v>125</v>
      </c>
      <c r="Y678" t="s">
        <v>5291</v>
      </c>
      <c r="Z678" t="s">
        <v>5292</v>
      </c>
      <c r="AB678" t="s">
        <v>2496</v>
      </c>
      <c r="AC678" t="s">
        <v>5293</v>
      </c>
      <c r="AE678" t="s">
        <v>121</v>
      </c>
      <c r="AF678" t="s">
        <v>122</v>
      </c>
      <c r="AG678" s="8">
        <v>96950</v>
      </c>
      <c r="AH678" t="s">
        <v>123</v>
      </c>
      <c r="AJ678" s="10">
        <v>16707850088</v>
      </c>
      <c r="AL678" t="s">
        <v>5294</v>
      </c>
      <c r="BE678" t="str">
        <f>"11-2022.00"</f>
        <v>11-2022.00</v>
      </c>
      <c r="BF678" t="s">
        <v>3008</v>
      </c>
      <c r="BG678" t="s">
        <v>5295</v>
      </c>
      <c r="BH678" t="s">
        <v>5296</v>
      </c>
      <c r="BI678">
        <v>1</v>
      </c>
      <c r="BK678" s="1">
        <v>46023</v>
      </c>
      <c r="BL678" s="1">
        <v>46295</v>
      </c>
      <c r="BO678">
        <v>40</v>
      </c>
      <c r="BP678">
        <v>0</v>
      </c>
      <c r="BQ678">
        <v>8</v>
      </c>
      <c r="BR678">
        <v>8</v>
      </c>
      <c r="BS678">
        <v>8</v>
      </c>
      <c r="BT678">
        <v>8</v>
      </c>
      <c r="BU678">
        <v>8</v>
      </c>
      <c r="BV678">
        <v>0</v>
      </c>
      <c r="BW678" t="str">
        <f>"9:00 AM"</f>
        <v>9:00 AM</v>
      </c>
      <c r="BX678" t="str">
        <f>"6:00 PM"</f>
        <v>6:00 PM</v>
      </c>
      <c r="BY678" t="s">
        <v>384</v>
      </c>
      <c r="BZ678">
        <v>0</v>
      </c>
      <c r="CA678">
        <v>48</v>
      </c>
      <c r="CB678" t="s">
        <v>139</v>
      </c>
      <c r="CC678">
        <v>1</v>
      </c>
      <c r="CD678" s="2" t="s">
        <v>5297</v>
      </c>
      <c r="CE678" t="s">
        <v>5298</v>
      </c>
      <c r="CG678" t="s">
        <v>121</v>
      </c>
      <c r="CH678" t="s">
        <v>122</v>
      </c>
      <c r="CI678" s="8">
        <v>96950</v>
      </c>
      <c r="CJ678" s="3">
        <v>18.350000000000001</v>
      </c>
      <c r="CK678" s="3">
        <v>18.350000000000001</v>
      </c>
      <c r="CL678" s="3">
        <v>27.53</v>
      </c>
      <c r="CM678" s="3">
        <v>27.53</v>
      </c>
      <c r="CN678" t="s">
        <v>137</v>
      </c>
      <c r="CP678" t="s">
        <v>138</v>
      </c>
      <c r="CR678" t="s">
        <v>117</v>
      </c>
      <c r="CS678" t="s">
        <v>139</v>
      </c>
      <c r="CT678" t="s">
        <v>140</v>
      </c>
      <c r="CU678" t="s">
        <v>139</v>
      </c>
      <c r="CV678" t="s">
        <v>140</v>
      </c>
      <c r="CW678" t="s">
        <v>139</v>
      </c>
      <c r="CX678" t="s">
        <v>139</v>
      </c>
      <c r="CY678" s="2" t="s">
        <v>5299</v>
      </c>
      <c r="CZ678" s="10" t="s">
        <v>5300</v>
      </c>
      <c r="DA678" t="s">
        <v>5294</v>
      </c>
      <c r="DB678" t="s">
        <v>5301</v>
      </c>
      <c r="DC678" t="s">
        <v>139</v>
      </c>
      <c r="DD678" t="s">
        <v>117</v>
      </c>
    </row>
    <row r="679" spans="1:114" ht="14.45" customHeight="1" x14ac:dyDescent="0.25">
      <c r="A679" t="s">
        <v>2398</v>
      </c>
      <c r="B679" t="s">
        <v>115</v>
      </c>
      <c r="C679" s="1">
        <v>46024</v>
      </c>
      <c r="D679" s="1">
        <v>46085</v>
      </c>
      <c r="E679" t="s">
        <v>168</v>
      </c>
      <c r="F679" s="1">
        <v>46080</v>
      </c>
      <c r="G679" t="s">
        <v>117</v>
      </c>
      <c r="H679" t="s">
        <v>117</v>
      </c>
      <c r="I679" t="s">
        <v>117</v>
      </c>
      <c r="J679" t="s">
        <v>2399</v>
      </c>
      <c r="K679" t="s">
        <v>2399</v>
      </c>
      <c r="L679" t="s">
        <v>2400</v>
      </c>
      <c r="N679" t="s">
        <v>121</v>
      </c>
      <c r="O679" t="s">
        <v>122</v>
      </c>
      <c r="P679" s="8">
        <v>96950</v>
      </c>
      <c r="Q679" t="s">
        <v>123</v>
      </c>
      <c r="S679" s="10">
        <v>16704833846</v>
      </c>
      <c r="U679" t="s">
        <v>2401</v>
      </c>
      <c r="V679">
        <v>81111</v>
      </c>
      <c r="W679" t="s">
        <v>125</v>
      </c>
      <c r="Y679" t="s">
        <v>2402</v>
      </c>
      <c r="Z679" t="s">
        <v>2403</v>
      </c>
      <c r="AB679" t="s">
        <v>193</v>
      </c>
      <c r="AC679" t="s">
        <v>2404</v>
      </c>
      <c r="AE679" t="s">
        <v>121</v>
      </c>
      <c r="AF679" t="s">
        <v>122</v>
      </c>
      <c r="AG679" s="8">
        <v>96950</v>
      </c>
      <c r="AH679" t="s">
        <v>123</v>
      </c>
      <c r="AJ679" s="10">
        <v>16704833846</v>
      </c>
      <c r="AL679" t="s">
        <v>2405</v>
      </c>
      <c r="BE679" t="str">
        <f>"49-2092.00"</f>
        <v>49-2092.00</v>
      </c>
      <c r="BF679" t="s">
        <v>2406</v>
      </c>
      <c r="BG679" t="s">
        <v>2407</v>
      </c>
      <c r="BH679" t="s">
        <v>2408</v>
      </c>
      <c r="BI679">
        <v>1</v>
      </c>
      <c r="BJ679">
        <v>1</v>
      </c>
      <c r="BK679" s="1">
        <v>46082</v>
      </c>
      <c r="BL679" s="1">
        <v>46446</v>
      </c>
      <c r="BM679" s="1">
        <v>46085</v>
      </c>
      <c r="BN679" s="1">
        <v>46446</v>
      </c>
      <c r="BO679">
        <v>35</v>
      </c>
      <c r="BP679">
        <v>0</v>
      </c>
      <c r="BQ679">
        <v>7</v>
      </c>
      <c r="BR679">
        <v>7</v>
      </c>
      <c r="BS679">
        <v>7</v>
      </c>
      <c r="BT679">
        <v>7</v>
      </c>
      <c r="BU679">
        <v>7</v>
      </c>
      <c r="BV679">
        <v>0</v>
      </c>
      <c r="BW679" t="str">
        <f>"9:00 AM"</f>
        <v>9:00 AM</v>
      </c>
      <c r="BX679" t="str">
        <f>"5:00 PM"</f>
        <v>5:00 PM</v>
      </c>
      <c r="BY679" t="s">
        <v>135</v>
      </c>
      <c r="BZ679">
        <v>0</v>
      </c>
      <c r="CA679">
        <v>24</v>
      </c>
      <c r="CB679" t="s">
        <v>117</v>
      </c>
      <c r="CD679" t="s">
        <v>2409</v>
      </c>
      <c r="CE679" t="s">
        <v>2410</v>
      </c>
      <c r="CG679" t="s">
        <v>156</v>
      </c>
      <c r="CH679" t="s">
        <v>122</v>
      </c>
      <c r="CI679" s="8">
        <v>96950</v>
      </c>
      <c r="CJ679" s="3">
        <v>19.489999999999998</v>
      </c>
      <c r="CK679" s="3">
        <v>19.489999999999998</v>
      </c>
      <c r="CN679" t="s">
        <v>137</v>
      </c>
      <c r="CO679" t="s">
        <v>165</v>
      </c>
      <c r="CP679" t="s">
        <v>138</v>
      </c>
      <c r="CR679" t="s">
        <v>117</v>
      </c>
      <c r="CS679" t="s">
        <v>139</v>
      </c>
      <c r="CT679" t="s">
        <v>140</v>
      </c>
      <c r="CU679" t="s">
        <v>140</v>
      </c>
      <c r="CV679" t="s">
        <v>140</v>
      </c>
      <c r="CW679" t="s">
        <v>139</v>
      </c>
      <c r="CX679" t="s">
        <v>140</v>
      </c>
      <c r="CY679" t="s">
        <v>2411</v>
      </c>
      <c r="CZ679" s="10">
        <v>16704833846</v>
      </c>
      <c r="DA679" t="s">
        <v>2405</v>
      </c>
      <c r="DB679" t="s">
        <v>140</v>
      </c>
      <c r="DC679" t="s">
        <v>139</v>
      </c>
      <c r="DD679" t="s">
        <v>117</v>
      </c>
    </row>
    <row r="680" spans="1:114" ht="14.45" customHeight="1" x14ac:dyDescent="0.25">
      <c r="A680" t="s">
        <v>3173</v>
      </c>
      <c r="B680" t="s">
        <v>217</v>
      </c>
      <c r="C680" s="1">
        <v>46031</v>
      </c>
      <c r="D680" s="1">
        <v>46085</v>
      </c>
      <c r="E680" t="s">
        <v>116</v>
      </c>
      <c r="G680" t="s">
        <v>117</v>
      </c>
      <c r="H680" t="s">
        <v>117</v>
      </c>
      <c r="I680" t="s">
        <v>117</v>
      </c>
      <c r="J680" t="s">
        <v>2687</v>
      </c>
      <c r="K680" t="s">
        <v>3174</v>
      </c>
      <c r="L680" t="s">
        <v>230</v>
      </c>
      <c r="M680" t="s">
        <v>2689</v>
      </c>
      <c r="N680" t="s">
        <v>231</v>
      </c>
      <c r="O680" t="s">
        <v>122</v>
      </c>
      <c r="P680" s="8">
        <v>96952</v>
      </c>
      <c r="Q680" t="s">
        <v>123</v>
      </c>
      <c r="R680" t="s">
        <v>140</v>
      </c>
      <c r="S680" s="10">
        <v>16702850045</v>
      </c>
      <c r="U680" t="s">
        <v>2690</v>
      </c>
      <c r="V680">
        <v>812111</v>
      </c>
      <c r="W680" t="s">
        <v>125</v>
      </c>
      <c r="Y680" t="s">
        <v>2691</v>
      </c>
      <c r="Z680" t="s">
        <v>2692</v>
      </c>
      <c r="AA680" t="s">
        <v>364</v>
      </c>
      <c r="AB680" t="s">
        <v>1346</v>
      </c>
      <c r="AC680" t="s">
        <v>230</v>
      </c>
      <c r="AD680" t="s">
        <v>2689</v>
      </c>
      <c r="AE680" t="s">
        <v>231</v>
      </c>
      <c r="AF680" t="s">
        <v>122</v>
      </c>
      <c r="AG680" s="8">
        <v>96952</v>
      </c>
      <c r="AH680" t="s">
        <v>123</v>
      </c>
      <c r="AI680" t="s">
        <v>582</v>
      </c>
      <c r="AJ680" s="10">
        <v>16702850045</v>
      </c>
      <c r="AL680" t="s">
        <v>2693</v>
      </c>
      <c r="BE680" t="str">
        <f>"39-5011.00"</f>
        <v>39-5011.00</v>
      </c>
      <c r="BF680" t="s">
        <v>2694</v>
      </c>
      <c r="BG680" t="s">
        <v>3175</v>
      </c>
      <c r="BH680" t="s">
        <v>2696</v>
      </c>
      <c r="BI680">
        <v>1</v>
      </c>
      <c r="BK680" s="1">
        <v>46151</v>
      </c>
      <c r="BL680" s="1">
        <v>46515</v>
      </c>
      <c r="BO680">
        <v>35</v>
      </c>
      <c r="BP680">
        <v>0</v>
      </c>
      <c r="BQ680">
        <v>7</v>
      </c>
      <c r="BR680">
        <v>7</v>
      </c>
      <c r="BS680">
        <v>7</v>
      </c>
      <c r="BT680">
        <v>7</v>
      </c>
      <c r="BU680">
        <v>7</v>
      </c>
      <c r="BV680">
        <v>0</v>
      </c>
      <c r="BW680" t="str">
        <f>"8:00 AM"</f>
        <v>8:00 AM</v>
      </c>
      <c r="BX680" t="str">
        <f>"4:00 PM"</f>
        <v>4:00 PM</v>
      </c>
      <c r="BY680" t="s">
        <v>135</v>
      </c>
      <c r="BZ680">
        <v>0</v>
      </c>
      <c r="CA680">
        <v>12</v>
      </c>
      <c r="CB680" t="s">
        <v>117</v>
      </c>
      <c r="CD680" t="s">
        <v>2035</v>
      </c>
      <c r="CE680" t="s">
        <v>230</v>
      </c>
      <c r="CF680" t="s">
        <v>2689</v>
      </c>
      <c r="CG680" t="s">
        <v>231</v>
      </c>
      <c r="CH680" t="s">
        <v>122</v>
      </c>
      <c r="CI680" s="8">
        <v>96952</v>
      </c>
      <c r="CJ680" s="3">
        <v>8.8800000000000008</v>
      </c>
      <c r="CK680" s="3">
        <v>8.8800000000000008</v>
      </c>
      <c r="CN680" t="s">
        <v>137</v>
      </c>
      <c r="CO680" t="s">
        <v>325</v>
      </c>
      <c r="CP680" t="s">
        <v>138</v>
      </c>
      <c r="CR680" t="s">
        <v>117</v>
      </c>
      <c r="CS680" t="s">
        <v>139</v>
      </c>
      <c r="CT680" t="s">
        <v>140</v>
      </c>
      <c r="CU680" t="s">
        <v>140</v>
      </c>
      <c r="CV680" t="s">
        <v>140</v>
      </c>
      <c r="CW680" t="s">
        <v>139</v>
      </c>
      <c r="CX680" t="s">
        <v>140</v>
      </c>
      <c r="CY680" t="s">
        <v>325</v>
      </c>
      <c r="CZ680" s="10">
        <v>16702850045</v>
      </c>
      <c r="DA680" t="s">
        <v>2693</v>
      </c>
      <c r="DB680" t="s">
        <v>140</v>
      </c>
      <c r="DC680" t="s">
        <v>139</v>
      </c>
      <c r="DD680" t="s">
        <v>117</v>
      </c>
    </row>
    <row r="681" spans="1:114" ht="14.45" customHeight="1" x14ac:dyDescent="0.25">
      <c r="A681" t="s">
        <v>3780</v>
      </c>
      <c r="B681" t="s">
        <v>115</v>
      </c>
      <c r="C681" s="1">
        <v>46037</v>
      </c>
      <c r="D681" s="1">
        <v>46085</v>
      </c>
      <c r="E681" t="s">
        <v>116</v>
      </c>
      <c r="G681" t="s">
        <v>139</v>
      </c>
      <c r="H681" t="s">
        <v>117</v>
      </c>
      <c r="I681" t="s">
        <v>117</v>
      </c>
      <c r="J681" t="s">
        <v>1879</v>
      </c>
      <c r="K681" t="s">
        <v>1880</v>
      </c>
      <c r="L681" t="s">
        <v>1075</v>
      </c>
      <c r="M681" t="s">
        <v>1881</v>
      </c>
      <c r="N681" t="s">
        <v>121</v>
      </c>
      <c r="O681" t="s">
        <v>122</v>
      </c>
      <c r="P681" s="8">
        <v>96950</v>
      </c>
      <c r="Q681" t="s">
        <v>123</v>
      </c>
      <c r="R681" t="s">
        <v>140</v>
      </c>
      <c r="S681" s="10">
        <v>16703236877</v>
      </c>
      <c r="U681" t="s">
        <v>1882</v>
      </c>
      <c r="V681">
        <v>621610</v>
      </c>
      <c r="W681" t="s">
        <v>125</v>
      </c>
      <c r="Y681" t="s">
        <v>1078</v>
      </c>
      <c r="Z681" t="s">
        <v>1079</v>
      </c>
      <c r="AA681" t="s">
        <v>1080</v>
      </c>
      <c r="AB681" t="s">
        <v>277</v>
      </c>
      <c r="AC681" t="s">
        <v>1081</v>
      </c>
      <c r="AE681" t="s">
        <v>1082</v>
      </c>
      <c r="AF681" t="s">
        <v>340</v>
      </c>
      <c r="AG681" s="8">
        <v>96931</v>
      </c>
      <c r="AH681" t="s">
        <v>123</v>
      </c>
      <c r="AJ681" s="10">
        <v>16716498746</v>
      </c>
      <c r="AK681">
        <v>203</v>
      </c>
      <c r="AL681" t="s">
        <v>1083</v>
      </c>
      <c r="BE681" t="str">
        <f>"43-3031.00"</f>
        <v>43-3031.00</v>
      </c>
      <c r="BF681" t="s">
        <v>1205</v>
      </c>
      <c r="BG681" t="s">
        <v>3781</v>
      </c>
      <c r="BH681" t="s">
        <v>1885</v>
      </c>
      <c r="BI681">
        <v>1</v>
      </c>
      <c r="BJ681">
        <v>1</v>
      </c>
      <c r="BK681" s="1">
        <v>46143</v>
      </c>
      <c r="BL681" s="1">
        <v>47238</v>
      </c>
      <c r="BM681" s="1">
        <v>46143</v>
      </c>
      <c r="BN681" s="1">
        <v>47238</v>
      </c>
      <c r="BO681">
        <v>40</v>
      </c>
      <c r="BP681">
        <v>0</v>
      </c>
      <c r="BQ681">
        <v>8</v>
      </c>
      <c r="BR681">
        <v>8</v>
      </c>
      <c r="BS681">
        <v>8</v>
      </c>
      <c r="BT681">
        <v>8</v>
      </c>
      <c r="BU681">
        <v>5</v>
      </c>
      <c r="BV681">
        <v>3</v>
      </c>
      <c r="BW681" t="str">
        <f>"8:30 AM"</f>
        <v>8:30 AM</v>
      </c>
      <c r="BX681" t="str">
        <f>"5:30 PM"</f>
        <v>5:30 PM</v>
      </c>
      <c r="BY681" t="s">
        <v>135</v>
      </c>
      <c r="BZ681">
        <v>0</v>
      </c>
      <c r="CA681">
        <v>12</v>
      </c>
      <c r="CB681" t="s">
        <v>117</v>
      </c>
      <c r="CD681" s="2" t="s">
        <v>3782</v>
      </c>
      <c r="CE681" t="s">
        <v>1088</v>
      </c>
      <c r="CF681" t="s">
        <v>1881</v>
      </c>
      <c r="CG681" t="s">
        <v>121</v>
      </c>
      <c r="CH681" t="s">
        <v>122</v>
      </c>
      <c r="CI681" s="8">
        <v>96950</v>
      </c>
      <c r="CJ681" s="3">
        <v>12.33</v>
      </c>
      <c r="CK681" s="3">
        <v>12.33</v>
      </c>
      <c r="CL681" s="3">
        <v>0</v>
      </c>
      <c r="CM681" s="3">
        <v>0</v>
      </c>
      <c r="CN681" t="s">
        <v>137</v>
      </c>
      <c r="CP681" t="s">
        <v>138</v>
      </c>
      <c r="CR681" t="s">
        <v>117</v>
      </c>
      <c r="CS681" t="s">
        <v>139</v>
      </c>
      <c r="CT681" t="s">
        <v>140</v>
      </c>
      <c r="CU681" t="s">
        <v>140</v>
      </c>
      <c r="CV681" t="s">
        <v>140</v>
      </c>
      <c r="CW681" t="s">
        <v>139</v>
      </c>
      <c r="CX681" t="s">
        <v>140</v>
      </c>
      <c r="CY681" t="s">
        <v>140</v>
      </c>
      <c r="CZ681" s="10">
        <v>16703236877</v>
      </c>
      <c r="DA681" t="s">
        <v>1887</v>
      </c>
      <c r="DB681" t="s">
        <v>140</v>
      </c>
      <c r="DC681" t="s">
        <v>139</v>
      </c>
      <c r="DD681" t="s">
        <v>117</v>
      </c>
    </row>
    <row r="682" spans="1:114" ht="14.45" customHeight="1" x14ac:dyDescent="0.25">
      <c r="A682" t="s">
        <v>4361</v>
      </c>
      <c r="B682" t="s">
        <v>115</v>
      </c>
      <c r="C682" s="1">
        <v>46037</v>
      </c>
      <c r="D682" s="1">
        <v>46085</v>
      </c>
      <c r="E682" t="s">
        <v>168</v>
      </c>
      <c r="F682" s="1">
        <v>46126</v>
      </c>
      <c r="G682" t="s">
        <v>117</v>
      </c>
      <c r="H682" t="s">
        <v>117</v>
      </c>
      <c r="I682" t="s">
        <v>117</v>
      </c>
      <c r="J682" t="s">
        <v>2278</v>
      </c>
      <c r="K682" t="s">
        <v>2278</v>
      </c>
      <c r="L682" t="s">
        <v>4275</v>
      </c>
      <c r="N682" t="s">
        <v>156</v>
      </c>
      <c r="O682" t="s">
        <v>122</v>
      </c>
      <c r="P682" s="8">
        <v>96950</v>
      </c>
      <c r="Q682" t="s">
        <v>123</v>
      </c>
      <c r="S682" s="10">
        <v>16703221558</v>
      </c>
      <c r="U682" t="s">
        <v>2282</v>
      </c>
      <c r="V682">
        <v>236116</v>
      </c>
      <c r="W682" t="s">
        <v>125</v>
      </c>
      <c r="Y682" t="s">
        <v>2349</v>
      </c>
      <c r="Z682" t="s">
        <v>2350</v>
      </c>
      <c r="AB682" t="s">
        <v>193</v>
      </c>
      <c r="AC682" t="s">
        <v>4275</v>
      </c>
      <c r="AE682" t="s">
        <v>121</v>
      </c>
      <c r="AF682" t="s">
        <v>122</v>
      </c>
      <c r="AG682" s="8">
        <v>96950</v>
      </c>
      <c r="AH682" t="s">
        <v>123</v>
      </c>
      <c r="AJ682" s="10">
        <v>16703221558</v>
      </c>
      <c r="AL682" t="s">
        <v>2285</v>
      </c>
      <c r="BE682" t="str">
        <f>"49-9071.00"</f>
        <v>49-9071.00</v>
      </c>
      <c r="BF682" t="s">
        <v>132</v>
      </c>
      <c r="BG682" t="s">
        <v>4362</v>
      </c>
      <c r="BH682" t="s">
        <v>798</v>
      </c>
      <c r="BI682">
        <v>10</v>
      </c>
      <c r="BJ682">
        <v>10</v>
      </c>
      <c r="BK682" s="1">
        <v>46127</v>
      </c>
      <c r="BL682" s="1">
        <v>46491</v>
      </c>
      <c r="BM682" s="1">
        <v>46127</v>
      </c>
      <c r="BN682" s="1">
        <v>46491</v>
      </c>
      <c r="BO682">
        <v>35</v>
      </c>
      <c r="BP682">
        <v>0</v>
      </c>
      <c r="BQ682">
        <v>7</v>
      </c>
      <c r="BR682">
        <v>7</v>
      </c>
      <c r="BS682">
        <v>7</v>
      </c>
      <c r="BT682">
        <v>7</v>
      </c>
      <c r="BU682">
        <v>7</v>
      </c>
      <c r="BV682">
        <v>0</v>
      </c>
      <c r="BW682" t="str">
        <f>"8:00 AM"</f>
        <v>8:00 AM</v>
      </c>
      <c r="BX682" t="str">
        <f>"4:00 PM"</f>
        <v>4:00 PM</v>
      </c>
      <c r="BY682" t="s">
        <v>135</v>
      </c>
      <c r="BZ682">
        <v>0</v>
      </c>
      <c r="CA682">
        <v>12</v>
      </c>
      <c r="CB682" t="s">
        <v>117</v>
      </c>
      <c r="CD682" t="s">
        <v>4363</v>
      </c>
      <c r="CE682" t="s">
        <v>4278</v>
      </c>
      <c r="CF682" t="s">
        <v>4279</v>
      </c>
      <c r="CG682" t="s">
        <v>156</v>
      </c>
      <c r="CH682" t="s">
        <v>122</v>
      </c>
      <c r="CI682" s="8">
        <v>96950</v>
      </c>
      <c r="CJ682" s="3">
        <v>11.18</v>
      </c>
      <c r="CK682" s="3">
        <v>11.18</v>
      </c>
      <c r="CL682" s="3">
        <v>16.77</v>
      </c>
      <c r="CM682" s="3">
        <v>16.77</v>
      </c>
      <c r="CN682" t="s">
        <v>137</v>
      </c>
      <c r="CO682" t="s">
        <v>854</v>
      </c>
      <c r="CP682" t="s">
        <v>138</v>
      </c>
      <c r="CR682" t="s">
        <v>117</v>
      </c>
      <c r="CS682" t="s">
        <v>139</v>
      </c>
      <c r="CT682" t="s">
        <v>140</v>
      </c>
      <c r="CU682" t="s">
        <v>139</v>
      </c>
      <c r="CV682" t="s">
        <v>140</v>
      </c>
      <c r="CW682" t="s">
        <v>139</v>
      </c>
      <c r="CX682" t="s">
        <v>140</v>
      </c>
      <c r="CY682" t="s">
        <v>4364</v>
      </c>
      <c r="CZ682" s="10">
        <v>16703221558</v>
      </c>
      <c r="DA682" t="s">
        <v>2285</v>
      </c>
      <c r="DB682" t="s">
        <v>140</v>
      </c>
      <c r="DC682" t="s">
        <v>139</v>
      </c>
      <c r="DD682" t="s">
        <v>117</v>
      </c>
    </row>
    <row r="683" spans="1:114" ht="14.45" customHeight="1" x14ac:dyDescent="0.25">
      <c r="A683" t="s">
        <v>4859</v>
      </c>
      <c r="B683" t="s">
        <v>115</v>
      </c>
      <c r="C683" s="1">
        <v>46024</v>
      </c>
      <c r="D683" s="1">
        <v>46085</v>
      </c>
      <c r="E683" t="s">
        <v>168</v>
      </c>
      <c r="F683" s="1">
        <v>46141</v>
      </c>
      <c r="G683" t="s">
        <v>117</v>
      </c>
      <c r="H683" t="s">
        <v>117</v>
      </c>
      <c r="I683" t="s">
        <v>117</v>
      </c>
      <c r="J683" t="s">
        <v>4366</v>
      </c>
      <c r="K683" t="s">
        <v>4860</v>
      </c>
      <c r="L683" t="s">
        <v>1230</v>
      </c>
      <c r="N683" t="s">
        <v>121</v>
      </c>
      <c r="O683" t="s">
        <v>122</v>
      </c>
      <c r="P683" s="8">
        <v>96950</v>
      </c>
      <c r="Q683" t="s">
        <v>123</v>
      </c>
      <c r="S683" s="10">
        <v>16702331199</v>
      </c>
      <c r="U683" t="s">
        <v>1231</v>
      </c>
      <c r="V683">
        <v>532310</v>
      </c>
      <c r="W683" t="s">
        <v>125</v>
      </c>
      <c r="Y683" t="s">
        <v>520</v>
      </c>
      <c r="Z683" t="s">
        <v>521</v>
      </c>
      <c r="AA683" t="s">
        <v>1232</v>
      </c>
      <c r="AB683" t="s">
        <v>277</v>
      </c>
      <c r="AC683" t="s">
        <v>1230</v>
      </c>
      <c r="AE683" t="s">
        <v>121</v>
      </c>
      <c r="AF683" t="s">
        <v>122</v>
      </c>
      <c r="AG683" s="8">
        <v>96950</v>
      </c>
      <c r="AH683" t="s">
        <v>123</v>
      </c>
      <c r="AJ683" s="10">
        <v>16702331199</v>
      </c>
      <c r="AL683" t="s">
        <v>1233</v>
      </c>
      <c r="BE683" t="str">
        <f>"49-9071.00"</f>
        <v>49-9071.00</v>
      </c>
      <c r="BF683" t="s">
        <v>132</v>
      </c>
      <c r="BG683" t="s">
        <v>4367</v>
      </c>
      <c r="BH683" t="s">
        <v>2895</v>
      </c>
      <c r="BI683">
        <v>4</v>
      </c>
      <c r="BJ683">
        <v>4</v>
      </c>
      <c r="BK683" s="1">
        <v>46143</v>
      </c>
      <c r="BL683" s="1">
        <v>46507</v>
      </c>
      <c r="BM683" s="1">
        <v>46143</v>
      </c>
      <c r="BN683" s="1">
        <v>46507</v>
      </c>
      <c r="BO683">
        <v>40</v>
      </c>
      <c r="BP683">
        <v>0</v>
      </c>
      <c r="BQ683">
        <v>8</v>
      </c>
      <c r="BR683">
        <v>8</v>
      </c>
      <c r="BS683">
        <v>8</v>
      </c>
      <c r="BT683">
        <v>8</v>
      </c>
      <c r="BU683">
        <v>8</v>
      </c>
      <c r="BV683">
        <v>0</v>
      </c>
      <c r="BW683" t="str">
        <f>"8:00 AM"</f>
        <v>8:00 AM</v>
      </c>
      <c r="BX683" t="str">
        <f>"5:00 PM"</f>
        <v>5:00 PM</v>
      </c>
      <c r="BY683" t="s">
        <v>135</v>
      </c>
      <c r="BZ683">
        <v>0</v>
      </c>
      <c r="CA683">
        <v>12</v>
      </c>
      <c r="CB683" t="s">
        <v>117</v>
      </c>
      <c r="CD683" t="s">
        <v>4368</v>
      </c>
      <c r="CE683" t="s">
        <v>1237</v>
      </c>
      <c r="CG683" t="s">
        <v>121</v>
      </c>
      <c r="CH683" t="s">
        <v>122</v>
      </c>
      <c r="CI683" s="8">
        <v>96950</v>
      </c>
      <c r="CJ683" s="3">
        <v>9.98</v>
      </c>
      <c r="CK683" s="3">
        <v>10</v>
      </c>
      <c r="CL683" s="3">
        <v>14.97</v>
      </c>
      <c r="CM683" s="3">
        <v>15</v>
      </c>
      <c r="CN683" t="s">
        <v>137</v>
      </c>
      <c r="CO683" t="s">
        <v>1238</v>
      </c>
      <c r="CP683" t="s">
        <v>266</v>
      </c>
      <c r="CR683" t="s">
        <v>117</v>
      </c>
      <c r="CS683" t="s">
        <v>139</v>
      </c>
      <c r="CT683" t="s">
        <v>140</v>
      </c>
      <c r="CU683" t="s">
        <v>139</v>
      </c>
      <c r="CV683" t="s">
        <v>140</v>
      </c>
      <c r="CW683" t="s">
        <v>139</v>
      </c>
      <c r="CX683" t="s">
        <v>140</v>
      </c>
      <c r="CY683" t="s">
        <v>4370</v>
      </c>
      <c r="CZ683" s="10">
        <v>16702331199</v>
      </c>
      <c r="DA683" t="s">
        <v>1233</v>
      </c>
      <c r="DB683" t="s">
        <v>140</v>
      </c>
      <c r="DC683" t="s">
        <v>139</v>
      </c>
      <c r="DD683" t="s">
        <v>117</v>
      </c>
    </row>
    <row r="684" spans="1:114" ht="14.45" customHeight="1" x14ac:dyDescent="0.25">
      <c r="A684" t="s">
        <v>4862</v>
      </c>
      <c r="B684" t="s">
        <v>115</v>
      </c>
      <c r="C684" s="1">
        <v>46029</v>
      </c>
      <c r="D684" s="1">
        <v>46085</v>
      </c>
      <c r="E684" t="s">
        <v>168</v>
      </c>
      <c r="F684" s="1">
        <v>46202</v>
      </c>
      <c r="G684" t="s">
        <v>117</v>
      </c>
      <c r="H684" t="s">
        <v>117</v>
      </c>
      <c r="I684" t="s">
        <v>117</v>
      </c>
      <c r="J684" t="s">
        <v>4355</v>
      </c>
      <c r="K684" t="s">
        <v>4863</v>
      </c>
      <c r="L684" t="s">
        <v>574</v>
      </c>
      <c r="M684" t="s">
        <v>1249</v>
      </c>
      <c r="N684" t="s">
        <v>564</v>
      </c>
      <c r="O684" t="s">
        <v>122</v>
      </c>
      <c r="P684" s="8">
        <v>96952</v>
      </c>
      <c r="Q684" t="s">
        <v>123</v>
      </c>
      <c r="R684" t="s">
        <v>140</v>
      </c>
      <c r="S684" s="10">
        <v>16704334428</v>
      </c>
      <c r="U684" t="s">
        <v>4357</v>
      </c>
      <c r="V684">
        <v>56172</v>
      </c>
      <c r="W684" t="s">
        <v>125</v>
      </c>
      <c r="Y684" t="s">
        <v>1251</v>
      </c>
      <c r="Z684" t="s">
        <v>1252</v>
      </c>
      <c r="AA684" t="s">
        <v>1253</v>
      </c>
      <c r="AB684" t="s">
        <v>293</v>
      </c>
      <c r="AC684" t="s">
        <v>574</v>
      </c>
      <c r="AD684" t="s">
        <v>1249</v>
      </c>
      <c r="AE684" t="s">
        <v>564</v>
      </c>
      <c r="AF684" t="s">
        <v>122</v>
      </c>
      <c r="AG684" s="8">
        <v>96952</v>
      </c>
      <c r="AH684" t="s">
        <v>123</v>
      </c>
      <c r="AJ684" s="10">
        <v>16709894711</v>
      </c>
      <c r="AL684" t="s">
        <v>4358</v>
      </c>
      <c r="BE684" t="str">
        <f>"37-2011.00"</f>
        <v>37-2011.00</v>
      </c>
      <c r="BF684" t="s">
        <v>640</v>
      </c>
      <c r="BG684" t="s">
        <v>4864</v>
      </c>
      <c r="BH684" t="s">
        <v>1257</v>
      </c>
      <c r="BI684">
        <v>2</v>
      </c>
      <c r="BJ684">
        <v>2</v>
      </c>
      <c r="BK684" s="1">
        <v>46204</v>
      </c>
      <c r="BL684" s="1">
        <v>46568</v>
      </c>
      <c r="BM684" s="1">
        <v>46204</v>
      </c>
      <c r="BN684" s="1">
        <v>46568</v>
      </c>
      <c r="BO684">
        <v>40</v>
      </c>
      <c r="BP684">
        <v>0</v>
      </c>
      <c r="BQ684">
        <v>8</v>
      </c>
      <c r="BR684">
        <v>8</v>
      </c>
      <c r="BS684">
        <v>8</v>
      </c>
      <c r="BT684">
        <v>8</v>
      </c>
      <c r="BU684">
        <v>8</v>
      </c>
      <c r="BV684">
        <v>0</v>
      </c>
      <c r="BW684" t="str">
        <f>"8:00 AM"</f>
        <v>8:00 AM</v>
      </c>
      <c r="BX684" t="str">
        <f>"4:00 PM"</f>
        <v>4:00 PM</v>
      </c>
      <c r="BY684" t="s">
        <v>165</v>
      </c>
      <c r="BZ684">
        <v>0</v>
      </c>
      <c r="CA684">
        <v>12</v>
      </c>
      <c r="CB684" t="s">
        <v>117</v>
      </c>
      <c r="CD684" t="s">
        <v>1258</v>
      </c>
      <c r="CE684" t="s">
        <v>4865</v>
      </c>
      <c r="CF684" t="s">
        <v>1249</v>
      </c>
      <c r="CG684" t="s">
        <v>564</v>
      </c>
      <c r="CH684" t="s">
        <v>122</v>
      </c>
      <c r="CI684" s="8">
        <v>96952</v>
      </c>
      <c r="CJ684" s="3">
        <v>8.4499999999999993</v>
      </c>
      <c r="CK684" s="3">
        <v>8.4499999999999993</v>
      </c>
      <c r="CL684" s="3">
        <v>12.68</v>
      </c>
      <c r="CM684" s="3">
        <v>12.68</v>
      </c>
      <c r="CN684" t="s">
        <v>137</v>
      </c>
      <c r="CO684" t="s">
        <v>140</v>
      </c>
      <c r="CP684" t="s">
        <v>138</v>
      </c>
      <c r="CR684" t="s">
        <v>117</v>
      </c>
      <c r="CS684" t="s">
        <v>139</v>
      </c>
      <c r="CT684" t="s">
        <v>140</v>
      </c>
      <c r="CU684" t="s">
        <v>139</v>
      </c>
      <c r="CV684" t="s">
        <v>140</v>
      </c>
      <c r="CW684" t="s">
        <v>139</v>
      </c>
      <c r="CX684" t="s">
        <v>140</v>
      </c>
      <c r="CY684" t="s">
        <v>1260</v>
      </c>
      <c r="CZ684" s="10">
        <v>16704334428</v>
      </c>
      <c r="DA684" t="s">
        <v>4358</v>
      </c>
      <c r="DB684" t="s">
        <v>140</v>
      </c>
      <c r="DC684" t="s">
        <v>139</v>
      </c>
      <c r="DD684" t="s">
        <v>117</v>
      </c>
    </row>
    <row r="685" spans="1:114" ht="14.45" customHeight="1" x14ac:dyDescent="0.25">
      <c r="A685" t="s">
        <v>5231</v>
      </c>
      <c r="B685" t="s">
        <v>234</v>
      </c>
      <c r="C685" s="1">
        <v>46026</v>
      </c>
      <c r="D685" s="1">
        <v>46085</v>
      </c>
      <c r="E685" t="s">
        <v>168</v>
      </c>
      <c r="F685" s="1">
        <v>46202</v>
      </c>
      <c r="G685" t="s">
        <v>117</v>
      </c>
      <c r="H685" t="s">
        <v>117</v>
      </c>
      <c r="I685" t="s">
        <v>117</v>
      </c>
      <c r="J685" t="s">
        <v>1268</v>
      </c>
      <c r="L685" t="s">
        <v>1269</v>
      </c>
      <c r="M685" t="s">
        <v>1269</v>
      </c>
      <c r="N685" t="s">
        <v>156</v>
      </c>
      <c r="O685" t="s">
        <v>122</v>
      </c>
      <c r="P685" s="8">
        <v>96950</v>
      </c>
      <c r="Q685" t="s">
        <v>123</v>
      </c>
      <c r="S685" s="10">
        <v>16702346445</v>
      </c>
      <c r="T685">
        <v>2263</v>
      </c>
      <c r="U685" t="s">
        <v>1270</v>
      </c>
      <c r="V685">
        <v>4411</v>
      </c>
      <c r="W685" t="s">
        <v>125</v>
      </c>
      <c r="Y685" t="s">
        <v>1271</v>
      </c>
      <c r="Z685" t="s">
        <v>1272</v>
      </c>
      <c r="AB685" t="s">
        <v>454</v>
      </c>
      <c r="AC685" t="s">
        <v>1273</v>
      </c>
      <c r="AD685" t="s">
        <v>1273</v>
      </c>
      <c r="AE685" t="s">
        <v>156</v>
      </c>
      <c r="AF685" t="s">
        <v>122</v>
      </c>
      <c r="AG685" s="8">
        <v>96950</v>
      </c>
      <c r="AH685" t="s">
        <v>123</v>
      </c>
      <c r="AJ685" s="10">
        <v>16702346445</v>
      </c>
      <c r="AK685">
        <v>2263</v>
      </c>
      <c r="AL685" t="s">
        <v>1274</v>
      </c>
      <c r="BE685" t="str">
        <f>"41-2021.00"</f>
        <v>41-2021.00</v>
      </c>
      <c r="BF685" t="s">
        <v>5232</v>
      </c>
      <c r="BG685" t="s">
        <v>5233</v>
      </c>
      <c r="BH685" t="s">
        <v>5234</v>
      </c>
      <c r="BI685">
        <v>1</v>
      </c>
      <c r="BK685" s="1">
        <v>46204</v>
      </c>
      <c r="BL685" s="1">
        <v>46568</v>
      </c>
      <c r="BO685">
        <v>40</v>
      </c>
      <c r="BP685">
        <v>0</v>
      </c>
      <c r="BQ685">
        <v>8</v>
      </c>
      <c r="BR685">
        <v>8</v>
      </c>
      <c r="BS685">
        <v>8</v>
      </c>
      <c r="BT685">
        <v>8</v>
      </c>
      <c r="BU685">
        <v>8</v>
      </c>
      <c r="BV685">
        <v>0</v>
      </c>
      <c r="BW685" t="str">
        <f>"8:00 AM"</f>
        <v>8:00 AM</v>
      </c>
      <c r="BX685" t="str">
        <f>"5:00 PM"</f>
        <v>5:00 PM</v>
      </c>
      <c r="BY685" t="s">
        <v>165</v>
      </c>
      <c r="BZ685">
        <v>0</v>
      </c>
      <c r="CA685">
        <v>6</v>
      </c>
      <c r="CB685" t="s">
        <v>117</v>
      </c>
      <c r="CD685" s="2" t="s">
        <v>5235</v>
      </c>
      <c r="CE685" t="s">
        <v>1269</v>
      </c>
      <c r="CF685" t="s">
        <v>1269</v>
      </c>
      <c r="CG685" t="s">
        <v>156</v>
      </c>
      <c r="CH685" t="s">
        <v>122</v>
      </c>
      <c r="CI685" s="8">
        <v>96950</v>
      </c>
      <c r="CJ685" s="3">
        <v>9.6999999999999993</v>
      </c>
      <c r="CK685" s="3">
        <v>10</v>
      </c>
      <c r="CL685" s="3">
        <v>14.55</v>
      </c>
      <c r="CM685" s="3">
        <v>15</v>
      </c>
      <c r="CN685" t="s">
        <v>137</v>
      </c>
      <c r="CO685" t="s">
        <v>1278</v>
      </c>
      <c r="CP685" t="s">
        <v>138</v>
      </c>
      <c r="CR685" t="s">
        <v>117</v>
      </c>
      <c r="CS685" t="s">
        <v>139</v>
      </c>
      <c r="CT685" t="s">
        <v>140</v>
      </c>
      <c r="CU685" t="s">
        <v>139</v>
      </c>
      <c r="CV685" t="s">
        <v>140</v>
      </c>
      <c r="CW685" t="s">
        <v>139</v>
      </c>
      <c r="CX685" t="s">
        <v>140</v>
      </c>
      <c r="CY685" t="s">
        <v>1279</v>
      </c>
      <c r="CZ685" s="10">
        <v>16702346445</v>
      </c>
      <c r="DA685" t="s">
        <v>1274</v>
      </c>
      <c r="DB685" t="s">
        <v>140</v>
      </c>
      <c r="DC685" t="s">
        <v>139</v>
      </c>
      <c r="DD685" t="s">
        <v>117</v>
      </c>
      <c r="DE685" t="s">
        <v>1271</v>
      </c>
      <c r="DF685" t="s">
        <v>1272</v>
      </c>
      <c r="DH685" t="s">
        <v>5236</v>
      </c>
      <c r="DI685" t="s">
        <v>1268</v>
      </c>
      <c r="DJ685" t="s">
        <v>1274</v>
      </c>
    </row>
    <row r="686" spans="1:114" ht="14.45" customHeight="1" x14ac:dyDescent="0.25">
      <c r="A686" t="s">
        <v>2603</v>
      </c>
      <c r="B686" t="s">
        <v>115</v>
      </c>
      <c r="C686" s="1">
        <v>46040</v>
      </c>
      <c r="D686" s="1">
        <v>46086</v>
      </c>
      <c r="E686" t="s">
        <v>168</v>
      </c>
      <c r="F686" s="1">
        <v>46111</v>
      </c>
      <c r="G686" t="s">
        <v>117</v>
      </c>
      <c r="H686" t="s">
        <v>117</v>
      </c>
      <c r="I686" t="s">
        <v>117</v>
      </c>
      <c r="J686" t="s">
        <v>2604</v>
      </c>
      <c r="L686" t="s">
        <v>2605</v>
      </c>
      <c r="M686" t="s">
        <v>2606</v>
      </c>
      <c r="N686" t="s">
        <v>121</v>
      </c>
      <c r="O686" t="s">
        <v>122</v>
      </c>
      <c r="P686" s="8">
        <v>96950</v>
      </c>
      <c r="Q686" t="s">
        <v>123</v>
      </c>
      <c r="S686" s="10">
        <v>16702855333</v>
      </c>
      <c r="U686" t="s">
        <v>2607</v>
      </c>
      <c r="V686">
        <v>811310</v>
      </c>
      <c r="W686" t="s">
        <v>125</v>
      </c>
      <c r="Y686" t="s">
        <v>2608</v>
      </c>
      <c r="Z686" t="s">
        <v>2609</v>
      </c>
      <c r="AA686" t="s">
        <v>2610</v>
      </c>
      <c r="AB686" t="s">
        <v>318</v>
      </c>
      <c r="AC686" t="s">
        <v>2611</v>
      </c>
      <c r="AD686" t="s">
        <v>2606</v>
      </c>
      <c r="AE686" t="s">
        <v>121</v>
      </c>
      <c r="AF686" t="s">
        <v>122</v>
      </c>
      <c r="AG686" s="8">
        <v>96950</v>
      </c>
      <c r="AH686" t="s">
        <v>123</v>
      </c>
      <c r="AJ686" s="10">
        <v>16702855333</v>
      </c>
      <c r="AL686" t="s">
        <v>2612</v>
      </c>
      <c r="BE686" t="str">
        <f>"49-9099.00"</f>
        <v>49-9099.00</v>
      </c>
      <c r="BF686" t="s">
        <v>1798</v>
      </c>
      <c r="BG686" t="s">
        <v>2613</v>
      </c>
      <c r="BH686" t="s">
        <v>1027</v>
      </c>
      <c r="BI686">
        <v>1</v>
      </c>
      <c r="BJ686">
        <v>1</v>
      </c>
      <c r="BK686" s="1">
        <v>46113</v>
      </c>
      <c r="BL686" s="1">
        <v>46477</v>
      </c>
      <c r="BM686" s="1">
        <v>46113</v>
      </c>
      <c r="BN686" s="1">
        <v>46477</v>
      </c>
      <c r="BO686">
        <v>35</v>
      </c>
      <c r="BP686">
        <v>0</v>
      </c>
      <c r="BQ686">
        <v>7</v>
      </c>
      <c r="BR686">
        <v>7</v>
      </c>
      <c r="BS686">
        <v>7</v>
      </c>
      <c r="BT686">
        <v>7</v>
      </c>
      <c r="BU686">
        <v>7</v>
      </c>
      <c r="BV686">
        <v>0</v>
      </c>
      <c r="BW686" t="str">
        <f>"8:00 AM"</f>
        <v>8:00 AM</v>
      </c>
      <c r="BX686" t="str">
        <f>"5:00 PM"</f>
        <v>5:00 PM</v>
      </c>
      <c r="BY686" t="s">
        <v>165</v>
      </c>
      <c r="BZ686">
        <v>0</v>
      </c>
      <c r="CA686">
        <v>12</v>
      </c>
      <c r="CB686" t="s">
        <v>117</v>
      </c>
      <c r="CD686" s="2" t="s">
        <v>2614</v>
      </c>
      <c r="CE686" t="s">
        <v>2615</v>
      </c>
      <c r="CF686" t="s">
        <v>2606</v>
      </c>
      <c r="CG686" t="s">
        <v>121</v>
      </c>
      <c r="CH686" t="s">
        <v>122</v>
      </c>
      <c r="CI686" s="8">
        <v>96950</v>
      </c>
      <c r="CJ686" s="3">
        <v>11.17</v>
      </c>
      <c r="CK686" s="3">
        <v>11.17</v>
      </c>
      <c r="CL686" s="3">
        <v>16.760000000000002</v>
      </c>
      <c r="CM686" s="3">
        <v>16.760000000000002</v>
      </c>
      <c r="CN686" t="s">
        <v>137</v>
      </c>
      <c r="CO686">
        <v>0</v>
      </c>
      <c r="CP686" t="s">
        <v>138</v>
      </c>
      <c r="CR686" t="s">
        <v>139</v>
      </c>
      <c r="CS686" t="s">
        <v>139</v>
      </c>
      <c r="CT686" t="s">
        <v>140</v>
      </c>
      <c r="CU686" t="s">
        <v>139</v>
      </c>
      <c r="CV686" t="s">
        <v>140</v>
      </c>
      <c r="CW686" t="s">
        <v>139</v>
      </c>
      <c r="CX686" t="s">
        <v>140</v>
      </c>
      <c r="CY686" t="s">
        <v>2616</v>
      </c>
      <c r="CZ686" s="10">
        <v>16702855333</v>
      </c>
      <c r="DA686" t="s">
        <v>2612</v>
      </c>
      <c r="DB686" t="s">
        <v>142</v>
      </c>
      <c r="DC686" t="s">
        <v>139</v>
      </c>
      <c r="DD686" t="s">
        <v>117</v>
      </c>
    </row>
    <row r="687" spans="1:114" ht="14.45" customHeight="1" x14ac:dyDescent="0.25">
      <c r="A687" t="s">
        <v>3865</v>
      </c>
      <c r="B687" t="s">
        <v>115</v>
      </c>
      <c r="C687" s="1">
        <v>46033</v>
      </c>
      <c r="D687" s="1">
        <v>46086</v>
      </c>
      <c r="E687" t="s">
        <v>168</v>
      </c>
      <c r="F687" s="1">
        <v>46172</v>
      </c>
      <c r="G687" t="s">
        <v>117</v>
      </c>
      <c r="H687" t="s">
        <v>117</v>
      </c>
      <c r="I687" t="s">
        <v>117</v>
      </c>
      <c r="J687" t="s">
        <v>1315</v>
      </c>
      <c r="K687" t="s">
        <v>1316</v>
      </c>
      <c r="L687" t="s">
        <v>1317</v>
      </c>
      <c r="M687" t="s">
        <v>1318</v>
      </c>
      <c r="N687" t="s">
        <v>121</v>
      </c>
      <c r="O687" t="s">
        <v>122</v>
      </c>
      <c r="P687" s="8">
        <v>96950</v>
      </c>
      <c r="Q687" t="s">
        <v>123</v>
      </c>
      <c r="S687" s="10">
        <v>16702336927</v>
      </c>
      <c r="U687" t="s">
        <v>1319</v>
      </c>
      <c r="V687">
        <v>561320</v>
      </c>
      <c r="W687" t="s">
        <v>222</v>
      </c>
      <c r="X687" t="s">
        <v>139</v>
      </c>
      <c r="Y687" t="s">
        <v>1320</v>
      </c>
      <c r="Z687" t="s">
        <v>1321</v>
      </c>
      <c r="AA687" t="s">
        <v>1322</v>
      </c>
      <c r="AB687" t="s">
        <v>193</v>
      </c>
      <c r="AC687" t="s">
        <v>1317</v>
      </c>
      <c r="AD687" t="s">
        <v>1318</v>
      </c>
      <c r="AE687" t="s">
        <v>121</v>
      </c>
      <c r="AF687" t="s">
        <v>122</v>
      </c>
      <c r="AG687" s="8">
        <v>96950</v>
      </c>
      <c r="AH687" t="s">
        <v>123</v>
      </c>
      <c r="AJ687" s="10">
        <v>16702336927</v>
      </c>
      <c r="AL687" t="s">
        <v>1323</v>
      </c>
      <c r="BE687" t="str">
        <f>"37-2011.00"</f>
        <v>37-2011.00</v>
      </c>
      <c r="BF687" t="s">
        <v>640</v>
      </c>
      <c r="BG687" t="s">
        <v>1324</v>
      </c>
      <c r="BH687" t="s">
        <v>1325</v>
      </c>
      <c r="BI687">
        <v>8</v>
      </c>
      <c r="BJ687">
        <v>8</v>
      </c>
      <c r="BK687" s="1">
        <v>46174</v>
      </c>
      <c r="BL687" s="1">
        <v>46538</v>
      </c>
      <c r="BM687" s="1">
        <v>46174</v>
      </c>
      <c r="BN687" s="1">
        <v>46538</v>
      </c>
      <c r="BO687">
        <v>35</v>
      </c>
      <c r="BP687">
        <v>0</v>
      </c>
      <c r="BQ687">
        <v>7</v>
      </c>
      <c r="BR687">
        <v>7</v>
      </c>
      <c r="BS687">
        <v>7</v>
      </c>
      <c r="BT687">
        <v>7</v>
      </c>
      <c r="BU687">
        <v>7</v>
      </c>
      <c r="BV687">
        <v>0</v>
      </c>
      <c r="BW687" t="str">
        <f>"7:30 AM"</f>
        <v>7:30 AM</v>
      </c>
      <c r="BX687" t="str">
        <f>"3:30 PM"</f>
        <v>3:30 PM</v>
      </c>
      <c r="BY687" t="s">
        <v>165</v>
      </c>
      <c r="BZ687">
        <v>0</v>
      </c>
      <c r="CA687">
        <v>12</v>
      </c>
      <c r="CB687" t="s">
        <v>117</v>
      </c>
      <c r="CD687" t="s">
        <v>3866</v>
      </c>
      <c r="CE687" t="s">
        <v>1327</v>
      </c>
      <c r="CG687" t="s">
        <v>121</v>
      </c>
      <c r="CH687" t="s">
        <v>122</v>
      </c>
      <c r="CI687" s="8">
        <v>96950</v>
      </c>
      <c r="CJ687" s="3">
        <v>8.4499999999999993</v>
      </c>
      <c r="CK687" s="3">
        <v>8.4499999999999993</v>
      </c>
      <c r="CL687" s="3">
        <v>12.68</v>
      </c>
      <c r="CM687" s="3">
        <v>12.68</v>
      </c>
      <c r="CN687" t="s">
        <v>137</v>
      </c>
      <c r="CP687" t="s">
        <v>138</v>
      </c>
      <c r="CR687" t="s">
        <v>117</v>
      </c>
      <c r="CS687" t="s">
        <v>139</v>
      </c>
      <c r="CT687" t="s">
        <v>140</v>
      </c>
      <c r="CU687" t="s">
        <v>139</v>
      </c>
      <c r="CV687" t="s">
        <v>140</v>
      </c>
      <c r="CW687" t="s">
        <v>139</v>
      </c>
      <c r="CX687" t="s">
        <v>140</v>
      </c>
      <c r="CY687" t="s">
        <v>1328</v>
      </c>
      <c r="CZ687" s="10">
        <v>16702336927</v>
      </c>
      <c r="DA687" t="s">
        <v>1323</v>
      </c>
      <c r="DB687" t="s">
        <v>140</v>
      </c>
      <c r="DC687" t="s">
        <v>139</v>
      </c>
      <c r="DD687" t="s">
        <v>139</v>
      </c>
    </row>
    <row r="688" spans="1:114" ht="14.45" customHeight="1" x14ac:dyDescent="0.25">
      <c r="A688" t="s">
        <v>4394</v>
      </c>
      <c r="B688" t="s">
        <v>115</v>
      </c>
      <c r="C688" s="1">
        <v>46041</v>
      </c>
      <c r="D688" s="1">
        <v>46086</v>
      </c>
      <c r="E688" t="s">
        <v>168</v>
      </c>
      <c r="F688" s="1">
        <v>46141</v>
      </c>
      <c r="G688" t="s">
        <v>117</v>
      </c>
      <c r="H688" t="s">
        <v>117</v>
      </c>
      <c r="I688" t="s">
        <v>117</v>
      </c>
      <c r="J688" t="s">
        <v>4282</v>
      </c>
      <c r="K688" t="s">
        <v>4283</v>
      </c>
      <c r="L688" t="s">
        <v>4284</v>
      </c>
      <c r="M688" t="s">
        <v>1672</v>
      </c>
      <c r="N688" t="s">
        <v>121</v>
      </c>
      <c r="O688" t="s">
        <v>122</v>
      </c>
      <c r="P688" s="8">
        <v>96950</v>
      </c>
      <c r="Q688" t="s">
        <v>123</v>
      </c>
      <c r="S688" s="10">
        <v>16702351929</v>
      </c>
      <c r="U688" t="s">
        <v>4285</v>
      </c>
      <c r="V688">
        <v>812112</v>
      </c>
      <c r="W688" t="s">
        <v>125</v>
      </c>
      <c r="Y688" t="s">
        <v>4286</v>
      </c>
      <c r="Z688" t="s">
        <v>4287</v>
      </c>
      <c r="AA688" t="s">
        <v>4288</v>
      </c>
      <c r="AB688" t="s">
        <v>193</v>
      </c>
      <c r="AC688" t="s">
        <v>4284</v>
      </c>
      <c r="AD688" t="s">
        <v>1672</v>
      </c>
      <c r="AE688" t="s">
        <v>121</v>
      </c>
      <c r="AF688" t="s">
        <v>122</v>
      </c>
      <c r="AG688" s="8">
        <v>96950</v>
      </c>
      <c r="AH688" t="s">
        <v>123</v>
      </c>
      <c r="AJ688" s="10">
        <v>16702351929</v>
      </c>
      <c r="AL688" t="s">
        <v>4289</v>
      </c>
      <c r="BE688" t="str">
        <f>"39-5012.00"</f>
        <v>39-5012.00</v>
      </c>
      <c r="BF688" t="s">
        <v>742</v>
      </c>
      <c r="BG688" t="s">
        <v>4290</v>
      </c>
      <c r="BH688" t="s">
        <v>4291</v>
      </c>
      <c r="BI688">
        <v>4</v>
      </c>
      <c r="BJ688">
        <v>4</v>
      </c>
      <c r="BK688" s="1">
        <v>46143</v>
      </c>
      <c r="BL688" s="1">
        <v>46507</v>
      </c>
      <c r="BM688" s="1">
        <v>46143</v>
      </c>
      <c r="BN688" s="1">
        <v>46507</v>
      </c>
      <c r="BO688">
        <v>35</v>
      </c>
      <c r="BP688">
        <v>5</v>
      </c>
      <c r="BQ688">
        <v>5</v>
      </c>
      <c r="BR688">
        <v>5</v>
      </c>
      <c r="BS688">
        <v>5</v>
      </c>
      <c r="BT688">
        <v>5</v>
      </c>
      <c r="BU688">
        <v>5</v>
      </c>
      <c r="BV688">
        <v>5</v>
      </c>
      <c r="BW688" t="str">
        <f>"10:00 AM"</f>
        <v>10:00 AM</v>
      </c>
      <c r="BX688" t="str">
        <f>"6:00 PM"</f>
        <v>6:00 PM</v>
      </c>
      <c r="BY688" t="s">
        <v>135</v>
      </c>
      <c r="BZ688">
        <v>0</v>
      </c>
      <c r="CA688">
        <v>18</v>
      </c>
      <c r="CB688" t="s">
        <v>117</v>
      </c>
      <c r="CD688" t="s">
        <v>4292</v>
      </c>
      <c r="CE688" t="s">
        <v>4284</v>
      </c>
      <c r="CF688" t="s">
        <v>1672</v>
      </c>
      <c r="CG688" t="s">
        <v>121</v>
      </c>
      <c r="CH688" t="s">
        <v>122</v>
      </c>
      <c r="CI688" s="8">
        <v>96950</v>
      </c>
      <c r="CJ688" s="3">
        <v>8.8800000000000008</v>
      </c>
      <c r="CK688" s="3">
        <v>8.8800000000000008</v>
      </c>
      <c r="CL688" s="3">
        <v>13.32</v>
      </c>
      <c r="CM688" s="3">
        <v>13.32</v>
      </c>
      <c r="CN688" t="s">
        <v>137</v>
      </c>
      <c r="CO688" t="s">
        <v>2035</v>
      </c>
      <c r="CP688" t="s">
        <v>138</v>
      </c>
      <c r="CR688" t="s">
        <v>139</v>
      </c>
      <c r="CS688" t="s">
        <v>139</v>
      </c>
      <c r="CT688" t="s">
        <v>140</v>
      </c>
      <c r="CU688" t="s">
        <v>139</v>
      </c>
      <c r="CV688" t="s">
        <v>140</v>
      </c>
      <c r="CW688" t="s">
        <v>139</v>
      </c>
      <c r="CX688" t="s">
        <v>140</v>
      </c>
      <c r="CY688" t="s">
        <v>140</v>
      </c>
      <c r="CZ688" s="10">
        <v>16702351929</v>
      </c>
      <c r="DA688" t="s">
        <v>4289</v>
      </c>
      <c r="DB688" t="s">
        <v>824</v>
      </c>
      <c r="DC688" t="s">
        <v>139</v>
      </c>
      <c r="DD688" t="s">
        <v>117</v>
      </c>
    </row>
    <row r="689" spans="1:114" ht="14.45" customHeight="1" x14ac:dyDescent="0.25">
      <c r="A689" t="s">
        <v>5225</v>
      </c>
      <c r="B689" t="s">
        <v>115</v>
      </c>
      <c r="C689" s="1">
        <v>46030</v>
      </c>
      <c r="D689" s="1">
        <v>46086</v>
      </c>
      <c r="E689" t="s">
        <v>168</v>
      </c>
      <c r="F689" s="1">
        <v>46141</v>
      </c>
      <c r="G689" t="s">
        <v>139</v>
      </c>
      <c r="H689" t="s">
        <v>117</v>
      </c>
      <c r="I689" t="s">
        <v>117</v>
      </c>
      <c r="J689" t="s">
        <v>5226</v>
      </c>
      <c r="K689" t="s">
        <v>5227</v>
      </c>
      <c r="L689" t="s">
        <v>5228</v>
      </c>
      <c r="N689" t="s">
        <v>146</v>
      </c>
      <c r="O689" t="s">
        <v>122</v>
      </c>
      <c r="P689" s="8">
        <v>96951</v>
      </c>
      <c r="Q689" t="s">
        <v>123</v>
      </c>
      <c r="S689" s="10">
        <v>16705323394</v>
      </c>
      <c r="U689" t="s">
        <v>2584</v>
      </c>
      <c r="V689">
        <v>45711</v>
      </c>
      <c r="W689" t="s">
        <v>125</v>
      </c>
      <c r="Y689" t="s">
        <v>2585</v>
      </c>
      <c r="Z689" t="s">
        <v>2586</v>
      </c>
      <c r="AB689" t="s">
        <v>848</v>
      </c>
      <c r="AC689" t="s">
        <v>5228</v>
      </c>
      <c r="AE689" t="s">
        <v>146</v>
      </c>
      <c r="AF689" t="s">
        <v>122</v>
      </c>
      <c r="AG689" s="8">
        <v>96951</v>
      </c>
      <c r="AH689" t="s">
        <v>123</v>
      </c>
      <c r="AJ689" s="10">
        <v>16705323394</v>
      </c>
      <c r="AL689" t="s">
        <v>2588</v>
      </c>
      <c r="BE689" t="str">
        <f>"41-2011.00"</f>
        <v>41-2011.00</v>
      </c>
      <c r="BF689" t="s">
        <v>649</v>
      </c>
      <c r="BG689" t="s">
        <v>5229</v>
      </c>
      <c r="BH689" t="s">
        <v>651</v>
      </c>
      <c r="BI689">
        <v>1</v>
      </c>
      <c r="BJ689">
        <v>1</v>
      </c>
      <c r="BK689" s="1">
        <v>46143</v>
      </c>
      <c r="BL689" s="1">
        <v>46507</v>
      </c>
      <c r="BM689" s="1">
        <v>46143</v>
      </c>
      <c r="BN689" s="1">
        <v>46507</v>
      </c>
      <c r="BO689">
        <v>35</v>
      </c>
      <c r="BP689">
        <v>5</v>
      </c>
      <c r="BQ689">
        <v>5</v>
      </c>
      <c r="BR689">
        <v>5</v>
      </c>
      <c r="BS689">
        <v>5</v>
      </c>
      <c r="BT689">
        <v>5</v>
      </c>
      <c r="BU689">
        <v>5</v>
      </c>
      <c r="BV689">
        <v>5</v>
      </c>
      <c r="BW689" t="str">
        <f>"6:30 AM"</f>
        <v>6:30 AM</v>
      </c>
      <c r="BX689" t="str">
        <f>"11:30 AM"</f>
        <v>11:30 AM</v>
      </c>
      <c r="BY689" t="s">
        <v>165</v>
      </c>
      <c r="BZ689">
        <v>0</v>
      </c>
      <c r="CA689">
        <v>12</v>
      </c>
      <c r="CB689" t="s">
        <v>117</v>
      </c>
      <c r="CD689" t="s">
        <v>5230</v>
      </c>
      <c r="CE689" t="s">
        <v>5228</v>
      </c>
      <c r="CG689" t="s">
        <v>146</v>
      </c>
      <c r="CH689" t="s">
        <v>122</v>
      </c>
      <c r="CI689" s="8">
        <v>96951</v>
      </c>
      <c r="CJ689" s="3">
        <v>8.0500000000000007</v>
      </c>
      <c r="CN689" t="s">
        <v>137</v>
      </c>
      <c r="CP689" t="s">
        <v>138</v>
      </c>
      <c r="CR689" t="s">
        <v>117</v>
      </c>
      <c r="CS689" t="s">
        <v>139</v>
      </c>
      <c r="CT689" t="s">
        <v>140</v>
      </c>
      <c r="CU689" t="s">
        <v>140</v>
      </c>
      <c r="CV689" t="s">
        <v>140</v>
      </c>
      <c r="CW689" t="s">
        <v>139</v>
      </c>
      <c r="CX689" t="s">
        <v>140</v>
      </c>
      <c r="CY689" t="s">
        <v>2592</v>
      </c>
      <c r="CZ689" s="10">
        <v>16705323394</v>
      </c>
      <c r="DA689" t="s">
        <v>2593</v>
      </c>
      <c r="DB689" t="s">
        <v>140</v>
      </c>
      <c r="DC689" t="s">
        <v>139</v>
      </c>
      <c r="DD689" t="s">
        <v>117</v>
      </c>
    </row>
    <row r="690" spans="1:114" ht="14.45" customHeight="1" x14ac:dyDescent="0.25">
      <c r="A690" t="s">
        <v>5357</v>
      </c>
      <c r="B690" t="s">
        <v>115</v>
      </c>
      <c r="C690" s="1">
        <v>46035</v>
      </c>
      <c r="D690" s="1">
        <v>46086</v>
      </c>
      <c r="E690" t="s">
        <v>116</v>
      </c>
      <c r="G690" t="s">
        <v>117</v>
      </c>
      <c r="H690" t="s">
        <v>117</v>
      </c>
      <c r="I690" t="s">
        <v>117</v>
      </c>
      <c r="J690" t="s">
        <v>2634</v>
      </c>
      <c r="L690" t="s">
        <v>2635</v>
      </c>
      <c r="N690" t="s">
        <v>121</v>
      </c>
      <c r="O690" t="s">
        <v>122</v>
      </c>
      <c r="P690" s="8">
        <v>96950</v>
      </c>
      <c r="Q690" t="s">
        <v>123</v>
      </c>
      <c r="R690" t="s">
        <v>582</v>
      </c>
      <c r="S690" s="10">
        <v>16702877742</v>
      </c>
      <c r="U690" t="s">
        <v>2636</v>
      </c>
      <c r="V690">
        <v>812112</v>
      </c>
      <c r="W690" t="s">
        <v>125</v>
      </c>
      <c r="Y690" t="s">
        <v>2637</v>
      </c>
      <c r="Z690" t="s">
        <v>2638</v>
      </c>
      <c r="AA690" t="s">
        <v>2639</v>
      </c>
      <c r="AB690" t="s">
        <v>260</v>
      </c>
      <c r="AC690" t="s">
        <v>2635</v>
      </c>
      <c r="AE690" t="s">
        <v>121</v>
      </c>
      <c r="AF690" t="s">
        <v>122</v>
      </c>
      <c r="AG690" s="8">
        <v>96950</v>
      </c>
      <c r="AH690" t="s">
        <v>123</v>
      </c>
      <c r="AI690" t="s">
        <v>582</v>
      </c>
      <c r="AJ690" s="10">
        <v>16702877742</v>
      </c>
      <c r="AL690" t="s">
        <v>2640</v>
      </c>
      <c r="BE690" t="str">
        <f>"39-5012.00"</f>
        <v>39-5012.00</v>
      </c>
      <c r="BF690" t="s">
        <v>742</v>
      </c>
      <c r="BG690" t="s">
        <v>2641</v>
      </c>
      <c r="BH690" t="s">
        <v>2001</v>
      </c>
      <c r="BI690">
        <v>3</v>
      </c>
      <c r="BJ690">
        <v>3</v>
      </c>
      <c r="BK690" s="1">
        <v>46096</v>
      </c>
      <c r="BL690" s="1">
        <v>46460</v>
      </c>
      <c r="BM690" s="1">
        <v>46096</v>
      </c>
      <c r="BN690" s="1">
        <v>46460</v>
      </c>
      <c r="BO690">
        <v>35</v>
      </c>
      <c r="BP690">
        <v>7</v>
      </c>
      <c r="BQ690">
        <v>0</v>
      </c>
      <c r="BR690">
        <v>7</v>
      </c>
      <c r="BS690">
        <v>0</v>
      </c>
      <c r="BT690">
        <v>7</v>
      </c>
      <c r="BU690">
        <v>7</v>
      </c>
      <c r="BV690">
        <v>7</v>
      </c>
      <c r="BW690" t="str">
        <f>"10:00 AM"</f>
        <v>10:00 AM</v>
      </c>
      <c r="BX690" t="str">
        <f>"6:00 PM"</f>
        <v>6:00 PM</v>
      </c>
      <c r="BY690" t="s">
        <v>165</v>
      </c>
      <c r="BZ690">
        <v>0</v>
      </c>
      <c r="CA690">
        <v>6</v>
      </c>
      <c r="CB690" t="s">
        <v>117</v>
      </c>
      <c r="CD690" t="s">
        <v>591</v>
      </c>
      <c r="CE690" t="s">
        <v>230</v>
      </c>
      <c r="CG690" t="s">
        <v>121</v>
      </c>
      <c r="CH690" t="s">
        <v>122</v>
      </c>
      <c r="CI690" s="8">
        <v>96950</v>
      </c>
      <c r="CJ690" s="3">
        <v>8.8800000000000008</v>
      </c>
      <c r="CK690" s="3">
        <v>8.8800000000000008</v>
      </c>
      <c r="CL690" s="3">
        <v>13.32</v>
      </c>
      <c r="CM690" s="3">
        <v>13.32</v>
      </c>
      <c r="CN690" t="s">
        <v>137</v>
      </c>
      <c r="CO690" t="s">
        <v>591</v>
      </c>
      <c r="CP690" t="s">
        <v>138</v>
      </c>
      <c r="CR690" t="s">
        <v>117</v>
      </c>
      <c r="CS690" t="s">
        <v>139</v>
      </c>
      <c r="CT690" t="s">
        <v>140</v>
      </c>
      <c r="CU690" t="s">
        <v>139</v>
      </c>
      <c r="CV690" t="s">
        <v>140</v>
      </c>
      <c r="CW690" t="s">
        <v>139</v>
      </c>
      <c r="CX690" t="s">
        <v>140</v>
      </c>
      <c r="CY690" t="s">
        <v>592</v>
      </c>
      <c r="CZ690" s="10">
        <v>16702877742</v>
      </c>
      <c r="DA690" t="s">
        <v>2640</v>
      </c>
      <c r="DB690" t="s">
        <v>560</v>
      </c>
      <c r="DC690" t="s">
        <v>139</v>
      </c>
      <c r="DD690" t="s">
        <v>117</v>
      </c>
    </row>
    <row r="691" spans="1:114" ht="14.45" customHeight="1" x14ac:dyDescent="0.25">
      <c r="A691" t="s">
        <v>5753</v>
      </c>
      <c r="B691" t="s">
        <v>115</v>
      </c>
      <c r="C691" s="1">
        <v>46038</v>
      </c>
      <c r="D691" s="1">
        <v>46086</v>
      </c>
      <c r="E691" t="s">
        <v>116</v>
      </c>
      <c r="G691" t="s">
        <v>117</v>
      </c>
      <c r="H691" t="s">
        <v>117</v>
      </c>
      <c r="I691" t="s">
        <v>117</v>
      </c>
      <c r="J691" t="s">
        <v>5754</v>
      </c>
      <c r="L691" t="s">
        <v>448</v>
      </c>
      <c r="M691" t="s">
        <v>449</v>
      </c>
      <c r="N691" t="s">
        <v>156</v>
      </c>
      <c r="O691" t="s">
        <v>122</v>
      </c>
      <c r="P691" s="8">
        <v>96950</v>
      </c>
      <c r="Q691" t="s">
        <v>123</v>
      </c>
      <c r="S691" s="10">
        <v>16702353027</v>
      </c>
      <c r="U691" t="s">
        <v>5755</v>
      </c>
      <c r="V691">
        <v>23899</v>
      </c>
      <c r="W691" t="s">
        <v>125</v>
      </c>
      <c r="Y691" t="s">
        <v>5756</v>
      </c>
      <c r="Z691" t="s">
        <v>5757</v>
      </c>
      <c r="AA691" t="s">
        <v>5758</v>
      </c>
      <c r="AB691" t="s">
        <v>277</v>
      </c>
      <c r="AC691" t="s">
        <v>448</v>
      </c>
      <c r="AD691" t="s">
        <v>449</v>
      </c>
      <c r="AE691" t="s">
        <v>156</v>
      </c>
      <c r="AF691" t="s">
        <v>122</v>
      </c>
      <c r="AG691" s="8">
        <v>96950</v>
      </c>
      <c r="AH691" t="s">
        <v>123</v>
      </c>
      <c r="AJ691" s="10">
        <v>16702353027</v>
      </c>
      <c r="AL691" t="s">
        <v>5759</v>
      </c>
      <c r="BE691" t="str">
        <f>"13-2011.00"</f>
        <v>13-2011.00</v>
      </c>
      <c r="BF691" t="s">
        <v>160</v>
      </c>
      <c r="BG691" t="s">
        <v>5760</v>
      </c>
      <c r="BH691" t="s">
        <v>162</v>
      </c>
      <c r="BI691">
        <v>2</v>
      </c>
      <c r="BJ691">
        <v>2</v>
      </c>
      <c r="BK691" s="1">
        <v>46082</v>
      </c>
      <c r="BL691" s="1">
        <v>46446</v>
      </c>
      <c r="BM691" s="1">
        <v>46086</v>
      </c>
      <c r="BN691" s="1">
        <v>46446</v>
      </c>
      <c r="BO691">
        <v>35</v>
      </c>
      <c r="BP691">
        <v>0</v>
      </c>
      <c r="BQ691">
        <v>7</v>
      </c>
      <c r="BR691">
        <v>7</v>
      </c>
      <c r="BS691">
        <v>7</v>
      </c>
      <c r="BT691">
        <v>7</v>
      </c>
      <c r="BU691">
        <v>7</v>
      </c>
      <c r="BV691">
        <v>0</v>
      </c>
      <c r="BW691" t="str">
        <f>"8:30 AM"</f>
        <v>8:30 AM</v>
      </c>
      <c r="BX691" t="str">
        <f>"3:30 PM"</f>
        <v>3:30 PM</v>
      </c>
      <c r="BY691" t="s">
        <v>212</v>
      </c>
      <c r="BZ691">
        <v>0</v>
      </c>
      <c r="CA691">
        <v>48</v>
      </c>
      <c r="CB691" t="s">
        <v>117</v>
      </c>
      <c r="CD691" t="s">
        <v>5761</v>
      </c>
      <c r="CE691" t="s">
        <v>5762</v>
      </c>
      <c r="CF691" t="s">
        <v>5762</v>
      </c>
      <c r="CG691" t="s">
        <v>564</v>
      </c>
      <c r="CH691" t="s">
        <v>122</v>
      </c>
      <c r="CI691" s="8">
        <v>96952</v>
      </c>
      <c r="CJ691" s="3">
        <v>17.91</v>
      </c>
      <c r="CK691" s="3">
        <v>17.91</v>
      </c>
      <c r="CL691" s="3">
        <v>26.87</v>
      </c>
      <c r="CM691" s="3">
        <v>26.87</v>
      </c>
      <c r="CN691" t="s">
        <v>137</v>
      </c>
      <c r="CO691">
        <v>0</v>
      </c>
      <c r="CP691" t="s">
        <v>138</v>
      </c>
      <c r="CR691" t="s">
        <v>117</v>
      </c>
      <c r="CS691" t="s">
        <v>139</v>
      </c>
      <c r="CT691" t="s">
        <v>140</v>
      </c>
      <c r="CU691" t="s">
        <v>139</v>
      </c>
      <c r="CV691" t="s">
        <v>140</v>
      </c>
      <c r="CW691" t="s">
        <v>139</v>
      </c>
      <c r="CX691" t="s">
        <v>140</v>
      </c>
      <c r="CY691" t="s">
        <v>5763</v>
      </c>
      <c r="CZ691" s="10">
        <v>16702353027</v>
      </c>
      <c r="DA691" t="s">
        <v>5759</v>
      </c>
      <c r="DB691" t="s">
        <v>140</v>
      </c>
      <c r="DC691" t="s">
        <v>139</v>
      </c>
      <c r="DD691" t="s">
        <v>117</v>
      </c>
    </row>
    <row r="692" spans="1:114" ht="14.45" customHeight="1" x14ac:dyDescent="0.25">
      <c r="A692" t="s">
        <v>5771</v>
      </c>
      <c r="B692" t="s">
        <v>115</v>
      </c>
      <c r="C692" s="1">
        <v>46036</v>
      </c>
      <c r="D692" s="1">
        <v>46086</v>
      </c>
      <c r="E692" t="s">
        <v>116</v>
      </c>
      <c r="G692" t="s">
        <v>117</v>
      </c>
      <c r="H692" t="s">
        <v>117</v>
      </c>
      <c r="I692" t="s">
        <v>117</v>
      </c>
      <c r="J692" t="s">
        <v>4791</v>
      </c>
      <c r="K692" t="s">
        <v>4792</v>
      </c>
      <c r="L692" t="s">
        <v>4793</v>
      </c>
      <c r="M692" t="s">
        <v>230</v>
      </c>
      <c r="N692" t="s">
        <v>121</v>
      </c>
      <c r="O692" t="s">
        <v>122</v>
      </c>
      <c r="P692" s="8">
        <v>96950</v>
      </c>
      <c r="Q692" t="s">
        <v>123</v>
      </c>
      <c r="R692" t="s">
        <v>582</v>
      </c>
      <c r="S692" s="10">
        <v>16702349909</v>
      </c>
      <c r="U692" t="s">
        <v>4794</v>
      </c>
      <c r="V692">
        <v>812112</v>
      </c>
      <c r="W692" t="s">
        <v>125</v>
      </c>
      <c r="Y692" t="s">
        <v>2637</v>
      </c>
      <c r="Z692" t="s">
        <v>2638</v>
      </c>
      <c r="AA692" t="s">
        <v>2639</v>
      </c>
      <c r="AB692" t="s">
        <v>193</v>
      </c>
      <c r="AC692" t="s">
        <v>4793</v>
      </c>
      <c r="AD692" t="s">
        <v>230</v>
      </c>
      <c r="AE692" t="s">
        <v>121</v>
      </c>
      <c r="AF692" t="s">
        <v>122</v>
      </c>
      <c r="AG692" s="8">
        <v>96950</v>
      </c>
      <c r="AH692" t="s">
        <v>123</v>
      </c>
      <c r="AI692" t="s">
        <v>582</v>
      </c>
      <c r="AJ692" s="10">
        <v>16702349909</v>
      </c>
      <c r="AL692" t="s">
        <v>4799</v>
      </c>
      <c r="BE692" t="str">
        <f>"49-9071.00"</f>
        <v>49-9071.00</v>
      </c>
      <c r="BF692" t="s">
        <v>132</v>
      </c>
      <c r="BG692" t="s">
        <v>5772</v>
      </c>
      <c r="BH692" t="s">
        <v>961</v>
      </c>
      <c r="BI692">
        <v>2</v>
      </c>
      <c r="BJ692">
        <v>2</v>
      </c>
      <c r="BK692" s="1">
        <v>46154</v>
      </c>
      <c r="BL692" s="1">
        <v>46518</v>
      </c>
      <c r="BM692" s="1">
        <v>46154</v>
      </c>
      <c r="BN692" s="1">
        <v>46518</v>
      </c>
      <c r="BO692">
        <v>35</v>
      </c>
      <c r="BP692">
        <v>5</v>
      </c>
      <c r="BQ692">
        <v>6</v>
      </c>
      <c r="BR692">
        <v>6</v>
      </c>
      <c r="BS692">
        <v>0</v>
      </c>
      <c r="BT692">
        <v>6</v>
      </c>
      <c r="BU692">
        <v>6</v>
      </c>
      <c r="BV692">
        <v>6</v>
      </c>
      <c r="BW692" t="str">
        <f>"10:00 AM"</f>
        <v>10:00 AM</v>
      </c>
      <c r="BX692" t="str">
        <f>"5:00 PM"</f>
        <v>5:00 PM</v>
      </c>
      <c r="BY692" t="s">
        <v>165</v>
      </c>
      <c r="BZ692">
        <v>0</v>
      </c>
      <c r="CA692">
        <v>12</v>
      </c>
      <c r="CB692" t="s">
        <v>117</v>
      </c>
      <c r="CD692" t="s">
        <v>591</v>
      </c>
      <c r="CE692" t="s">
        <v>4793</v>
      </c>
      <c r="CF692" t="s">
        <v>230</v>
      </c>
      <c r="CG692" t="s">
        <v>121</v>
      </c>
      <c r="CH692" t="s">
        <v>122</v>
      </c>
      <c r="CI692" s="8">
        <v>96950</v>
      </c>
      <c r="CJ692" s="3">
        <v>9.98</v>
      </c>
      <c r="CK692" s="3">
        <v>9.98</v>
      </c>
      <c r="CL692" s="3">
        <v>14.97</v>
      </c>
      <c r="CM692" s="3">
        <v>14.97</v>
      </c>
      <c r="CN692" t="s">
        <v>137</v>
      </c>
      <c r="CO692" t="s">
        <v>591</v>
      </c>
      <c r="CP692" t="s">
        <v>138</v>
      </c>
      <c r="CR692" t="s">
        <v>117</v>
      </c>
      <c r="CS692" t="s">
        <v>139</v>
      </c>
      <c r="CT692" t="s">
        <v>140</v>
      </c>
      <c r="CU692" t="s">
        <v>139</v>
      </c>
      <c r="CV692" t="s">
        <v>140</v>
      </c>
      <c r="CW692" t="s">
        <v>139</v>
      </c>
      <c r="CX692" t="s">
        <v>140</v>
      </c>
      <c r="CY692" t="s">
        <v>592</v>
      </c>
      <c r="CZ692" s="10">
        <v>16702877742</v>
      </c>
      <c r="DA692" t="s">
        <v>2640</v>
      </c>
      <c r="DB692" t="s">
        <v>560</v>
      </c>
      <c r="DC692" t="s">
        <v>139</v>
      </c>
      <c r="DD692" t="s">
        <v>117</v>
      </c>
    </row>
    <row r="693" spans="1:114" ht="14.45" customHeight="1" x14ac:dyDescent="0.25">
      <c r="A693" t="s">
        <v>2633</v>
      </c>
      <c r="B693" t="s">
        <v>115</v>
      </c>
      <c r="C693" s="1">
        <v>46035</v>
      </c>
      <c r="D693" s="1">
        <v>46087</v>
      </c>
      <c r="E693" t="s">
        <v>168</v>
      </c>
      <c r="F693" s="1">
        <v>46094</v>
      </c>
      <c r="G693" t="s">
        <v>139</v>
      </c>
      <c r="H693" t="s">
        <v>117</v>
      </c>
      <c r="I693" t="s">
        <v>117</v>
      </c>
      <c r="J693" t="s">
        <v>2634</v>
      </c>
      <c r="L693" t="s">
        <v>2635</v>
      </c>
      <c r="N693" t="s">
        <v>121</v>
      </c>
      <c r="O693" t="s">
        <v>122</v>
      </c>
      <c r="P693" s="8">
        <v>96950</v>
      </c>
      <c r="Q693" t="s">
        <v>123</v>
      </c>
      <c r="R693" t="s">
        <v>582</v>
      </c>
      <c r="S693" s="10">
        <v>16702877742</v>
      </c>
      <c r="U693" t="s">
        <v>2636</v>
      </c>
      <c r="V693">
        <v>812112</v>
      </c>
      <c r="W693" t="s">
        <v>125</v>
      </c>
      <c r="Y693" t="s">
        <v>2637</v>
      </c>
      <c r="Z693" t="s">
        <v>2638</v>
      </c>
      <c r="AA693" t="s">
        <v>2639</v>
      </c>
      <c r="AB693" t="s">
        <v>260</v>
      </c>
      <c r="AC693" t="s">
        <v>2635</v>
      </c>
      <c r="AE693" t="s">
        <v>121</v>
      </c>
      <c r="AF693" t="s">
        <v>122</v>
      </c>
      <c r="AG693" s="8">
        <v>96950</v>
      </c>
      <c r="AH693" t="s">
        <v>123</v>
      </c>
      <c r="AI693" t="s">
        <v>582</v>
      </c>
      <c r="AJ693" s="10">
        <v>16702877742</v>
      </c>
      <c r="AL693" t="s">
        <v>2640</v>
      </c>
      <c r="BE693" t="str">
        <f>"39-5012.00"</f>
        <v>39-5012.00</v>
      </c>
      <c r="BF693" t="s">
        <v>742</v>
      </c>
      <c r="BG693" t="s">
        <v>2641</v>
      </c>
      <c r="BH693" t="s">
        <v>2001</v>
      </c>
      <c r="BI693">
        <v>3</v>
      </c>
      <c r="BJ693">
        <v>3</v>
      </c>
      <c r="BK693" s="1">
        <v>46096</v>
      </c>
      <c r="BL693" s="1">
        <v>47191</v>
      </c>
      <c r="BM693" s="1">
        <v>46096</v>
      </c>
      <c r="BN693" s="1">
        <v>47191</v>
      </c>
      <c r="BO693">
        <v>35</v>
      </c>
      <c r="BP693">
        <v>7</v>
      </c>
      <c r="BQ693">
        <v>0</v>
      </c>
      <c r="BR693">
        <v>7</v>
      </c>
      <c r="BS693">
        <v>0</v>
      </c>
      <c r="BT693">
        <v>7</v>
      </c>
      <c r="BU693">
        <v>7</v>
      </c>
      <c r="BV693">
        <v>7</v>
      </c>
      <c r="BW693" t="str">
        <f>"10:00 AM"</f>
        <v>10:00 AM</v>
      </c>
      <c r="BX693" t="str">
        <f>"6:00 PM"</f>
        <v>6:00 PM</v>
      </c>
      <c r="BY693" t="s">
        <v>165</v>
      </c>
      <c r="BZ693">
        <v>0</v>
      </c>
      <c r="CA693">
        <v>6</v>
      </c>
      <c r="CB693" t="s">
        <v>117</v>
      </c>
      <c r="CD693" t="s">
        <v>591</v>
      </c>
      <c r="CE693" t="s">
        <v>230</v>
      </c>
      <c r="CG693" t="s">
        <v>121</v>
      </c>
      <c r="CH693" t="s">
        <v>122</v>
      </c>
      <c r="CI693" s="8">
        <v>96950</v>
      </c>
      <c r="CJ693" s="3">
        <v>8.8800000000000008</v>
      </c>
      <c r="CK693" s="3">
        <v>8.8800000000000008</v>
      </c>
      <c r="CL693" s="3">
        <v>13.32</v>
      </c>
      <c r="CM693" s="3">
        <v>13.32</v>
      </c>
      <c r="CN693" t="s">
        <v>137</v>
      </c>
      <c r="CO693" t="s">
        <v>591</v>
      </c>
      <c r="CP693" t="s">
        <v>138</v>
      </c>
      <c r="CR693" t="s">
        <v>117</v>
      </c>
      <c r="CS693" t="s">
        <v>139</v>
      </c>
      <c r="CT693" t="s">
        <v>140</v>
      </c>
      <c r="CU693" t="s">
        <v>139</v>
      </c>
      <c r="CV693" t="s">
        <v>140</v>
      </c>
      <c r="CW693" t="s">
        <v>139</v>
      </c>
      <c r="CX693" t="s">
        <v>140</v>
      </c>
      <c r="CY693" t="s">
        <v>592</v>
      </c>
      <c r="CZ693" s="10">
        <v>16702877742</v>
      </c>
      <c r="DA693" t="s">
        <v>2640</v>
      </c>
      <c r="DB693" t="s">
        <v>560</v>
      </c>
      <c r="DC693" t="s">
        <v>139</v>
      </c>
      <c r="DD693" t="s">
        <v>117</v>
      </c>
    </row>
    <row r="694" spans="1:114" ht="14.45" customHeight="1" x14ac:dyDescent="0.25">
      <c r="A694" t="s">
        <v>3396</v>
      </c>
      <c r="B694" t="s">
        <v>251</v>
      </c>
      <c r="C694" s="1">
        <v>46049</v>
      </c>
      <c r="D694" s="1">
        <v>46087</v>
      </c>
      <c r="E694" t="s">
        <v>168</v>
      </c>
      <c r="F694" s="1">
        <v>46052</v>
      </c>
      <c r="G694" t="s">
        <v>117</v>
      </c>
      <c r="H694" t="s">
        <v>117</v>
      </c>
      <c r="I694" t="s">
        <v>117</v>
      </c>
      <c r="J694" t="s">
        <v>2535</v>
      </c>
      <c r="K694" t="s">
        <v>2536</v>
      </c>
      <c r="L694" t="s">
        <v>2537</v>
      </c>
      <c r="M694" t="s">
        <v>2538</v>
      </c>
      <c r="N694" t="s">
        <v>156</v>
      </c>
      <c r="O694" t="s">
        <v>122</v>
      </c>
      <c r="P694" s="8">
        <v>96950</v>
      </c>
      <c r="Q694" t="s">
        <v>123</v>
      </c>
      <c r="S694" s="10">
        <v>16702872348</v>
      </c>
      <c r="U694" t="s">
        <v>2539</v>
      </c>
      <c r="V694">
        <v>561720</v>
      </c>
      <c r="W694" t="s">
        <v>125</v>
      </c>
      <c r="Y694" t="s">
        <v>1632</v>
      </c>
      <c r="Z694" t="s">
        <v>2540</v>
      </c>
      <c r="AA694" t="s">
        <v>2541</v>
      </c>
      <c r="AB694" t="s">
        <v>2542</v>
      </c>
      <c r="AC694" t="s">
        <v>2537</v>
      </c>
      <c r="AD694" t="s">
        <v>2538</v>
      </c>
      <c r="AE694" t="s">
        <v>156</v>
      </c>
      <c r="AF694" t="s">
        <v>122</v>
      </c>
      <c r="AG694" s="8">
        <v>96950</v>
      </c>
      <c r="AH694" t="s">
        <v>123</v>
      </c>
      <c r="AJ694" s="10">
        <v>16102872348</v>
      </c>
      <c r="AL694" t="s">
        <v>2543</v>
      </c>
      <c r="BE694" t="str">
        <f>"33-9032.00"</f>
        <v>33-9032.00</v>
      </c>
      <c r="BF694" t="s">
        <v>2544</v>
      </c>
      <c r="BG694" t="s">
        <v>2545</v>
      </c>
      <c r="BH694" t="s">
        <v>2546</v>
      </c>
      <c r="BI694">
        <v>2</v>
      </c>
      <c r="BJ694">
        <v>1</v>
      </c>
      <c r="BK694" s="1">
        <v>46054</v>
      </c>
      <c r="BL694" s="1">
        <v>46418</v>
      </c>
      <c r="BM694" s="1">
        <v>46087</v>
      </c>
      <c r="BN694" s="1">
        <v>46418</v>
      </c>
      <c r="BO694">
        <v>40</v>
      </c>
      <c r="BP694">
        <v>0</v>
      </c>
      <c r="BQ694">
        <v>8</v>
      </c>
      <c r="BR694">
        <v>8</v>
      </c>
      <c r="BS694">
        <v>8</v>
      </c>
      <c r="BT694">
        <v>8</v>
      </c>
      <c r="BU694">
        <v>8</v>
      </c>
      <c r="BV694">
        <v>0</v>
      </c>
      <c r="BW694" t="str">
        <f>"8:00 AM"</f>
        <v>8:00 AM</v>
      </c>
      <c r="BX694" t="str">
        <f>"5:00 PM"</f>
        <v>5:00 PM</v>
      </c>
      <c r="BY694" t="s">
        <v>135</v>
      </c>
      <c r="BZ694">
        <v>0</v>
      </c>
      <c r="CA694">
        <v>6</v>
      </c>
      <c r="CB694" t="s">
        <v>117</v>
      </c>
      <c r="CD694" t="s">
        <v>3397</v>
      </c>
      <c r="CE694" t="s">
        <v>2538</v>
      </c>
      <c r="CF694" t="s">
        <v>2537</v>
      </c>
      <c r="CG694" t="s">
        <v>156</v>
      </c>
      <c r="CH694" t="s">
        <v>122</v>
      </c>
      <c r="CI694" s="8">
        <v>96950</v>
      </c>
      <c r="CJ694" s="3">
        <v>8.66</v>
      </c>
      <c r="CK694" s="3">
        <v>8.66</v>
      </c>
      <c r="CL694" s="3">
        <v>12.99</v>
      </c>
      <c r="CM694" s="3">
        <v>12.99</v>
      </c>
      <c r="CN694" t="s">
        <v>137</v>
      </c>
      <c r="CO694" t="s">
        <v>854</v>
      </c>
      <c r="CP694" t="s">
        <v>138</v>
      </c>
      <c r="CR694" t="s">
        <v>117</v>
      </c>
      <c r="CS694" t="s">
        <v>139</v>
      </c>
      <c r="CT694" t="s">
        <v>140</v>
      </c>
      <c r="CU694" t="s">
        <v>139</v>
      </c>
      <c r="CV694" t="s">
        <v>140</v>
      </c>
      <c r="CW694" t="s">
        <v>139</v>
      </c>
      <c r="CX694" t="s">
        <v>140</v>
      </c>
      <c r="CY694" t="s">
        <v>3398</v>
      </c>
      <c r="CZ694" s="10">
        <v>16702872348</v>
      </c>
      <c r="DA694" t="s">
        <v>2543</v>
      </c>
      <c r="DB694" t="s">
        <v>802</v>
      </c>
      <c r="DC694" t="s">
        <v>139</v>
      </c>
      <c r="DD694" t="s">
        <v>117</v>
      </c>
    </row>
    <row r="695" spans="1:114" ht="14.45" customHeight="1" x14ac:dyDescent="0.25">
      <c r="A695" t="s">
        <v>4365</v>
      </c>
      <c r="B695" t="s">
        <v>115</v>
      </c>
      <c r="C695" s="1">
        <v>46030</v>
      </c>
      <c r="D695" s="1">
        <v>46087</v>
      </c>
      <c r="E695" t="s">
        <v>168</v>
      </c>
      <c r="F695" s="1">
        <v>46111</v>
      </c>
      <c r="G695" t="s">
        <v>117</v>
      </c>
      <c r="H695" t="s">
        <v>117</v>
      </c>
      <c r="I695" t="s">
        <v>117</v>
      </c>
      <c r="J695" t="s">
        <v>4366</v>
      </c>
      <c r="K695" t="s">
        <v>1229</v>
      </c>
      <c r="L695" t="s">
        <v>1230</v>
      </c>
      <c r="N695" t="s">
        <v>121</v>
      </c>
      <c r="O695" t="s">
        <v>122</v>
      </c>
      <c r="P695" s="8">
        <v>96950</v>
      </c>
      <c r="Q695" t="s">
        <v>123</v>
      </c>
      <c r="S695" s="10">
        <v>16702331199</v>
      </c>
      <c r="U695" t="s">
        <v>1231</v>
      </c>
      <c r="V695">
        <v>532310</v>
      </c>
      <c r="W695" t="s">
        <v>125</v>
      </c>
      <c r="Y695" t="s">
        <v>520</v>
      </c>
      <c r="Z695" t="s">
        <v>521</v>
      </c>
      <c r="AA695" t="s">
        <v>1232</v>
      </c>
      <c r="AB695" t="s">
        <v>277</v>
      </c>
      <c r="AC695" t="s">
        <v>1230</v>
      </c>
      <c r="AE695" t="s">
        <v>121</v>
      </c>
      <c r="AF695" t="s">
        <v>122</v>
      </c>
      <c r="AG695" s="8">
        <v>96950</v>
      </c>
      <c r="AH695" t="s">
        <v>123</v>
      </c>
      <c r="AJ695" s="10">
        <v>16702331199</v>
      </c>
      <c r="AL695" t="s">
        <v>1233</v>
      </c>
      <c r="BE695" t="str">
        <f>"49-9071.00"</f>
        <v>49-9071.00</v>
      </c>
      <c r="BF695" t="s">
        <v>132</v>
      </c>
      <c r="BG695" t="s">
        <v>4367</v>
      </c>
      <c r="BH695" t="s">
        <v>2895</v>
      </c>
      <c r="BI695">
        <v>3</v>
      </c>
      <c r="BJ695">
        <v>3</v>
      </c>
      <c r="BK695" s="1">
        <v>46113</v>
      </c>
      <c r="BL695" s="1">
        <v>46477</v>
      </c>
      <c r="BM695" s="1">
        <v>46113</v>
      </c>
      <c r="BN695" s="1">
        <v>46477</v>
      </c>
      <c r="BO695">
        <v>40</v>
      </c>
      <c r="BP695">
        <v>0</v>
      </c>
      <c r="BQ695">
        <v>8</v>
      </c>
      <c r="BR695">
        <v>8</v>
      </c>
      <c r="BS695">
        <v>8</v>
      </c>
      <c r="BT695">
        <v>8</v>
      </c>
      <c r="BU695">
        <v>8</v>
      </c>
      <c r="BV695">
        <v>0</v>
      </c>
      <c r="BW695" t="str">
        <f>"8:00 AM"</f>
        <v>8:00 AM</v>
      </c>
      <c r="BX695" t="str">
        <f>"5:00 PM"</f>
        <v>5:00 PM</v>
      </c>
      <c r="BY695" t="s">
        <v>135</v>
      </c>
      <c r="BZ695">
        <v>0</v>
      </c>
      <c r="CA695">
        <v>12</v>
      </c>
      <c r="CB695" t="s">
        <v>117</v>
      </c>
      <c r="CD695" t="s">
        <v>4368</v>
      </c>
      <c r="CE695" t="s">
        <v>1237</v>
      </c>
      <c r="CG695" t="s">
        <v>121</v>
      </c>
      <c r="CH695" t="s">
        <v>122</v>
      </c>
      <c r="CI695" s="8">
        <v>96950</v>
      </c>
      <c r="CJ695" s="3">
        <v>9.98</v>
      </c>
      <c r="CK695" s="3">
        <v>10</v>
      </c>
      <c r="CL695" s="3">
        <v>14.97</v>
      </c>
      <c r="CM695" s="3">
        <v>15</v>
      </c>
      <c r="CN695" t="s">
        <v>137</v>
      </c>
      <c r="CO695" t="s">
        <v>4369</v>
      </c>
      <c r="CP695" t="s">
        <v>138</v>
      </c>
      <c r="CR695" t="s">
        <v>117</v>
      </c>
      <c r="CS695" t="s">
        <v>139</v>
      </c>
      <c r="CT695" t="s">
        <v>140</v>
      </c>
      <c r="CU695" t="s">
        <v>139</v>
      </c>
      <c r="CV695" t="s">
        <v>140</v>
      </c>
      <c r="CW695" t="s">
        <v>139</v>
      </c>
      <c r="CX695" t="s">
        <v>140</v>
      </c>
      <c r="CY695" t="s">
        <v>4370</v>
      </c>
      <c r="CZ695" s="10">
        <v>16702331199</v>
      </c>
      <c r="DA695" t="s">
        <v>1233</v>
      </c>
      <c r="DB695" t="s">
        <v>140</v>
      </c>
      <c r="DC695" t="s">
        <v>139</v>
      </c>
      <c r="DD695" t="s">
        <v>117</v>
      </c>
    </row>
    <row r="696" spans="1:114" ht="14.45" customHeight="1" x14ac:dyDescent="0.25">
      <c r="A696" t="s">
        <v>4467</v>
      </c>
      <c r="B696" t="s">
        <v>115</v>
      </c>
      <c r="C696" s="1">
        <v>46037</v>
      </c>
      <c r="D696" s="1">
        <v>46087</v>
      </c>
      <c r="E696" t="s">
        <v>168</v>
      </c>
      <c r="F696" s="1">
        <v>46172</v>
      </c>
      <c r="G696" t="s">
        <v>139</v>
      </c>
      <c r="H696" t="s">
        <v>117</v>
      </c>
      <c r="I696" t="s">
        <v>117</v>
      </c>
      <c r="J696" t="s">
        <v>2202</v>
      </c>
      <c r="L696" t="s">
        <v>4468</v>
      </c>
      <c r="N696" t="s">
        <v>156</v>
      </c>
      <c r="O696" t="s">
        <v>122</v>
      </c>
      <c r="P696" s="8">
        <v>96950</v>
      </c>
      <c r="Q696" t="s">
        <v>123</v>
      </c>
      <c r="S696" s="10">
        <v>16702359369</v>
      </c>
      <c r="U696" t="s">
        <v>2204</v>
      </c>
      <c r="V696">
        <v>441330</v>
      </c>
      <c r="W696" t="s">
        <v>125</v>
      </c>
      <c r="Y696" t="s">
        <v>148</v>
      </c>
      <c r="Z696" t="s">
        <v>2205</v>
      </c>
      <c r="AB696" t="s">
        <v>277</v>
      </c>
      <c r="AC696" t="s">
        <v>2203</v>
      </c>
      <c r="AE696" t="s">
        <v>156</v>
      </c>
      <c r="AF696" t="s">
        <v>122</v>
      </c>
      <c r="AG696" s="8">
        <v>96950</v>
      </c>
      <c r="AH696" t="s">
        <v>123</v>
      </c>
      <c r="AJ696" s="10">
        <v>16702359369</v>
      </c>
      <c r="AL696" t="s">
        <v>2206</v>
      </c>
      <c r="BE696" t="str">
        <f>"49-3042.00"</f>
        <v>49-3042.00</v>
      </c>
      <c r="BF696" t="s">
        <v>657</v>
      </c>
      <c r="BG696" t="s">
        <v>4469</v>
      </c>
      <c r="BH696" t="s">
        <v>2568</v>
      </c>
      <c r="BI696">
        <v>3</v>
      </c>
      <c r="BJ696">
        <v>3</v>
      </c>
      <c r="BK696" s="1">
        <v>46174</v>
      </c>
      <c r="BL696" s="1">
        <v>47269</v>
      </c>
      <c r="BM696" s="1">
        <v>46174</v>
      </c>
      <c r="BN696" s="1">
        <v>47269</v>
      </c>
      <c r="BO696">
        <v>35</v>
      </c>
      <c r="BP696">
        <v>0</v>
      </c>
      <c r="BQ696">
        <v>7</v>
      </c>
      <c r="BR696">
        <v>7</v>
      </c>
      <c r="BS696">
        <v>7</v>
      </c>
      <c r="BT696">
        <v>7</v>
      </c>
      <c r="BU696">
        <v>7</v>
      </c>
      <c r="BV696">
        <v>0</v>
      </c>
      <c r="BW696" t="str">
        <f>"8:00 AM"</f>
        <v>8:00 AM</v>
      </c>
      <c r="BX696" t="str">
        <f>"5:00 PM"</f>
        <v>5:00 PM</v>
      </c>
      <c r="BY696" t="s">
        <v>135</v>
      </c>
      <c r="BZ696">
        <v>0</v>
      </c>
      <c r="CA696">
        <v>24</v>
      </c>
      <c r="CB696" t="s">
        <v>117</v>
      </c>
      <c r="CD696" t="s">
        <v>4470</v>
      </c>
      <c r="CE696" t="s">
        <v>4471</v>
      </c>
      <c r="CG696" t="s">
        <v>156</v>
      </c>
      <c r="CH696" t="s">
        <v>122</v>
      </c>
      <c r="CI696" s="8">
        <v>96950</v>
      </c>
      <c r="CJ696" s="3">
        <v>12.76</v>
      </c>
      <c r="CK696" s="3">
        <v>12.76</v>
      </c>
      <c r="CL696" s="3">
        <v>19.14</v>
      </c>
      <c r="CM696" s="3">
        <v>19.14</v>
      </c>
      <c r="CN696" t="s">
        <v>137</v>
      </c>
      <c r="CO696" t="s">
        <v>854</v>
      </c>
      <c r="CP696" t="s">
        <v>138</v>
      </c>
      <c r="CR696" t="s">
        <v>117</v>
      </c>
      <c r="CS696" t="s">
        <v>139</v>
      </c>
      <c r="CT696" t="s">
        <v>140</v>
      </c>
      <c r="CU696" t="s">
        <v>139</v>
      </c>
      <c r="CV696" t="s">
        <v>140</v>
      </c>
      <c r="CW696" t="s">
        <v>139</v>
      </c>
      <c r="CX696" t="s">
        <v>140</v>
      </c>
      <c r="CY696" t="s">
        <v>4472</v>
      </c>
      <c r="CZ696" s="10">
        <v>16702359369</v>
      </c>
      <c r="DA696" t="s">
        <v>2206</v>
      </c>
      <c r="DB696" t="s">
        <v>140</v>
      </c>
      <c r="DC696" t="s">
        <v>139</v>
      </c>
      <c r="DD696" t="s">
        <v>117</v>
      </c>
      <c r="DE696" t="s">
        <v>148</v>
      </c>
      <c r="DF696" t="s">
        <v>2205</v>
      </c>
      <c r="DH696" t="s">
        <v>2204</v>
      </c>
      <c r="DI696" t="s">
        <v>2202</v>
      </c>
      <c r="DJ696" t="s">
        <v>2206</v>
      </c>
    </row>
    <row r="697" spans="1:114" ht="14.45" customHeight="1" x14ac:dyDescent="0.25">
      <c r="A697" t="s">
        <v>5280</v>
      </c>
      <c r="B697" t="s">
        <v>115</v>
      </c>
      <c r="C697" s="1">
        <v>46036</v>
      </c>
      <c r="D697" s="1">
        <v>46087</v>
      </c>
      <c r="E697" t="s">
        <v>116</v>
      </c>
      <c r="G697" t="s">
        <v>139</v>
      </c>
      <c r="H697" t="s">
        <v>117</v>
      </c>
      <c r="I697" t="s">
        <v>117</v>
      </c>
      <c r="J697" t="s">
        <v>1837</v>
      </c>
      <c r="K697" t="s">
        <v>140</v>
      </c>
      <c r="L697" t="s">
        <v>1838</v>
      </c>
      <c r="M697" t="s">
        <v>1839</v>
      </c>
      <c r="N697" t="s">
        <v>231</v>
      </c>
      <c r="O697" t="s">
        <v>122</v>
      </c>
      <c r="P697" s="8">
        <v>96952</v>
      </c>
      <c r="Q697" t="s">
        <v>123</v>
      </c>
      <c r="R697" t="s">
        <v>140</v>
      </c>
      <c r="S697" s="10">
        <v>16704339989</v>
      </c>
      <c r="U697" t="s">
        <v>1840</v>
      </c>
      <c r="V697">
        <v>481111</v>
      </c>
      <c r="W697" t="s">
        <v>125</v>
      </c>
      <c r="Y697" t="s">
        <v>1841</v>
      </c>
      <c r="Z697" t="s">
        <v>1842</v>
      </c>
      <c r="AA697" t="s">
        <v>1843</v>
      </c>
      <c r="AB697" t="s">
        <v>277</v>
      </c>
      <c r="AC697" t="s">
        <v>1838</v>
      </c>
      <c r="AD697" t="s">
        <v>1839</v>
      </c>
      <c r="AE697" t="s">
        <v>231</v>
      </c>
      <c r="AF697" t="s">
        <v>122</v>
      </c>
      <c r="AG697" s="8">
        <v>96952</v>
      </c>
      <c r="AH697" t="s">
        <v>123</v>
      </c>
      <c r="AJ697" s="10">
        <v>16704339989</v>
      </c>
      <c r="AL697" t="s">
        <v>1844</v>
      </c>
      <c r="BE697" t="str">
        <f>"43-5061.00"</f>
        <v>43-5061.00</v>
      </c>
      <c r="BF697" t="s">
        <v>5281</v>
      </c>
      <c r="BG697" t="s">
        <v>5282</v>
      </c>
      <c r="BH697" t="s">
        <v>5283</v>
      </c>
      <c r="BI697">
        <v>2</v>
      </c>
      <c r="BJ697">
        <v>2</v>
      </c>
      <c r="BK697" s="1">
        <v>46082</v>
      </c>
      <c r="BL697" s="1">
        <v>47177</v>
      </c>
      <c r="BM697" s="1">
        <v>46087</v>
      </c>
      <c r="BN697" s="1">
        <v>47177</v>
      </c>
      <c r="BO697">
        <v>40</v>
      </c>
      <c r="BP697">
        <v>0</v>
      </c>
      <c r="BQ697">
        <v>8</v>
      </c>
      <c r="BR697">
        <v>8</v>
      </c>
      <c r="BS697">
        <v>8</v>
      </c>
      <c r="BT697">
        <v>8</v>
      </c>
      <c r="BU697">
        <v>8</v>
      </c>
      <c r="BV697">
        <v>0</v>
      </c>
      <c r="BW697" t="str">
        <f>"8:00 AM"</f>
        <v>8:00 AM</v>
      </c>
      <c r="BX697" t="str">
        <f>"5:00 PM"</f>
        <v>5:00 PM</v>
      </c>
      <c r="BY697" t="s">
        <v>135</v>
      </c>
      <c r="BZ697">
        <v>0</v>
      </c>
      <c r="CA697">
        <v>12</v>
      </c>
      <c r="CB697" t="s">
        <v>139</v>
      </c>
      <c r="CC697">
        <v>1</v>
      </c>
      <c r="CD697" t="s">
        <v>5284</v>
      </c>
      <c r="CE697" t="s">
        <v>1838</v>
      </c>
      <c r="CF697" t="s">
        <v>1839</v>
      </c>
      <c r="CG697" t="s">
        <v>564</v>
      </c>
      <c r="CH697" t="s">
        <v>122</v>
      </c>
      <c r="CI697" s="8">
        <v>96952</v>
      </c>
      <c r="CJ697" s="3">
        <v>11.07</v>
      </c>
      <c r="CK697" s="3">
        <v>21.5</v>
      </c>
      <c r="CL697" s="3">
        <v>0</v>
      </c>
      <c r="CM697" s="3">
        <v>0</v>
      </c>
      <c r="CN697" t="s">
        <v>137</v>
      </c>
      <c r="CO697" t="s">
        <v>140</v>
      </c>
      <c r="CP697" t="s">
        <v>138</v>
      </c>
      <c r="CR697" t="s">
        <v>117</v>
      </c>
      <c r="CS697" t="s">
        <v>139</v>
      </c>
      <c r="CT697" t="s">
        <v>140</v>
      </c>
      <c r="CU697" t="s">
        <v>140</v>
      </c>
      <c r="CV697" t="s">
        <v>139</v>
      </c>
      <c r="CW697" t="s">
        <v>139</v>
      </c>
      <c r="CX697" t="s">
        <v>140</v>
      </c>
      <c r="CY697" t="s">
        <v>1848</v>
      </c>
      <c r="CZ697" s="10">
        <v>16704339989</v>
      </c>
      <c r="DA697" t="s">
        <v>140</v>
      </c>
      <c r="DB697" t="s">
        <v>926</v>
      </c>
      <c r="DC697" t="s">
        <v>139</v>
      </c>
      <c r="DD697" t="s">
        <v>117</v>
      </c>
    </row>
    <row r="698" spans="1:114" ht="14.45" customHeight="1" x14ac:dyDescent="0.25">
      <c r="A698" t="s">
        <v>5359</v>
      </c>
      <c r="B698" t="s">
        <v>115</v>
      </c>
      <c r="C698" s="1">
        <v>46037</v>
      </c>
      <c r="D698" s="1">
        <v>46087</v>
      </c>
      <c r="E698" t="s">
        <v>116</v>
      </c>
      <c r="G698" t="s">
        <v>117</v>
      </c>
      <c r="H698" t="s">
        <v>117</v>
      </c>
      <c r="I698" t="s">
        <v>117</v>
      </c>
      <c r="J698" t="s">
        <v>678</v>
      </c>
      <c r="K698" t="s">
        <v>679</v>
      </c>
      <c r="L698" t="s">
        <v>680</v>
      </c>
      <c r="M698" t="s">
        <v>156</v>
      </c>
      <c r="N698" t="s">
        <v>156</v>
      </c>
      <c r="O698" t="s">
        <v>122</v>
      </c>
      <c r="P698" s="8">
        <v>96950</v>
      </c>
      <c r="Q698" t="s">
        <v>123</v>
      </c>
      <c r="S698" s="10">
        <v>16703221234</v>
      </c>
      <c r="U698" t="s">
        <v>681</v>
      </c>
      <c r="V698">
        <v>721110</v>
      </c>
      <c r="W698" t="s">
        <v>125</v>
      </c>
      <c r="Y698" t="s">
        <v>682</v>
      </c>
      <c r="Z698" t="s">
        <v>683</v>
      </c>
      <c r="AA698" t="s">
        <v>684</v>
      </c>
      <c r="AB698" t="s">
        <v>685</v>
      </c>
      <c r="AC698" t="s">
        <v>680</v>
      </c>
      <c r="AD698" t="s">
        <v>156</v>
      </c>
      <c r="AE698" t="s">
        <v>156</v>
      </c>
      <c r="AF698" t="s">
        <v>122</v>
      </c>
      <c r="AG698" s="8">
        <v>96950</v>
      </c>
      <c r="AH698" t="s">
        <v>123</v>
      </c>
      <c r="AJ698" s="10">
        <v>16703221234</v>
      </c>
      <c r="AL698" t="s">
        <v>686</v>
      </c>
      <c r="BE698" t="str">
        <f>"49-9071.00"</f>
        <v>49-9071.00</v>
      </c>
      <c r="BF698" t="s">
        <v>132</v>
      </c>
      <c r="BG698" t="s">
        <v>928</v>
      </c>
      <c r="BH698" t="s">
        <v>457</v>
      </c>
      <c r="BI698">
        <v>5</v>
      </c>
      <c r="BJ698">
        <v>5</v>
      </c>
      <c r="BK698" s="1">
        <v>46113</v>
      </c>
      <c r="BL698" s="1">
        <v>46477</v>
      </c>
      <c r="BM698" s="1">
        <v>46113</v>
      </c>
      <c r="BN698" s="1">
        <v>46477</v>
      </c>
      <c r="BO698">
        <v>40</v>
      </c>
      <c r="BP698">
        <v>8</v>
      </c>
      <c r="BQ698">
        <v>8</v>
      </c>
      <c r="BR698">
        <v>8</v>
      </c>
      <c r="BS698">
        <v>0</v>
      </c>
      <c r="BT698">
        <v>8</v>
      </c>
      <c r="BU698">
        <v>8</v>
      </c>
      <c r="BV698">
        <v>0</v>
      </c>
      <c r="BW698" t="str">
        <f>"8:00 AM"</f>
        <v>8:00 AM</v>
      </c>
      <c r="BX698" t="str">
        <f>"4:00 PM"</f>
        <v>4:00 PM</v>
      </c>
      <c r="BY698" t="s">
        <v>135</v>
      </c>
      <c r="BZ698">
        <v>0</v>
      </c>
      <c r="CA698">
        <v>24</v>
      </c>
      <c r="CB698" t="s">
        <v>117</v>
      </c>
      <c r="CD698" t="s">
        <v>929</v>
      </c>
      <c r="CE698" t="s">
        <v>680</v>
      </c>
      <c r="CF698" t="s">
        <v>156</v>
      </c>
      <c r="CG698" t="s">
        <v>156</v>
      </c>
      <c r="CH698" t="s">
        <v>122</v>
      </c>
      <c r="CI698" s="8">
        <v>96950</v>
      </c>
      <c r="CJ698" s="3">
        <v>9.98</v>
      </c>
      <c r="CK698" s="3">
        <v>9.98</v>
      </c>
      <c r="CL698" s="3">
        <v>14.97</v>
      </c>
      <c r="CM698" s="3">
        <v>14.97</v>
      </c>
      <c r="CN698" t="s">
        <v>137</v>
      </c>
      <c r="CO698" t="s">
        <v>691</v>
      </c>
      <c r="CP698" t="s">
        <v>138</v>
      </c>
      <c r="CR698" t="s">
        <v>117</v>
      </c>
      <c r="CS698" t="s">
        <v>139</v>
      </c>
      <c r="CT698" t="s">
        <v>140</v>
      </c>
      <c r="CU698" t="s">
        <v>139</v>
      </c>
      <c r="CV698" t="s">
        <v>140</v>
      </c>
      <c r="CW698" t="s">
        <v>139</v>
      </c>
      <c r="CX698" t="s">
        <v>140</v>
      </c>
      <c r="CY698" t="s">
        <v>5360</v>
      </c>
      <c r="CZ698" s="10">
        <v>16703221234</v>
      </c>
      <c r="DA698" t="s">
        <v>686</v>
      </c>
      <c r="DB698" t="s">
        <v>140</v>
      </c>
      <c r="DC698" t="s">
        <v>139</v>
      </c>
      <c r="DD698" t="s">
        <v>117</v>
      </c>
    </row>
    <row r="699" spans="1:114" ht="14.45" customHeight="1" x14ac:dyDescent="0.25">
      <c r="A699" t="s">
        <v>1610</v>
      </c>
      <c r="B699" t="s">
        <v>217</v>
      </c>
      <c r="C699" s="1">
        <v>46038</v>
      </c>
      <c r="D699" s="1">
        <v>46090</v>
      </c>
      <c r="E699" t="s">
        <v>116</v>
      </c>
      <c r="G699" t="s">
        <v>117</v>
      </c>
      <c r="H699" t="s">
        <v>117</v>
      </c>
      <c r="I699" t="s">
        <v>117</v>
      </c>
      <c r="J699" t="s">
        <v>1611</v>
      </c>
      <c r="K699" t="s">
        <v>1612</v>
      </c>
      <c r="L699" t="s">
        <v>1075</v>
      </c>
      <c r="M699" t="s">
        <v>1613</v>
      </c>
      <c r="N699" t="s">
        <v>121</v>
      </c>
      <c r="O699" t="s">
        <v>122</v>
      </c>
      <c r="P699" s="8">
        <v>96950</v>
      </c>
      <c r="Q699" t="s">
        <v>123</v>
      </c>
      <c r="R699" t="s">
        <v>140</v>
      </c>
      <c r="S699" s="10">
        <v>16703236877</v>
      </c>
      <c r="U699" t="s">
        <v>1614</v>
      </c>
      <c r="V699">
        <v>621610</v>
      </c>
      <c r="W699" t="s">
        <v>125</v>
      </c>
      <c r="Y699" t="s">
        <v>1078</v>
      </c>
      <c r="Z699" t="s">
        <v>1079</v>
      </c>
      <c r="AA699" t="s">
        <v>1080</v>
      </c>
      <c r="AB699" t="s">
        <v>277</v>
      </c>
      <c r="AC699" t="s">
        <v>1081</v>
      </c>
      <c r="AE699" t="s">
        <v>1615</v>
      </c>
      <c r="AF699" t="s">
        <v>340</v>
      </c>
      <c r="AG699" s="8">
        <v>96931</v>
      </c>
      <c r="AH699" t="s">
        <v>123</v>
      </c>
      <c r="AJ699" s="10">
        <v>16716498746</v>
      </c>
      <c r="AK699">
        <v>203</v>
      </c>
      <c r="AL699" t="s">
        <v>1083</v>
      </c>
      <c r="BE699" t="str">
        <f>"31-1122.00"</f>
        <v>31-1122.00</v>
      </c>
      <c r="BF699" t="s">
        <v>1616</v>
      </c>
      <c r="BG699" t="s">
        <v>1617</v>
      </c>
      <c r="BH699" t="s">
        <v>1618</v>
      </c>
      <c r="BI699">
        <v>3</v>
      </c>
      <c r="BK699" s="1">
        <v>46157</v>
      </c>
      <c r="BL699" s="1">
        <v>46521</v>
      </c>
      <c r="BO699">
        <v>40</v>
      </c>
      <c r="BP699">
        <v>0</v>
      </c>
      <c r="BQ699">
        <v>8</v>
      </c>
      <c r="BR699">
        <v>8</v>
      </c>
      <c r="BS699">
        <v>8</v>
      </c>
      <c r="BT699">
        <v>8</v>
      </c>
      <c r="BU699">
        <v>5</v>
      </c>
      <c r="BV699">
        <v>3</v>
      </c>
      <c r="BW699" t="str">
        <f>"8:30 AM"</f>
        <v>8:30 AM</v>
      </c>
      <c r="BX699" t="str">
        <f>"5:30 PM"</f>
        <v>5:30 PM</v>
      </c>
      <c r="BY699" t="s">
        <v>135</v>
      </c>
      <c r="BZ699">
        <v>0</v>
      </c>
      <c r="CA699">
        <v>12</v>
      </c>
      <c r="CB699" t="s">
        <v>117</v>
      </c>
      <c r="CD699" s="2" t="s">
        <v>1619</v>
      </c>
      <c r="CE699" t="s">
        <v>1620</v>
      </c>
      <c r="CF699" t="s">
        <v>1613</v>
      </c>
      <c r="CG699" t="s">
        <v>121</v>
      </c>
      <c r="CH699" t="s">
        <v>122</v>
      </c>
      <c r="CI699" s="8">
        <v>96950</v>
      </c>
      <c r="CJ699" s="3">
        <v>11.18</v>
      </c>
      <c r="CK699" s="3">
        <v>11.18</v>
      </c>
      <c r="CL699" s="3">
        <v>16.77</v>
      </c>
      <c r="CM699" s="3">
        <v>16.77</v>
      </c>
      <c r="CN699" t="s">
        <v>137</v>
      </c>
      <c r="CP699" t="s">
        <v>138</v>
      </c>
      <c r="CR699" t="s">
        <v>117</v>
      </c>
      <c r="CS699" t="s">
        <v>139</v>
      </c>
      <c r="CT699" t="s">
        <v>140</v>
      </c>
      <c r="CU699" t="s">
        <v>139</v>
      </c>
      <c r="CV699" t="s">
        <v>140</v>
      </c>
      <c r="CW699" t="s">
        <v>139</v>
      </c>
      <c r="CX699" t="s">
        <v>140</v>
      </c>
      <c r="CY699" t="s">
        <v>140</v>
      </c>
      <c r="CZ699" s="10">
        <v>16703236877</v>
      </c>
      <c r="DA699" t="s">
        <v>1621</v>
      </c>
      <c r="DB699" t="s">
        <v>140</v>
      </c>
      <c r="DC699" t="s">
        <v>139</v>
      </c>
      <c r="DD699" t="s">
        <v>117</v>
      </c>
    </row>
    <row r="700" spans="1:114" ht="14.45" customHeight="1" x14ac:dyDescent="0.25">
      <c r="A700" t="s">
        <v>3336</v>
      </c>
      <c r="B700" t="s">
        <v>115</v>
      </c>
      <c r="C700" s="1">
        <v>46041</v>
      </c>
      <c r="D700" s="1">
        <v>46090</v>
      </c>
      <c r="E700" t="s">
        <v>116</v>
      </c>
      <c r="G700" t="s">
        <v>117</v>
      </c>
      <c r="H700" t="s">
        <v>117</v>
      </c>
      <c r="I700" t="s">
        <v>117</v>
      </c>
      <c r="J700" t="s">
        <v>3337</v>
      </c>
      <c r="L700" t="s">
        <v>3338</v>
      </c>
      <c r="M700" t="s">
        <v>3339</v>
      </c>
      <c r="N700" t="s">
        <v>121</v>
      </c>
      <c r="O700" t="s">
        <v>122</v>
      </c>
      <c r="P700" s="8">
        <v>96950</v>
      </c>
      <c r="Q700" t="s">
        <v>123</v>
      </c>
      <c r="S700" s="10">
        <v>16702885982</v>
      </c>
      <c r="U700" t="s">
        <v>3340</v>
      </c>
      <c r="V700">
        <v>236115</v>
      </c>
      <c r="W700" t="s">
        <v>125</v>
      </c>
      <c r="Y700" t="s">
        <v>3341</v>
      </c>
      <c r="Z700" t="s">
        <v>3342</v>
      </c>
      <c r="AA700" t="s">
        <v>140</v>
      </c>
      <c r="AB700" t="s">
        <v>193</v>
      </c>
      <c r="AC700" t="s">
        <v>3338</v>
      </c>
      <c r="AD700" t="s">
        <v>3339</v>
      </c>
      <c r="AE700" t="s">
        <v>121</v>
      </c>
      <c r="AF700" t="s">
        <v>122</v>
      </c>
      <c r="AG700" s="8">
        <v>96950</v>
      </c>
      <c r="AH700" t="s">
        <v>123</v>
      </c>
      <c r="AJ700" s="10">
        <v>16702873140</v>
      </c>
      <c r="AL700" t="s">
        <v>3343</v>
      </c>
      <c r="BE700" t="str">
        <f>"49-9071.00"</f>
        <v>49-9071.00</v>
      </c>
      <c r="BF700" t="s">
        <v>132</v>
      </c>
      <c r="BG700" t="s">
        <v>3344</v>
      </c>
      <c r="BH700" t="s">
        <v>2981</v>
      </c>
      <c r="BI700">
        <v>5</v>
      </c>
      <c r="BJ700">
        <v>5</v>
      </c>
      <c r="BK700" s="1">
        <v>46157</v>
      </c>
      <c r="BL700" s="1">
        <v>46521</v>
      </c>
      <c r="BM700" s="1">
        <v>46157</v>
      </c>
      <c r="BN700" s="1">
        <v>46521</v>
      </c>
      <c r="BO700">
        <v>40</v>
      </c>
      <c r="BP700">
        <v>0</v>
      </c>
      <c r="BQ700">
        <v>8</v>
      </c>
      <c r="BR700">
        <v>8</v>
      </c>
      <c r="BS700">
        <v>8</v>
      </c>
      <c r="BT700">
        <v>8</v>
      </c>
      <c r="BU700">
        <v>8</v>
      </c>
      <c r="BV700">
        <v>0</v>
      </c>
      <c r="BW700" t="str">
        <f>"8:00 AM"</f>
        <v>8:00 AM</v>
      </c>
      <c r="BX700" t="str">
        <f>"5:00 PM"</f>
        <v>5:00 PM</v>
      </c>
      <c r="BY700" t="s">
        <v>135</v>
      </c>
      <c r="BZ700">
        <v>0</v>
      </c>
      <c r="CA700">
        <v>24</v>
      </c>
      <c r="CB700" t="s">
        <v>117</v>
      </c>
      <c r="CD700" t="s">
        <v>3345</v>
      </c>
      <c r="CE700" t="s">
        <v>3338</v>
      </c>
      <c r="CF700" t="s">
        <v>140</v>
      </c>
      <c r="CG700" t="s">
        <v>121</v>
      </c>
      <c r="CH700" t="s">
        <v>122</v>
      </c>
      <c r="CI700" s="8">
        <v>96950</v>
      </c>
      <c r="CJ700" s="3">
        <v>9.98</v>
      </c>
      <c r="CK700" s="3">
        <v>9.98</v>
      </c>
      <c r="CL700" s="3">
        <v>14.97</v>
      </c>
      <c r="CM700" s="3">
        <v>14.97</v>
      </c>
      <c r="CN700" t="s">
        <v>137</v>
      </c>
      <c r="CO700" t="s">
        <v>140</v>
      </c>
      <c r="CP700" t="s">
        <v>138</v>
      </c>
      <c r="CR700" t="s">
        <v>117</v>
      </c>
      <c r="CS700" t="s">
        <v>139</v>
      </c>
      <c r="CT700" t="s">
        <v>140</v>
      </c>
      <c r="CU700" t="s">
        <v>139</v>
      </c>
      <c r="CV700" t="s">
        <v>140</v>
      </c>
      <c r="CW700" t="s">
        <v>139</v>
      </c>
      <c r="CX700" t="s">
        <v>140</v>
      </c>
      <c r="CY700" t="s">
        <v>801</v>
      </c>
      <c r="CZ700" s="10">
        <v>16702885982</v>
      </c>
      <c r="DA700" t="s">
        <v>3343</v>
      </c>
      <c r="DB700" t="s">
        <v>802</v>
      </c>
      <c r="DC700" t="s">
        <v>139</v>
      </c>
      <c r="DD700" t="s">
        <v>117</v>
      </c>
      <c r="DE700" t="s">
        <v>803</v>
      </c>
      <c r="DF700" t="s">
        <v>804</v>
      </c>
      <c r="DG700" t="s">
        <v>805</v>
      </c>
      <c r="DH700" t="s">
        <v>806</v>
      </c>
      <c r="DI700" t="s">
        <v>807</v>
      </c>
      <c r="DJ700" t="s">
        <v>808</v>
      </c>
    </row>
    <row r="701" spans="1:114" ht="14.45" customHeight="1" x14ac:dyDescent="0.25">
      <c r="A701" t="s">
        <v>4851</v>
      </c>
      <c r="B701" t="s">
        <v>115</v>
      </c>
      <c r="C701" s="1">
        <v>46037</v>
      </c>
      <c r="D701" s="1">
        <v>46090</v>
      </c>
      <c r="E701" t="s">
        <v>168</v>
      </c>
      <c r="F701" s="1">
        <v>46141</v>
      </c>
      <c r="G701" t="s">
        <v>117</v>
      </c>
      <c r="H701" t="s">
        <v>117</v>
      </c>
      <c r="I701" t="s">
        <v>117</v>
      </c>
      <c r="J701" t="s">
        <v>1611</v>
      </c>
      <c r="K701" t="s">
        <v>1612</v>
      </c>
      <c r="L701" t="s">
        <v>1075</v>
      </c>
      <c r="M701" t="s">
        <v>4852</v>
      </c>
      <c r="N701" t="s">
        <v>121</v>
      </c>
      <c r="O701" t="s">
        <v>122</v>
      </c>
      <c r="P701" s="8">
        <v>96950</v>
      </c>
      <c r="Q701" t="s">
        <v>123</v>
      </c>
      <c r="R701" t="s">
        <v>140</v>
      </c>
      <c r="S701" s="10">
        <v>16703236877</v>
      </c>
      <c r="U701" t="s">
        <v>1614</v>
      </c>
      <c r="V701">
        <v>621610</v>
      </c>
      <c r="W701" t="s">
        <v>125</v>
      </c>
      <c r="Y701" t="s">
        <v>1078</v>
      </c>
      <c r="Z701" t="s">
        <v>1079</v>
      </c>
      <c r="AA701" t="s">
        <v>1080</v>
      </c>
      <c r="AB701" t="s">
        <v>277</v>
      </c>
      <c r="AC701" t="s">
        <v>1081</v>
      </c>
      <c r="AE701" t="s">
        <v>1082</v>
      </c>
      <c r="AF701" t="s">
        <v>340</v>
      </c>
      <c r="AG701" s="8">
        <v>96931</v>
      </c>
      <c r="AH701" t="s">
        <v>123</v>
      </c>
      <c r="AJ701" s="10">
        <v>16716498746</v>
      </c>
      <c r="AK701">
        <v>203</v>
      </c>
      <c r="AL701" t="s">
        <v>1083</v>
      </c>
      <c r="BE701" t="str">
        <f>"29-1141.00"</f>
        <v>29-1141.00</v>
      </c>
      <c r="BF701" t="s">
        <v>1816</v>
      </c>
      <c r="BG701" t="s">
        <v>4853</v>
      </c>
      <c r="BH701" t="s">
        <v>4352</v>
      </c>
      <c r="BI701">
        <v>3</v>
      </c>
      <c r="BJ701">
        <v>3</v>
      </c>
      <c r="BK701" s="1">
        <v>46143</v>
      </c>
      <c r="BL701" s="1">
        <v>46507</v>
      </c>
      <c r="BM701" s="1">
        <v>46143</v>
      </c>
      <c r="BN701" s="1">
        <v>46507</v>
      </c>
      <c r="BO701">
        <v>40</v>
      </c>
      <c r="BP701">
        <v>0</v>
      </c>
      <c r="BQ701">
        <v>8</v>
      </c>
      <c r="BR701">
        <v>8</v>
      </c>
      <c r="BS701">
        <v>8</v>
      </c>
      <c r="BT701">
        <v>8</v>
      </c>
      <c r="BU701">
        <v>5</v>
      </c>
      <c r="BV701">
        <v>3</v>
      </c>
      <c r="BW701" t="str">
        <f>"8:30 AM"</f>
        <v>8:30 AM</v>
      </c>
      <c r="BX701" t="str">
        <f>"5:30 PM"</f>
        <v>5:30 PM</v>
      </c>
      <c r="BY701" t="s">
        <v>384</v>
      </c>
      <c r="BZ701">
        <v>0</v>
      </c>
      <c r="CA701">
        <v>0</v>
      </c>
      <c r="CB701" t="s">
        <v>117</v>
      </c>
      <c r="CD701" s="2" t="s">
        <v>4353</v>
      </c>
      <c r="CE701" t="s">
        <v>1088</v>
      </c>
      <c r="CF701" t="s">
        <v>4852</v>
      </c>
      <c r="CG701" t="s">
        <v>121</v>
      </c>
      <c r="CH701" t="s">
        <v>122</v>
      </c>
      <c r="CI701" s="8">
        <v>96950</v>
      </c>
      <c r="CJ701" s="3">
        <v>22.77</v>
      </c>
      <c r="CK701" s="3">
        <v>22.77</v>
      </c>
      <c r="CL701" s="3">
        <v>0</v>
      </c>
      <c r="CM701" s="3">
        <v>0</v>
      </c>
      <c r="CN701" t="s">
        <v>137</v>
      </c>
      <c r="CP701" t="s">
        <v>138</v>
      </c>
      <c r="CR701" t="s">
        <v>117</v>
      </c>
      <c r="CS701" t="s">
        <v>139</v>
      </c>
      <c r="CT701" t="s">
        <v>140</v>
      </c>
      <c r="CU701" t="s">
        <v>140</v>
      </c>
      <c r="CV701" t="s">
        <v>140</v>
      </c>
      <c r="CW701" t="s">
        <v>139</v>
      </c>
      <c r="CX701" t="s">
        <v>140</v>
      </c>
      <c r="CY701" t="s">
        <v>140</v>
      </c>
      <c r="CZ701" s="10">
        <v>16703236877</v>
      </c>
      <c r="DA701" t="s">
        <v>1621</v>
      </c>
      <c r="DB701" t="s">
        <v>140</v>
      </c>
      <c r="DC701" t="s">
        <v>139</v>
      </c>
      <c r="DD701" t="s">
        <v>117</v>
      </c>
    </row>
    <row r="702" spans="1:114" ht="14.45" customHeight="1" x14ac:dyDescent="0.25">
      <c r="A702" t="s">
        <v>4892</v>
      </c>
      <c r="B702" t="s">
        <v>217</v>
      </c>
      <c r="C702" s="1">
        <v>46045</v>
      </c>
      <c r="D702" s="1">
        <v>46090</v>
      </c>
      <c r="E702" t="s">
        <v>168</v>
      </c>
      <c r="F702" s="1">
        <v>46172</v>
      </c>
      <c r="G702" t="s">
        <v>117</v>
      </c>
      <c r="H702" t="s">
        <v>117</v>
      </c>
      <c r="I702" t="s">
        <v>117</v>
      </c>
      <c r="J702" t="s">
        <v>2423</v>
      </c>
      <c r="K702" t="s">
        <v>2424</v>
      </c>
      <c r="L702" t="s">
        <v>2425</v>
      </c>
      <c r="M702" t="s">
        <v>2426</v>
      </c>
      <c r="N702" t="s">
        <v>156</v>
      </c>
      <c r="O702" t="s">
        <v>122</v>
      </c>
      <c r="P702" s="8">
        <v>96950</v>
      </c>
      <c r="Q702" t="s">
        <v>123</v>
      </c>
      <c r="S702" s="10">
        <v>16702353313</v>
      </c>
      <c r="U702" t="s">
        <v>2427</v>
      </c>
      <c r="V702">
        <v>721110</v>
      </c>
      <c r="W702" t="s">
        <v>125</v>
      </c>
      <c r="Y702" t="s">
        <v>240</v>
      </c>
      <c r="Z702" t="s">
        <v>241</v>
      </c>
      <c r="AB702" t="s">
        <v>260</v>
      </c>
      <c r="AC702" t="s">
        <v>2426</v>
      </c>
      <c r="AE702" t="s">
        <v>121</v>
      </c>
      <c r="AF702" t="s">
        <v>122</v>
      </c>
      <c r="AG702" s="8">
        <v>96950</v>
      </c>
      <c r="AH702" t="s">
        <v>123</v>
      </c>
      <c r="AJ702" s="10">
        <v>16702353313</v>
      </c>
      <c r="AL702" t="s">
        <v>2428</v>
      </c>
      <c r="BE702" t="str">
        <f>"37-2011.00"</f>
        <v>37-2011.00</v>
      </c>
      <c r="BF702" t="s">
        <v>640</v>
      </c>
      <c r="BG702" t="s">
        <v>2429</v>
      </c>
      <c r="BH702" t="s">
        <v>2430</v>
      </c>
      <c r="BI702">
        <v>3</v>
      </c>
      <c r="BK702" s="1">
        <v>46174</v>
      </c>
      <c r="BL702" s="1">
        <v>46538</v>
      </c>
      <c r="BO702">
        <v>35</v>
      </c>
      <c r="BP702">
        <v>5</v>
      </c>
      <c r="BQ702">
        <v>6</v>
      </c>
      <c r="BR702">
        <v>6</v>
      </c>
      <c r="BS702">
        <v>0</v>
      </c>
      <c r="BT702">
        <v>6</v>
      </c>
      <c r="BU702">
        <v>6</v>
      </c>
      <c r="BV702">
        <v>6</v>
      </c>
      <c r="BW702" t="str">
        <f>"7:00 AM"</f>
        <v>7:00 AM</v>
      </c>
      <c r="BX702" t="str">
        <f>"6:00 PM"</f>
        <v>6:00 PM</v>
      </c>
      <c r="BY702" t="s">
        <v>165</v>
      </c>
      <c r="BZ702">
        <v>0</v>
      </c>
      <c r="CA702">
        <v>12</v>
      </c>
      <c r="CB702" t="s">
        <v>117</v>
      </c>
      <c r="CD702" t="s">
        <v>4893</v>
      </c>
      <c r="CE702" t="s">
        <v>2425</v>
      </c>
      <c r="CG702" t="s">
        <v>156</v>
      </c>
      <c r="CH702" t="s">
        <v>122</v>
      </c>
      <c r="CI702" s="8">
        <v>96950</v>
      </c>
      <c r="CJ702" s="3">
        <v>8.4499999999999993</v>
      </c>
      <c r="CK702" s="3">
        <v>8.4499999999999993</v>
      </c>
      <c r="CL702" s="3">
        <v>0</v>
      </c>
      <c r="CM702" s="3">
        <v>0</v>
      </c>
      <c r="CN702" t="s">
        <v>137</v>
      </c>
      <c r="CO702" t="s">
        <v>140</v>
      </c>
      <c r="CP702" t="s">
        <v>138</v>
      </c>
      <c r="CR702" t="s">
        <v>139</v>
      </c>
      <c r="CS702" t="s">
        <v>139</v>
      </c>
      <c r="CT702" t="s">
        <v>140</v>
      </c>
      <c r="CU702" t="s">
        <v>140</v>
      </c>
      <c r="CV702" t="s">
        <v>140</v>
      </c>
      <c r="CW702" t="s">
        <v>139</v>
      </c>
      <c r="CX702" t="s">
        <v>140</v>
      </c>
      <c r="CY702" t="s">
        <v>165</v>
      </c>
      <c r="CZ702" s="10">
        <v>16702353313</v>
      </c>
      <c r="DA702" t="s">
        <v>2428</v>
      </c>
      <c r="DB702" t="s">
        <v>140</v>
      </c>
      <c r="DC702" t="s">
        <v>139</v>
      </c>
      <c r="DD702" t="s">
        <v>117</v>
      </c>
      <c r="DE702" t="s">
        <v>2431</v>
      </c>
      <c r="DF702" t="s">
        <v>2432</v>
      </c>
      <c r="DG702" t="s">
        <v>966</v>
      </c>
      <c r="DH702" t="s">
        <v>2427</v>
      </c>
      <c r="DI702" t="s">
        <v>2423</v>
      </c>
      <c r="DJ702" t="s">
        <v>2428</v>
      </c>
    </row>
    <row r="703" spans="1:114" ht="14.45" customHeight="1" x14ac:dyDescent="0.25">
      <c r="A703" t="s">
        <v>5326</v>
      </c>
      <c r="B703" t="s">
        <v>115</v>
      </c>
      <c r="C703" s="1">
        <v>46050</v>
      </c>
      <c r="D703" s="1">
        <v>46090</v>
      </c>
      <c r="E703" t="s">
        <v>116</v>
      </c>
      <c r="G703" t="s">
        <v>117</v>
      </c>
      <c r="H703" t="s">
        <v>117</v>
      </c>
      <c r="I703" t="s">
        <v>117</v>
      </c>
      <c r="J703" t="s">
        <v>534</v>
      </c>
      <c r="L703" t="s">
        <v>535</v>
      </c>
      <c r="M703" t="s">
        <v>536</v>
      </c>
      <c r="N703" t="s">
        <v>121</v>
      </c>
      <c r="O703" t="s">
        <v>122</v>
      </c>
      <c r="P703" s="8">
        <v>96950</v>
      </c>
      <c r="Q703" t="s">
        <v>123</v>
      </c>
      <c r="S703" s="10">
        <v>16702345670</v>
      </c>
      <c r="U703" t="s">
        <v>537</v>
      </c>
      <c r="V703">
        <v>541330</v>
      </c>
      <c r="W703" t="s">
        <v>125</v>
      </c>
      <c r="Y703" t="s">
        <v>538</v>
      </c>
      <c r="Z703" t="s">
        <v>539</v>
      </c>
      <c r="AA703" t="s">
        <v>5327</v>
      </c>
      <c r="AB703" t="s">
        <v>540</v>
      </c>
      <c r="AC703" t="s">
        <v>535</v>
      </c>
      <c r="AD703" t="s">
        <v>536</v>
      </c>
      <c r="AE703" t="s">
        <v>121</v>
      </c>
      <c r="AF703" t="s">
        <v>122</v>
      </c>
      <c r="AG703" s="8">
        <v>96950</v>
      </c>
      <c r="AH703" t="s">
        <v>123</v>
      </c>
      <c r="AJ703" s="10">
        <v>16702345670</v>
      </c>
      <c r="AL703" t="s">
        <v>541</v>
      </c>
      <c r="BE703" t="str">
        <f>"17-3023.00"</f>
        <v>17-3023.00</v>
      </c>
      <c r="BF703" t="s">
        <v>5210</v>
      </c>
      <c r="BG703" t="s">
        <v>5328</v>
      </c>
      <c r="BH703" t="s">
        <v>5329</v>
      </c>
      <c r="BI703">
        <v>1</v>
      </c>
      <c r="BJ703">
        <v>1</v>
      </c>
      <c r="BK703" s="1">
        <v>46118</v>
      </c>
      <c r="BL703" s="1">
        <v>46482</v>
      </c>
      <c r="BM703" s="1">
        <v>46118</v>
      </c>
      <c r="BN703" s="1">
        <v>46482</v>
      </c>
      <c r="BO703">
        <v>40</v>
      </c>
      <c r="BP703">
        <v>0</v>
      </c>
      <c r="BQ703">
        <v>8</v>
      </c>
      <c r="BR703">
        <v>8</v>
      </c>
      <c r="BS703">
        <v>8</v>
      </c>
      <c r="BT703">
        <v>8</v>
      </c>
      <c r="BU703">
        <v>8</v>
      </c>
      <c r="BV703">
        <v>0</v>
      </c>
      <c r="BW703" t="str">
        <f>"7:00 AM"</f>
        <v>7:00 AM</v>
      </c>
      <c r="BX703" t="str">
        <f>"4:00 PM"</f>
        <v>4:00 PM</v>
      </c>
      <c r="BY703" t="s">
        <v>384</v>
      </c>
      <c r="BZ703">
        <v>0</v>
      </c>
      <c r="CA703">
        <v>24</v>
      </c>
      <c r="CB703" t="s">
        <v>117</v>
      </c>
      <c r="CD703" t="s">
        <v>325</v>
      </c>
      <c r="CE703" t="s">
        <v>536</v>
      </c>
      <c r="CG703" t="s">
        <v>121</v>
      </c>
      <c r="CH703" t="s">
        <v>122</v>
      </c>
      <c r="CI703" s="8">
        <v>96950</v>
      </c>
      <c r="CJ703" s="3">
        <v>17.57</v>
      </c>
      <c r="CK703" s="3">
        <v>17.57</v>
      </c>
      <c r="CL703" s="3">
        <v>26.36</v>
      </c>
      <c r="CM703" s="3">
        <v>26.36</v>
      </c>
      <c r="CN703" t="s">
        <v>137</v>
      </c>
      <c r="CO703" t="s">
        <v>140</v>
      </c>
      <c r="CP703" t="s">
        <v>138</v>
      </c>
      <c r="CR703" t="s">
        <v>117</v>
      </c>
      <c r="CS703" t="s">
        <v>139</v>
      </c>
      <c r="CT703" t="s">
        <v>140</v>
      </c>
      <c r="CU703" t="s">
        <v>139</v>
      </c>
      <c r="CV703" t="s">
        <v>140</v>
      </c>
      <c r="CW703" t="s">
        <v>139</v>
      </c>
      <c r="CX703" t="s">
        <v>140</v>
      </c>
      <c r="CY703" t="s">
        <v>140</v>
      </c>
      <c r="CZ703" s="10">
        <v>16702345670</v>
      </c>
      <c r="DA703" t="s">
        <v>541</v>
      </c>
      <c r="DB703" t="s">
        <v>140</v>
      </c>
      <c r="DC703" t="s">
        <v>139</v>
      </c>
      <c r="DD703" t="s">
        <v>117</v>
      </c>
    </row>
    <row r="704" spans="1:114" ht="14.45" customHeight="1" x14ac:dyDescent="0.25">
      <c r="A704" t="s">
        <v>2559</v>
      </c>
      <c r="B704" t="s">
        <v>234</v>
      </c>
      <c r="C704" s="1">
        <v>46080</v>
      </c>
      <c r="D704" s="1">
        <v>46091</v>
      </c>
      <c r="E704" t="s">
        <v>168</v>
      </c>
      <c r="F704" s="1">
        <v>46172</v>
      </c>
      <c r="G704" t="s">
        <v>117</v>
      </c>
      <c r="H704" t="s">
        <v>117</v>
      </c>
      <c r="I704" t="s">
        <v>117</v>
      </c>
      <c r="J704" t="s">
        <v>1056</v>
      </c>
      <c r="K704">
        <v>8</v>
      </c>
      <c r="L704" t="s">
        <v>2560</v>
      </c>
      <c r="M704" t="s">
        <v>1058</v>
      </c>
      <c r="N704" t="s">
        <v>121</v>
      </c>
      <c r="O704" t="s">
        <v>122</v>
      </c>
      <c r="P704" s="8">
        <v>96950</v>
      </c>
      <c r="Q704" t="s">
        <v>123</v>
      </c>
      <c r="S704" s="10">
        <v>16702351980</v>
      </c>
      <c r="U704" t="s">
        <v>1059</v>
      </c>
      <c r="V704">
        <v>561320</v>
      </c>
      <c r="W704" t="s">
        <v>222</v>
      </c>
      <c r="X704" t="s">
        <v>139</v>
      </c>
      <c r="Y704" t="s">
        <v>1060</v>
      </c>
      <c r="Z704" t="s">
        <v>1061</v>
      </c>
      <c r="AA704" t="s">
        <v>1062</v>
      </c>
      <c r="AB704" t="s">
        <v>193</v>
      </c>
      <c r="AC704" t="s">
        <v>1057</v>
      </c>
      <c r="AD704" t="s">
        <v>1058</v>
      </c>
      <c r="AE704" t="s">
        <v>121</v>
      </c>
      <c r="AF704" t="s">
        <v>122</v>
      </c>
      <c r="AG704" s="8">
        <v>96950</v>
      </c>
      <c r="AH704" t="s">
        <v>123</v>
      </c>
      <c r="AJ704" s="10">
        <v>16702351980</v>
      </c>
      <c r="AL704" t="s">
        <v>1063</v>
      </c>
      <c r="BE704" t="str">
        <f>"43-3031.00"</f>
        <v>43-3031.00</v>
      </c>
      <c r="BF704" t="s">
        <v>1205</v>
      </c>
      <c r="BG704" t="s">
        <v>2561</v>
      </c>
      <c r="BH704" t="s">
        <v>1707</v>
      </c>
      <c r="BI704">
        <v>9</v>
      </c>
      <c r="BK704" s="1">
        <v>46174</v>
      </c>
      <c r="BL704" s="1">
        <v>46538</v>
      </c>
      <c r="BO704">
        <v>35</v>
      </c>
      <c r="BP704">
        <v>0</v>
      </c>
      <c r="BQ704">
        <v>7</v>
      </c>
      <c r="BR704">
        <v>7</v>
      </c>
      <c r="BS704">
        <v>7</v>
      </c>
      <c r="BT704">
        <v>7</v>
      </c>
      <c r="BU704">
        <v>7</v>
      </c>
      <c r="BV704">
        <v>0</v>
      </c>
      <c r="BW704" t="str">
        <f>"8:00 AM"</f>
        <v>8:00 AM</v>
      </c>
      <c r="BX704" t="str">
        <f>"4:00 PM"</f>
        <v>4:00 PM</v>
      </c>
      <c r="BY704" t="s">
        <v>165</v>
      </c>
      <c r="BZ704">
        <v>0</v>
      </c>
      <c r="CA704">
        <v>24</v>
      </c>
      <c r="CB704" t="s">
        <v>117</v>
      </c>
      <c r="CD704" s="2" t="s">
        <v>2562</v>
      </c>
      <c r="CE704" t="s">
        <v>330</v>
      </c>
      <c r="CF704" t="s">
        <v>1058</v>
      </c>
      <c r="CG704" t="s">
        <v>121</v>
      </c>
      <c r="CH704" t="s">
        <v>122</v>
      </c>
      <c r="CI704" s="8">
        <v>96950</v>
      </c>
      <c r="CJ704" s="3">
        <v>12.33</v>
      </c>
      <c r="CK704" s="3">
        <v>12.33</v>
      </c>
      <c r="CL704" s="3">
        <v>18.5</v>
      </c>
      <c r="CM704" s="3">
        <v>18.5</v>
      </c>
      <c r="CN704" t="s">
        <v>137</v>
      </c>
      <c r="CO704" t="s">
        <v>2563</v>
      </c>
      <c r="CP704" t="s">
        <v>138</v>
      </c>
      <c r="CR704" t="s">
        <v>117</v>
      </c>
      <c r="CS704" t="s">
        <v>139</v>
      </c>
      <c r="CT704" t="s">
        <v>140</v>
      </c>
      <c r="CU704" t="s">
        <v>139</v>
      </c>
      <c r="CV704" t="s">
        <v>140</v>
      </c>
      <c r="CW704" t="s">
        <v>139</v>
      </c>
      <c r="CX704" t="s">
        <v>140</v>
      </c>
      <c r="CY704" t="s">
        <v>2564</v>
      </c>
      <c r="CZ704" s="10">
        <v>16702351980</v>
      </c>
      <c r="DA704" t="s">
        <v>1063</v>
      </c>
      <c r="DB704" t="s">
        <v>140</v>
      </c>
      <c r="DC704" t="s">
        <v>139</v>
      </c>
      <c r="DD704" t="s">
        <v>139</v>
      </c>
    </row>
    <row r="705" spans="1:114" ht="14.45" customHeight="1" x14ac:dyDescent="0.25">
      <c r="A705" t="s">
        <v>3180</v>
      </c>
      <c r="B705" t="s">
        <v>499</v>
      </c>
      <c r="C705" s="1">
        <v>46084</v>
      </c>
      <c r="D705" s="1">
        <v>46091</v>
      </c>
      <c r="E705" t="s">
        <v>116</v>
      </c>
      <c r="G705" t="s">
        <v>139</v>
      </c>
      <c r="H705" t="s">
        <v>117</v>
      </c>
      <c r="I705" t="s">
        <v>117</v>
      </c>
      <c r="J705" t="s">
        <v>2580</v>
      </c>
      <c r="K705" t="s">
        <v>2581</v>
      </c>
      <c r="L705" t="s">
        <v>2582</v>
      </c>
      <c r="M705" t="s">
        <v>2583</v>
      </c>
      <c r="N705" t="s">
        <v>146</v>
      </c>
      <c r="O705" t="s">
        <v>122</v>
      </c>
      <c r="P705" s="8">
        <v>96951</v>
      </c>
      <c r="Q705" t="s">
        <v>123</v>
      </c>
      <c r="S705" s="10">
        <v>16705323394</v>
      </c>
      <c r="U705" t="s">
        <v>2584</v>
      </c>
      <c r="V705">
        <v>11121</v>
      </c>
      <c r="W705" t="s">
        <v>125</v>
      </c>
      <c r="Y705" t="s">
        <v>2585</v>
      </c>
      <c r="Z705" t="s">
        <v>2586</v>
      </c>
      <c r="AB705" t="s">
        <v>848</v>
      </c>
      <c r="AC705" t="s">
        <v>2582</v>
      </c>
      <c r="AD705" t="s">
        <v>2587</v>
      </c>
      <c r="AE705" t="s">
        <v>146</v>
      </c>
      <c r="AF705" t="s">
        <v>122</v>
      </c>
      <c r="AG705" s="8">
        <v>96951</v>
      </c>
      <c r="AH705" t="s">
        <v>123</v>
      </c>
      <c r="AJ705" s="10">
        <v>16705323394</v>
      </c>
      <c r="AL705" t="s">
        <v>2588</v>
      </c>
      <c r="BE705" t="str">
        <f>"45-2092.00"</f>
        <v>45-2092.00</v>
      </c>
      <c r="BF705" t="s">
        <v>1301</v>
      </c>
      <c r="BG705" t="s">
        <v>2589</v>
      </c>
      <c r="BH705" t="s">
        <v>2590</v>
      </c>
      <c r="BI705">
        <v>2</v>
      </c>
      <c r="BK705" s="1">
        <v>46235</v>
      </c>
      <c r="BL705" s="1">
        <v>46660</v>
      </c>
      <c r="BO705">
        <v>35</v>
      </c>
      <c r="BP705">
        <v>0</v>
      </c>
      <c r="BQ705">
        <v>7</v>
      </c>
      <c r="BR705">
        <v>7</v>
      </c>
      <c r="BS705">
        <v>7</v>
      </c>
      <c r="BT705">
        <v>7</v>
      </c>
      <c r="BU705">
        <v>7</v>
      </c>
      <c r="BV705">
        <v>0</v>
      </c>
      <c r="BW705" t="str">
        <f>"7:30 AM"</f>
        <v>7:30 AM</v>
      </c>
      <c r="BX705" t="str">
        <f>"3:30 PM"</f>
        <v>3:30 PM</v>
      </c>
      <c r="BY705" t="s">
        <v>165</v>
      </c>
      <c r="BZ705">
        <v>0</v>
      </c>
      <c r="CA705">
        <v>6</v>
      </c>
      <c r="CB705" t="s">
        <v>117</v>
      </c>
      <c r="CD705" s="2" t="s">
        <v>2591</v>
      </c>
      <c r="CE705" t="s">
        <v>2582</v>
      </c>
      <c r="CF705" t="s">
        <v>2587</v>
      </c>
      <c r="CG705" t="s">
        <v>146</v>
      </c>
      <c r="CH705" t="s">
        <v>122</v>
      </c>
      <c r="CI705" s="8">
        <v>96951</v>
      </c>
      <c r="CJ705" s="3">
        <v>11.83</v>
      </c>
      <c r="CN705" t="s">
        <v>137</v>
      </c>
      <c r="CP705" t="s">
        <v>138</v>
      </c>
      <c r="CR705" t="s">
        <v>117</v>
      </c>
      <c r="CS705" t="s">
        <v>139</v>
      </c>
      <c r="CT705" t="s">
        <v>140</v>
      </c>
      <c r="CU705" t="s">
        <v>140</v>
      </c>
      <c r="CV705" t="s">
        <v>140</v>
      </c>
      <c r="CW705" t="s">
        <v>139</v>
      </c>
      <c r="CX705" t="s">
        <v>140</v>
      </c>
      <c r="CY705" t="s">
        <v>2592</v>
      </c>
      <c r="CZ705" s="10">
        <v>16707833262</v>
      </c>
      <c r="DA705" t="s">
        <v>2593</v>
      </c>
      <c r="DB705" t="s">
        <v>140</v>
      </c>
      <c r="DC705" t="s">
        <v>139</v>
      </c>
      <c r="DD705" t="s">
        <v>117</v>
      </c>
    </row>
    <row r="706" spans="1:114" ht="14.45" customHeight="1" x14ac:dyDescent="0.25">
      <c r="A706" t="s">
        <v>4272</v>
      </c>
      <c r="B706" t="s">
        <v>115</v>
      </c>
      <c r="C706" s="1">
        <v>46037</v>
      </c>
      <c r="D706" s="1">
        <v>46091</v>
      </c>
      <c r="E706" t="s">
        <v>168</v>
      </c>
      <c r="F706" s="1">
        <v>46141</v>
      </c>
      <c r="G706" t="s">
        <v>117</v>
      </c>
      <c r="H706" t="s">
        <v>117</v>
      </c>
      <c r="I706" t="s">
        <v>117</v>
      </c>
      <c r="J706" t="s">
        <v>1611</v>
      </c>
      <c r="K706" t="s">
        <v>1612</v>
      </c>
      <c r="L706" t="s">
        <v>1075</v>
      </c>
      <c r="M706" t="s">
        <v>1613</v>
      </c>
      <c r="N706" t="s">
        <v>121</v>
      </c>
      <c r="O706" t="s">
        <v>122</v>
      </c>
      <c r="P706" s="8">
        <v>96950</v>
      </c>
      <c r="Q706" t="s">
        <v>123</v>
      </c>
      <c r="R706" t="s">
        <v>140</v>
      </c>
      <c r="S706" s="10">
        <v>16703236877</v>
      </c>
      <c r="U706" t="s">
        <v>1614</v>
      </c>
      <c r="V706">
        <v>621610</v>
      </c>
      <c r="W706" t="s">
        <v>125</v>
      </c>
      <c r="Y706" t="s">
        <v>1078</v>
      </c>
      <c r="Z706" t="s">
        <v>1079</v>
      </c>
      <c r="AA706" t="s">
        <v>1080</v>
      </c>
      <c r="AB706" t="s">
        <v>277</v>
      </c>
      <c r="AC706" t="s">
        <v>1081</v>
      </c>
      <c r="AE706" t="s">
        <v>1082</v>
      </c>
      <c r="AF706" t="s">
        <v>340</v>
      </c>
      <c r="AG706" s="8">
        <v>96931</v>
      </c>
      <c r="AH706" t="s">
        <v>123</v>
      </c>
      <c r="AJ706" s="10">
        <v>16716498746</v>
      </c>
      <c r="AK706">
        <v>203</v>
      </c>
      <c r="AL706" t="s">
        <v>1083</v>
      </c>
      <c r="BE706" t="str">
        <f>"43-3031.00"</f>
        <v>43-3031.00</v>
      </c>
      <c r="BF706" t="s">
        <v>1205</v>
      </c>
      <c r="BG706" t="s">
        <v>4273</v>
      </c>
      <c r="BH706" t="s">
        <v>1885</v>
      </c>
      <c r="BI706">
        <v>1</v>
      </c>
      <c r="BJ706">
        <v>1</v>
      </c>
      <c r="BK706" s="1">
        <v>46143</v>
      </c>
      <c r="BL706" s="1">
        <v>46507</v>
      </c>
      <c r="BM706" s="1">
        <v>46143</v>
      </c>
      <c r="BN706" s="1">
        <v>46507</v>
      </c>
      <c r="BO706">
        <v>40</v>
      </c>
      <c r="BP706">
        <v>0</v>
      </c>
      <c r="BQ706">
        <v>8</v>
      </c>
      <c r="BR706">
        <v>8</v>
      </c>
      <c r="BS706">
        <v>8</v>
      </c>
      <c r="BT706">
        <v>8</v>
      </c>
      <c r="BU706">
        <v>5</v>
      </c>
      <c r="BV706">
        <v>3</v>
      </c>
      <c r="BW706" t="str">
        <f>"8:30 AM"</f>
        <v>8:30 AM</v>
      </c>
      <c r="BX706" t="str">
        <f>"5:30 PM"</f>
        <v>5:30 PM</v>
      </c>
      <c r="BY706" t="s">
        <v>135</v>
      </c>
      <c r="BZ706">
        <v>0</v>
      </c>
      <c r="CA706">
        <v>12</v>
      </c>
      <c r="CB706" t="s">
        <v>117</v>
      </c>
      <c r="CD706" t="s">
        <v>1886</v>
      </c>
      <c r="CE706" t="s">
        <v>1088</v>
      </c>
      <c r="CF706" t="s">
        <v>1613</v>
      </c>
      <c r="CG706" t="s">
        <v>121</v>
      </c>
      <c r="CH706" t="s">
        <v>122</v>
      </c>
      <c r="CI706" s="8">
        <v>96950</v>
      </c>
      <c r="CJ706" s="3">
        <v>12.33</v>
      </c>
      <c r="CK706" s="3">
        <v>12.33</v>
      </c>
      <c r="CL706" s="3">
        <v>0</v>
      </c>
      <c r="CM706" s="3">
        <v>0</v>
      </c>
      <c r="CN706" t="s">
        <v>137</v>
      </c>
      <c r="CP706" t="s">
        <v>138</v>
      </c>
      <c r="CR706" t="s">
        <v>117</v>
      </c>
      <c r="CS706" t="s">
        <v>139</v>
      </c>
      <c r="CT706" t="s">
        <v>140</v>
      </c>
      <c r="CU706" t="s">
        <v>140</v>
      </c>
      <c r="CV706" t="s">
        <v>140</v>
      </c>
      <c r="CW706" t="s">
        <v>139</v>
      </c>
      <c r="CX706" t="s">
        <v>140</v>
      </c>
      <c r="CY706" t="s">
        <v>140</v>
      </c>
      <c r="CZ706" s="10">
        <v>16703236877</v>
      </c>
      <c r="DA706" t="s">
        <v>1621</v>
      </c>
      <c r="DB706" t="s">
        <v>140</v>
      </c>
      <c r="DC706" t="s">
        <v>139</v>
      </c>
      <c r="DD706" t="s">
        <v>117</v>
      </c>
    </row>
    <row r="707" spans="1:114" ht="14.45" customHeight="1" x14ac:dyDescent="0.25">
      <c r="A707" t="s">
        <v>4349</v>
      </c>
      <c r="B707" t="s">
        <v>115</v>
      </c>
      <c r="C707" s="1">
        <v>46041</v>
      </c>
      <c r="D707" s="1">
        <v>46091</v>
      </c>
      <c r="E707" t="s">
        <v>116</v>
      </c>
      <c r="G707" t="s">
        <v>117</v>
      </c>
      <c r="H707" t="s">
        <v>117</v>
      </c>
      <c r="I707" t="s">
        <v>117</v>
      </c>
      <c r="J707" t="s">
        <v>1879</v>
      </c>
      <c r="K707" t="s">
        <v>1880</v>
      </c>
      <c r="L707" t="s">
        <v>1075</v>
      </c>
      <c r="M707" t="s">
        <v>1881</v>
      </c>
      <c r="N707" t="s">
        <v>121</v>
      </c>
      <c r="O707" t="s">
        <v>122</v>
      </c>
      <c r="P707" s="8">
        <v>96950</v>
      </c>
      <c r="Q707" t="s">
        <v>123</v>
      </c>
      <c r="R707" t="s">
        <v>140</v>
      </c>
      <c r="S707" s="10">
        <v>16703236877</v>
      </c>
      <c r="U707" t="s">
        <v>1882</v>
      </c>
      <c r="V707">
        <v>621610</v>
      </c>
      <c r="W707" t="s">
        <v>125</v>
      </c>
      <c r="Y707" t="s">
        <v>1078</v>
      </c>
      <c r="Z707" t="s">
        <v>1079</v>
      </c>
      <c r="AA707" t="s">
        <v>1080</v>
      </c>
      <c r="AB707" t="s">
        <v>277</v>
      </c>
      <c r="AC707" t="s">
        <v>4350</v>
      </c>
      <c r="AE707" t="s">
        <v>1082</v>
      </c>
      <c r="AF707" t="s">
        <v>340</v>
      </c>
      <c r="AG707" s="8">
        <v>96931</v>
      </c>
      <c r="AH707" t="s">
        <v>123</v>
      </c>
      <c r="AJ707" s="10">
        <v>16716498746</v>
      </c>
      <c r="AK707">
        <v>203</v>
      </c>
      <c r="AL707" t="s">
        <v>1083</v>
      </c>
      <c r="BE707" t="str">
        <f>"29-1141.00"</f>
        <v>29-1141.00</v>
      </c>
      <c r="BF707" t="s">
        <v>1816</v>
      </c>
      <c r="BG707" t="s">
        <v>4351</v>
      </c>
      <c r="BH707" t="s">
        <v>4352</v>
      </c>
      <c r="BI707">
        <v>5</v>
      </c>
      <c r="BJ707">
        <v>5</v>
      </c>
      <c r="BK707" s="1">
        <v>46143</v>
      </c>
      <c r="BL707" s="1">
        <v>46507</v>
      </c>
      <c r="BM707" s="1">
        <v>46143</v>
      </c>
      <c r="BN707" s="1">
        <v>46507</v>
      </c>
      <c r="BO707">
        <v>40</v>
      </c>
      <c r="BP707">
        <v>0</v>
      </c>
      <c r="BQ707">
        <v>8</v>
      </c>
      <c r="BR707">
        <v>8</v>
      </c>
      <c r="BS707">
        <v>8</v>
      </c>
      <c r="BT707">
        <v>8</v>
      </c>
      <c r="BU707">
        <v>5</v>
      </c>
      <c r="BV707">
        <v>3</v>
      </c>
      <c r="BW707" t="str">
        <f>"8:30 AM"</f>
        <v>8:30 AM</v>
      </c>
      <c r="BX707" t="str">
        <f>"5:30 PM"</f>
        <v>5:30 PM</v>
      </c>
      <c r="BY707" t="s">
        <v>384</v>
      </c>
      <c r="BZ707">
        <v>0</v>
      </c>
      <c r="CA707">
        <v>0</v>
      </c>
      <c r="CB707" t="s">
        <v>117</v>
      </c>
      <c r="CD707" s="2" t="s">
        <v>4353</v>
      </c>
      <c r="CE707" t="s">
        <v>1088</v>
      </c>
      <c r="CF707" t="s">
        <v>1881</v>
      </c>
      <c r="CG707" t="s">
        <v>121</v>
      </c>
      <c r="CH707" t="s">
        <v>122</v>
      </c>
      <c r="CI707" s="8">
        <v>96950</v>
      </c>
      <c r="CJ707" s="3">
        <v>22.77</v>
      </c>
      <c r="CK707" s="3">
        <v>22.77</v>
      </c>
      <c r="CL707" s="3">
        <v>0</v>
      </c>
      <c r="CM707" s="3">
        <v>0</v>
      </c>
      <c r="CN707" t="s">
        <v>137</v>
      </c>
      <c r="CP707" t="s">
        <v>138</v>
      </c>
      <c r="CR707" t="s">
        <v>117</v>
      </c>
      <c r="CS707" t="s">
        <v>139</v>
      </c>
      <c r="CT707" t="s">
        <v>140</v>
      </c>
      <c r="CU707" t="s">
        <v>140</v>
      </c>
      <c r="CV707" t="s">
        <v>140</v>
      </c>
      <c r="CW707" t="s">
        <v>139</v>
      </c>
      <c r="CX707" t="s">
        <v>140</v>
      </c>
      <c r="CY707" t="s">
        <v>140</v>
      </c>
      <c r="CZ707" s="10">
        <v>16703236877</v>
      </c>
      <c r="DA707" t="s">
        <v>1887</v>
      </c>
      <c r="DB707" t="s">
        <v>140</v>
      </c>
      <c r="DC707" t="s">
        <v>139</v>
      </c>
      <c r="DD707" t="s">
        <v>117</v>
      </c>
    </row>
    <row r="708" spans="1:114" ht="14.45" customHeight="1" x14ac:dyDescent="0.25">
      <c r="A708" t="s">
        <v>4882</v>
      </c>
      <c r="B708" t="s">
        <v>115</v>
      </c>
      <c r="C708" s="1">
        <v>46047</v>
      </c>
      <c r="D708" s="1">
        <v>46091</v>
      </c>
      <c r="E708" t="s">
        <v>116</v>
      </c>
      <c r="G708" t="s">
        <v>117</v>
      </c>
      <c r="H708" t="s">
        <v>117</v>
      </c>
      <c r="I708" t="s">
        <v>117</v>
      </c>
      <c r="J708" t="s">
        <v>1837</v>
      </c>
      <c r="K708" t="s">
        <v>140</v>
      </c>
      <c r="L708" t="s">
        <v>1838</v>
      </c>
      <c r="M708" t="s">
        <v>1839</v>
      </c>
      <c r="N708" t="s">
        <v>231</v>
      </c>
      <c r="O708" t="s">
        <v>122</v>
      </c>
      <c r="P708" s="8">
        <v>96952</v>
      </c>
      <c r="Q708" t="s">
        <v>123</v>
      </c>
      <c r="R708" t="s">
        <v>140</v>
      </c>
      <c r="S708" s="10">
        <v>16704339989</v>
      </c>
      <c r="U708" t="s">
        <v>1840</v>
      </c>
      <c r="V708">
        <v>481111</v>
      </c>
      <c r="W708" t="s">
        <v>125</v>
      </c>
      <c r="Y708" t="s">
        <v>1841</v>
      </c>
      <c r="Z708" t="s">
        <v>1842</v>
      </c>
      <c r="AA708" t="s">
        <v>1843</v>
      </c>
      <c r="AB708" t="s">
        <v>277</v>
      </c>
      <c r="AC708" t="s">
        <v>1838</v>
      </c>
      <c r="AD708" t="s">
        <v>1839</v>
      </c>
      <c r="AE708" t="s">
        <v>231</v>
      </c>
      <c r="AF708" t="s">
        <v>122</v>
      </c>
      <c r="AG708" s="8">
        <v>96952</v>
      </c>
      <c r="AH708" t="s">
        <v>123</v>
      </c>
      <c r="AJ708" s="10">
        <v>16704339989</v>
      </c>
      <c r="AL708" t="s">
        <v>1844</v>
      </c>
      <c r="BE708" t="str">
        <f>"15-1232.00"</f>
        <v>15-1232.00</v>
      </c>
      <c r="BF708" t="s">
        <v>1845</v>
      </c>
      <c r="BG708" t="s">
        <v>1846</v>
      </c>
      <c r="BH708" t="s">
        <v>1845</v>
      </c>
      <c r="BI708">
        <v>2</v>
      </c>
      <c r="BJ708">
        <v>2</v>
      </c>
      <c r="BK708" s="1">
        <v>46157</v>
      </c>
      <c r="BL708" s="1">
        <v>46521</v>
      </c>
      <c r="BM708" s="1">
        <v>46157</v>
      </c>
      <c r="BN708" s="1">
        <v>46521</v>
      </c>
      <c r="BO708">
        <v>40</v>
      </c>
      <c r="BP708">
        <v>0</v>
      </c>
      <c r="BQ708">
        <v>8</v>
      </c>
      <c r="BR708">
        <v>8</v>
      </c>
      <c r="BS708">
        <v>8</v>
      </c>
      <c r="BT708">
        <v>8</v>
      </c>
      <c r="BU708">
        <v>8</v>
      </c>
      <c r="BV708">
        <v>0</v>
      </c>
      <c r="BW708" t="str">
        <f>"8:00 AM"</f>
        <v>8:00 AM</v>
      </c>
      <c r="BX708" t="str">
        <f>"5:00 PM"</f>
        <v>5:00 PM</v>
      </c>
      <c r="BY708" t="s">
        <v>135</v>
      </c>
      <c r="BZ708">
        <v>0</v>
      </c>
      <c r="CA708">
        <v>24</v>
      </c>
      <c r="CB708" t="s">
        <v>117</v>
      </c>
      <c r="CD708" t="s">
        <v>1847</v>
      </c>
      <c r="CE708" t="s">
        <v>1838</v>
      </c>
      <c r="CF708" t="s">
        <v>1839</v>
      </c>
      <c r="CG708" t="s">
        <v>564</v>
      </c>
      <c r="CH708" t="s">
        <v>122</v>
      </c>
      <c r="CI708" s="8">
        <v>96952</v>
      </c>
      <c r="CJ708" s="3">
        <v>14.85</v>
      </c>
      <c r="CK708" s="3">
        <v>15.2</v>
      </c>
      <c r="CL708" s="3">
        <v>0</v>
      </c>
      <c r="CM708" s="3">
        <v>0</v>
      </c>
      <c r="CN708" t="s">
        <v>137</v>
      </c>
      <c r="CO708" t="s">
        <v>140</v>
      </c>
      <c r="CP708" t="s">
        <v>138</v>
      </c>
      <c r="CR708" t="s">
        <v>117</v>
      </c>
      <c r="CS708" t="s">
        <v>139</v>
      </c>
      <c r="CT708" t="s">
        <v>140</v>
      </c>
      <c r="CU708" t="s">
        <v>140</v>
      </c>
      <c r="CV708" t="s">
        <v>139</v>
      </c>
      <c r="CW708" t="s">
        <v>139</v>
      </c>
      <c r="CX708" t="s">
        <v>140</v>
      </c>
      <c r="CY708" t="s">
        <v>1848</v>
      </c>
      <c r="CZ708" s="10">
        <v>16704339989</v>
      </c>
      <c r="DA708" t="s">
        <v>140</v>
      </c>
      <c r="DB708" t="s">
        <v>926</v>
      </c>
      <c r="DC708" t="s">
        <v>139</v>
      </c>
      <c r="DD708" t="s">
        <v>117</v>
      </c>
    </row>
    <row r="709" spans="1:114" ht="14.45" customHeight="1" x14ac:dyDescent="0.25">
      <c r="A709" t="s">
        <v>4886</v>
      </c>
      <c r="B709" t="s">
        <v>115</v>
      </c>
      <c r="C709" s="1">
        <v>46041</v>
      </c>
      <c r="D709" s="1">
        <v>46091</v>
      </c>
      <c r="E709" t="s">
        <v>116</v>
      </c>
      <c r="G709" t="s">
        <v>117</v>
      </c>
      <c r="H709" t="s">
        <v>117</v>
      </c>
      <c r="I709" t="s">
        <v>117</v>
      </c>
      <c r="J709" t="s">
        <v>1879</v>
      </c>
      <c r="K709" t="s">
        <v>1880</v>
      </c>
      <c r="L709" t="s">
        <v>2435</v>
      </c>
      <c r="M709" t="s">
        <v>1881</v>
      </c>
      <c r="N709" t="s">
        <v>121</v>
      </c>
      <c r="O709" t="s">
        <v>122</v>
      </c>
      <c r="P709" s="8">
        <v>96950</v>
      </c>
      <c r="Q709" t="s">
        <v>123</v>
      </c>
      <c r="S709" s="10">
        <v>16703236877</v>
      </c>
      <c r="U709" t="s">
        <v>1882</v>
      </c>
      <c r="V709">
        <v>621610</v>
      </c>
      <c r="W709" t="s">
        <v>125</v>
      </c>
      <c r="Y709" t="s">
        <v>1078</v>
      </c>
      <c r="Z709" t="s">
        <v>1079</v>
      </c>
      <c r="AA709" t="s">
        <v>1080</v>
      </c>
      <c r="AB709" t="s">
        <v>277</v>
      </c>
      <c r="AC709" t="s">
        <v>1081</v>
      </c>
      <c r="AE709" t="s">
        <v>1082</v>
      </c>
      <c r="AF709" t="s">
        <v>340</v>
      </c>
      <c r="AG709" s="8">
        <v>96931</v>
      </c>
      <c r="AH709" t="s">
        <v>123</v>
      </c>
      <c r="AJ709" s="10">
        <v>16716498746</v>
      </c>
      <c r="AK709">
        <v>203</v>
      </c>
      <c r="AL709" t="s">
        <v>1083</v>
      </c>
      <c r="BE709" t="str">
        <f>"31-1122.00"</f>
        <v>31-1122.00</v>
      </c>
      <c r="BF709" t="s">
        <v>1616</v>
      </c>
      <c r="BG709" t="s">
        <v>2436</v>
      </c>
      <c r="BH709" t="s">
        <v>1618</v>
      </c>
      <c r="BI709">
        <v>3</v>
      </c>
      <c r="BJ709">
        <v>3</v>
      </c>
      <c r="BK709" s="1">
        <v>46157</v>
      </c>
      <c r="BL709" s="1">
        <v>46521</v>
      </c>
      <c r="BM709" s="1">
        <v>46157</v>
      </c>
      <c r="BN709" s="1">
        <v>46521</v>
      </c>
      <c r="BO709">
        <v>40</v>
      </c>
      <c r="BP709">
        <v>0</v>
      </c>
      <c r="BQ709">
        <v>8</v>
      </c>
      <c r="BR709">
        <v>8</v>
      </c>
      <c r="BS709">
        <v>8</v>
      </c>
      <c r="BT709">
        <v>8</v>
      </c>
      <c r="BU709">
        <v>5</v>
      </c>
      <c r="BV709">
        <v>3</v>
      </c>
      <c r="BW709" t="str">
        <f>"8:30 AM"</f>
        <v>8:30 AM</v>
      </c>
      <c r="BX709" t="str">
        <f>"5:30 PM"</f>
        <v>5:30 PM</v>
      </c>
      <c r="BY709" t="s">
        <v>135</v>
      </c>
      <c r="BZ709">
        <v>0</v>
      </c>
      <c r="CA709">
        <v>12</v>
      </c>
      <c r="CB709" t="s">
        <v>117</v>
      </c>
      <c r="CD709" t="s">
        <v>325</v>
      </c>
      <c r="CE709" t="s">
        <v>1088</v>
      </c>
      <c r="CF709" t="s">
        <v>1881</v>
      </c>
      <c r="CG709" t="s">
        <v>121</v>
      </c>
      <c r="CH709" t="s">
        <v>122</v>
      </c>
      <c r="CI709" s="8">
        <v>96950</v>
      </c>
      <c r="CJ709" s="3">
        <v>11.18</v>
      </c>
      <c r="CK709" s="3">
        <v>11.18</v>
      </c>
      <c r="CL709" s="3">
        <v>16.77</v>
      </c>
      <c r="CM709" s="3">
        <v>16.77</v>
      </c>
      <c r="CN709" t="s">
        <v>137</v>
      </c>
      <c r="CP709" t="s">
        <v>138</v>
      </c>
      <c r="CR709" t="s">
        <v>117</v>
      </c>
      <c r="CS709" t="s">
        <v>139</v>
      </c>
      <c r="CT709" t="s">
        <v>140</v>
      </c>
      <c r="CU709" t="s">
        <v>139</v>
      </c>
      <c r="CV709" t="s">
        <v>140</v>
      </c>
      <c r="CW709" t="s">
        <v>139</v>
      </c>
      <c r="CX709" t="s">
        <v>140</v>
      </c>
      <c r="CY709" t="s">
        <v>140</v>
      </c>
      <c r="CZ709" s="10">
        <v>16703236877</v>
      </c>
      <c r="DA709" t="s">
        <v>1887</v>
      </c>
      <c r="DB709" t="s">
        <v>140</v>
      </c>
      <c r="DC709" t="s">
        <v>139</v>
      </c>
      <c r="DD709" t="s">
        <v>117</v>
      </c>
    </row>
    <row r="710" spans="1:114" ht="14.45" customHeight="1" x14ac:dyDescent="0.25">
      <c r="A710" t="s">
        <v>4920</v>
      </c>
      <c r="B710" t="s">
        <v>115</v>
      </c>
      <c r="C710" s="1">
        <v>46041</v>
      </c>
      <c r="D710" s="1">
        <v>46091</v>
      </c>
      <c r="E710" t="s">
        <v>116</v>
      </c>
      <c r="G710" t="s">
        <v>117</v>
      </c>
      <c r="H710" t="s">
        <v>117</v>
      </c>
      <c r="I710" t="s">
        <v>117</v>
      </c>
      <c r="J710" t="s">
        <v>1611</v>
      </c>
      <c r="K710" t="s">
        <v>1612</v>
      </c>
      <c r="L710" t="s">
        <v>1075</v>
      </c>
      <c r="M710" t="s">
        <v>4852</v>
      </c>
      <c r="N710" t="s">
        <v>121</v>
      </c>
      <c r="O710" t="s">
        <v>122</v>
      </c>
      <c r="P710" s="8">
        <v>96950</v>
      </c>
      <c r="Q710" t="s">
        <v>123</v>
      </c>
      <c r="R710" t="s">
        <v>140</v>
      </c>
      <c r="S710" s="10">
        <v>16703236877</v>
      </c>
      <c r="U710" t="s">
        <v>1614</v>
      </c>
      <c r="V710">
        <v>621610</v>
      </c>
      <c r="W710" t="s">
        <v>125</v>
      </c>
      <c r="Y710" t="s">
        <v>1078</v>
      </c>
      <c r="Z710" t="s">
        <v>1079</v>
      </c>
      <c r="AA710" t="s">
        <v>1080</v>
      </c>
      <c r="AB710" t="s">
        <v>277</v>
      </c>
      <c r="AC710" t="s">
        <v>1081</v>
      </c>
      <c r="AE710" t="s">
        <v>1082</v>
      </c>
      <c r="AF710" t="s">
        <v>340</v>
      </c>
      <c r="AG710" s="8">
        <v>96931</v>
      </c>
      <c r="AH710" t="s">
        <v>123</v>
      </c>
      <c r="AJ710" s="10">
        <v>16716498746</v>
      </c>
      <c r="AK710">
        <v>203</v>
      </c>
      <c r="AL710" t="s">
        <v>1083</v>
      </c>
      <c r="BE710" t="str">
        <f>"29-1141.00"</f>
        <v>29-1141.00</v>
      </c>
      <c r="BF710" t="s">
        <v>1816</v>
      </c>
      <c r="BG710" t="s">
        <v>4853</v>
      </c>
      <c r="BH710" t="s">
        <v>4352</v>
      </c>
      <c r="BI710">
        <v>3</v>
      </c>
      <c r="BJ710">
        <v>3</v>
      </c>
      <c r="BK710" s="1">
        <v>46157</v>
      </c>
      <c r="BL710" s="1">
        <v>46521</v>
      </c>
      <c r="BM710" s="1">
        <v>46157</v>
      </c>
      <c r="BN710" s="1">
        <v>46521</v>
      </c>
      <c r="BO710">
        <v>40</v>
      </c>
      <c r="BP710">
        <v>0</v>
      </c>
      <c r="BQ710">
        <v>8</v>
      </c>
      <c r="BR710">
        <v>8</v>
      </c>
      <c r="BS710">
        <v>8</v>
      </c>
      <c r="BT710">
        <v>8</v>
      </c>
      <c r="BU710">
        <v>5</v>
      </c>
      <c r="BV710">
        <v>3</v>
      </c>
      <c r="BW710" t="str">
        <f>"8:30 AM"</f>
        <v>8:30 AM</v>
      </c>
      <c r="BX710" t="str">
        <f>"5:30 PM"</f>
        <v>5:30 PM</v>
      </c>
      <c r="BY710" t="s">
        <v>384</v>
      </c>
      <c r="BZ710">
        <v>0</v>
      </c>
      <c r="CA710">
        <v>0</v>
      </c>
      <c r="CB710" t="s">
        <v>117</v>
      </c>
      <c r="CD710" s="2" t="s">
        <v>4353</v>
      </c>
      <c r="CE710" t="s">
        <v>1088</v>
      </c>
      <c r="CF710" t="s">
        <v>4852</v>
      </c>
      <c r="CG710" t="s">
        <v>121</v>
      </c>
      <c r="CH710" t="s">
        <v>122</v>
      </c>
      <c r="CI710" s="8">
        <v>96950</v>
      </c>
      <c r="CJ710" s="3">
        <v>22.77</v>
      </c>
      <c r="CK710" s="3">
        <v>22.77</v>
      </c>
      <c r="CL710" s="3">
        <v>0</v>
      </c>
      <c r="CM710" s="3">
        <v>0</v>
      </c>
      <c r="CN710" t="s">
        <v>137</v>
      </c>
      <c r="CP710" t="s">
        <v>138</v>
      </c>
      <c r="CR710" t="s">
        <v>117</v>
      </c>
      <c r="CS710" t="s">
        <v>139</v>
      </c>
      <c r="CT710" t="s">
        <v>140</v>
      </c>
      <c r="CU710" t="s">
        <v>140</v>
      </c>
      <c r="CV710" t="s">
        <v>140</v>
      </c>
      <c r="CW710" t="s">
        <v>139</v>
      </c>
      <c r="CX710" t="s">
        <v>140</v>
      </c>
      <c r="CY710" t="s">
        <v>140</v>
      </c>
      <c r="CZ710" s="10">
        <v>16703236877</v>
      </c>
      <c r="DA710" t="s">
        <v>1621</v>
      </c>
      <c r="DB710" t="s">
        <v>140</v>
      </c>
      <c r="DC710" t="s">
        <v>139</v>
      </c>
      <c r="DD710" t="s">
        <v>117</v>
      </c>
    </row>
    <row r="711" spans="1:114" ht="14.45" customHeight="1" x14ac:dyDescent="0.25">
      <c r="A711" t="s">
        <v>1240</v>
      </c>
      <c r="B711" t="s">
        <v>115</v>
      </c>
      <c r="C711" s="1">
        <v>46036</v>
      </c>
      <c r="D711" s="1">
        <v>46092</v>
      </c>
      <c r="E711" t="s">
        <v>168</v>
      </c>
      <c r="F711" s="1">
        <v>46141</v>
      </c>
      <c r="G711" t="s">
        <v>117</v>
      </c>
      <c r="H711" t="s">
        <v>117</v>
      </c>
      <c r="I711" t="s">
        <v>117</v>
      </c>
      <c r="J711" t="s">
        <v>169</v>
      </c>
      <c r="L711" t="s">
        <v>1241</v>
      </c>
      <c r="M711" t="s">
        <v>171</v>
      </c>
      <c r="N711" t="s">
        <v>156</v>
      </c>
      <c r="O711" t="s">
        <v>122</v>
      </c>
      <c r="P711" s="8">
        <v>96950</v>
      </c>
      <c r="Q711" t="s">
        <v>123</v>
      </c>
      <c r="S711" s="10">
        <v>16702341795</v>
      </c>
      <c r="U711" t="s">
        <v>172</v>
      </c>
      <c r="V711">
        <v>721110</v>
      </c>
      <c r="W711" t="s">
        <v>125</v>
      </c>
      <c r="Y711" t="s">
        <v>173</v>
      </c>
      <c r="Z711" t="s">
        <v>174</v>
      </c>
      <c r="AA711" t="s">
        <v>175</v>
      </c>
      <c r="AB711" t="s">
        <v>176</v>
      </c>
      <c r="AC711" t="s">
        <v>171</v>
      </c>
      <c r="AD711" t="s">
        <v>1241</v>
      </c>
      <c r="AE711" t="s">
        <v>156</v>
      </c>
      <c r="AF711" t="s">
        <v>122</v>
      </c>
      <c r="AG711" s="8">
        <v>96950</v>
      </c>
      <c r="AH711" t="s">
        <v>123</v>
      </c>
      <c r="AJ711" s="10">
        <v>16702341795</v>
      </c>
      <c r="AL711" t="s">
        <v>178</v>
      </c>
      <c r="BE711" t="str">
        <f>"37-2012.00"</f>
        <v>37-2012.00</v>
      </c>
      <c r="BF711" t="s">
        <v>427</v>
      </c>
      <c r="BG711" t="s">
        <v>1242</v>
      </c>
      <c r="BH711" t="s">
        <v>1243</v>
      </c>
      <c r="BI711">
        <v>1</v>
      </c>
      <c r="BJ711">
        <v>1</v>
      </c>
      <c r="BK711" s="1">
        <v>46143</v>
      </c>
      <c r="BL711" s="1">
        <v>46507</v>
      </c>
      <c r="BM711" s="1">
        <v>46143</v>
      </c>
      <c r="BN711" s="1">
        <v>46507</v>
      </c>
      <c r="BO711">
        <v>35</v>
      </c>
      <c r="BP711">
        <v>5</v>
      </c>
      <c r="BQ711">
        <v>6</v>
      </c>
      <c r="BR711">
        <v>6</v>
      </c>
      <c r="BS711">
        <v>0</v>
      </c>
      <c r="BT711">
        <v>6</v>
      </c>
      <c r="BU711">
        <v>6</v>
      </c>
      <c r="BV711">
        <v>6</v>
      </c>
      <c r="BW711" t="str">
        <f>"7:30 AM"</f>
        <v>7:30 AM</v>
      </c>
      <c r="BX711" t="str">
        <f>"2:30 PM"</f>
        <v>2:30 PM</v>
      </c>
      <c r="BY711" t="s">
        <v>165</v>
      </c>
      <c r="BZ711">
        <v>0</v>
      </c>
      <c r="CA711">
        <v>3</v>
      </c>
      <c r="CB711" t="s">
        <v>117</v>
      </c>
      <c r="CD711" t="s">
        <v>1244</v>
      </c>
      <c r="CE711" t="s">
        <v>1245</v>
      </c>
      <c r="CF711" t="s">
        <v>1241</v>
      </c>
      <c r="CG711" t="s">
        <v>564</v>
      </c>
      <c r="CH711" t="s">
        <v>122</v>
      </c>
      <c r="CI711" s="8">
        <v>96952</v>
      </c>
      <c r="CJ711" s="3">
        <v>7.86</v>
      </c>
      <c r="CK711" s="3">
        <v>10</v>
      </c>
      <c r="CL711" s="3">
        <v>11.79</v>
      </c>
      <c r="CM711" s="3">
        <v>15</v>
      </c>
      <c r="CN711" t="s">
        <v>137</v>
      </c>
      <c r="CO711">
        <v>0</v>
      </c>
      <c r="CP711" t="s">
        <v>138</v>
      </c>
      <c r="CR711" t="s">
        <v>117</v>
      </c>
      <c r="CS711" t="s">
        <v>139</v>
      </c>
      <c r="CT711" t="s">
        <v>139</v>
      </c>
      <c r="CU711" t="s">
        <v>139</v>
      </c>
      <c r="CV711" t="s">
        <v>140</v>
      </c>
      <c r="CW711" t="s">
        <v>139</v>
      </c>
      <c r="CX711" t="s">
        <v>139</v>
      </c>
      <c r="CY711" t="s">
        <v>1246</v>
      </c>
      <c r="CZ711" s="10">
        <v>16702341795</v>
      </c>
      <c r="DA711" t="s">
        <v>178</v>
      </c>
      <c r="DB711" t="s">
        <v>183</v>
      </c>
      <c r="DC711" t="s">
        <v>139</v>
      </c>
      <c r="DD711" t="s">
        <v>117</v>
      </c>
    </row>
    <row r="712" spans="1:114" ht="14.45" customHeight="1" x14ac:dyDescent="0.25">
      <c r="A712" t="s">
        <v>2434</v>
      </c>
      <c r="B712" t="s">
        <v>217</v>
      </c>
      <c r="C712" s="1">
        <v>46037</v>
      </c>
      <c r="D712" s="1">
        <v>46092</v>
      </c>
      <c r="E712" t="s">
        <v>168</v>
      </c>
      <c r="F712" s="1">
        <v>46141</v>
      </c>
      <c r="G712" t="s">
        <v>117</v>
      </c>
      <c r="H712" t="s">
        <v>117</v>
      </c>
      <c r="I712" t="s">
        <v>117</v>
      </c>
      <c r="J712" t="s">
        <v>1879</v>
      </c>
      <c r="K712" t="s">
        <v>1880</v>
      </c>
      <c r="L712" t="s">
        <v>2435</v>
      </c>
      <c r="M712" t="s">
        <v>1881</v>
      </c>
      <c r="N712" t="s">
        <v>121</v>
      </c>
      <c r="O712" t="s">
        <v>122</v>
      </c>
      <c r="P712" s="8">
        <v>96950</v>
      </c>
      <c r="Q712" t="s">
        <v>123</v>
      </c>
      <c r="R712" t="s">
        <v>140</v>
      </c>
      <c r="S712" s="10">
        <v>16703236877</v>
      </c>
      <c r="U712" t="s">
        <v>1882</v>
      </c>
      <c r="V712">
        <v>621610</v>
      </c>
      <c r="W712" t="s">
        <v>125</v>
      </c>
      <c r="Y712" t="s">
        <v>1078</v>
      </c>
      <c r="Z712" t="s">
        <v>1079</v>
      </c>
      <c r="AA712" t="s">
        <v>1080</v>
      </c>
      <c r="AB712" t="s">
        <v>277</v>
      </c>
      <c r="AC712" t="s">
        <v>1081</v>
      </c>
      <c r="AE712" t="s">
        <v>1082</v>
      </c>
      <c r="AF712" t="s">
        <v>340</v>
      </c>
      <c r="AG712" s="8">
        <v>96931</v>
      </c>
      <c r="AH712" t="s">
        <v>123</v>
      </c>
      <c r="AJ712" s="10">
        <v>16716498746</v>
      </c>
      <c r="AK712">
        <v>203</v>
      </c>
      <c r="AL712" t="s">
        <v>1083</v>
      </c>
      <c r="BE712" t="str">
        <f>"31-1122.00"</f>
        <v>31-1122.00</v>
      </c>
      <c r="BF712" t="s">
        <v>1616</v>
      </c>
      <c r="BG712" t="s">
        <v>2436</v>
      </c>
      <c r="BH712" t="s">
        <v>1618</v>
      </c>
      <c r="BI712">
        <v>2</v>
      </c>
      <c r="BK712" s="1">
        <v>46143</v>
      </c>
      <c r="BL712" s="1">
        <v>46507</v>
      </c>
      <c r="BO712">
        <v>40</v>
      </c>
      <c r="BP712">
        <v>0</v>
      </c>
      <c r="BQ712">
        <v>8</v>
      </c>
      <c r="BR712">
        <v>8</v>
      </c>
      <c r="BS712">
        <v>8</v>
      </c>
      <c r="BT712">
        <v>8</v>
      </c>
      <c r="BU712">
        <v>5</v>
      </c>
      <c r="BV712">
        <v>3</v>
      </c>
      <c r="BW712" t="str">
        <f>"8:30 AM"</f>
        <v>8:30 AM</v>
      </c>
      <c r="BX712" t="str">
        <f>"5:30 PM"</f>
        <v>5:30 PM</v>
      </c>
      <c r="BY712" t="s">
        <v>135</v>
      </c>
      <c r="BZ712">
        <v>0</v>
      </c>
      <c r="CA712">
        <v>12</v>
      </c>
      <c r="CB712" t="s">
        <v>117</v>
      </c>
      <c r="CD712" t="s">
        <v>325</v>
      </c>
      <c r="CE712" t="s">
        <v>1088</v>
      </c>
      <c r="CF712" t="s">
        <v>1881</v>
      </c>
      <c r="CG712" t="s">
        <v>121</v>
      </c>
      <c r="CH712" t="s">
        <v>122</v>
      </c>
      <c r="CI712" s="8">
        <v>96950</v>
      </c>
      <c r="CJ712" s="3">
        <v>11.18</v>
      </c>
      <c r="CK712" s="3">
        <v>11.18</v>
      </c>
      <c r="CL712" s="3">
        <v>16.77</v>
      </c>
      <c r="CM712" s="3">
        <v>16.77</v>
      </c>
      <c r="CN712" t="s">
        <v>137</v>
      </c>
      <c r="CP712" t="s">
        <v>138</v>
      </c>
      <c r="CR712" t="s">
        <v>117</v>
      </c>
      <c r="CS712" t="s">
        <v>139</v>
      </c>
      <c r="CT712" t="s">
        <v>140</v>
      </c>
      <c r="CU712" t="s">
        <v>139</v>
      </c>
      <c r="CV712" t="s">
        <v>140</v>
      </c>
      <c r="CW712" t="s">
        <v>139</v>
      </c>
      <c r="CX712" t="s">
        <v>140</v>
      </c>
      <c r="CY712" t="s">
        <v>140</v>
      </c>
      <c r="CZ712" s="10">
        <v>16703236877</v>
      </c>
      <c r="DA712" t="s">
        <v>1887</v>
      </c>
      <c r="DB712" t="s">
        <v>140</v>
      </c>
      <c r="DC712" t="s">
        <v>139</v>
      </c>
      <c r="DD712" t="s">
        <v>117</v>
      </c>
    </row>
    <row r="713" spans="1:114" ht="14.45" customHeight="1" x14ac:dyDescent="0.25">
      <c r="A713" t="s">
        <v>3170</v>
      </c>
      <c r="B713" t="s">
        <v>499</v>
      </c>
      <c r="C713" s="1">
        <v>46087</v>
      </c>
      <c r="D713" s="1">
        <v>46092</v>
      </c>
      <c r="E713" t="s">
        <v>116</v>
      </c>
      <c r="G713" t="s">
        <v>117</v>
      </c>
      <c r="H713" t="s">
        <v>117</v>
      </c>
      <c r="I713" t="s">
        <v>117</v>
      </c>
      <c r="J713" t="s">
        <v>1045</v>
      </c>
      <c r="K713" t="s">
        <v>165</v>
      </c>
      <c r="L713" t="s">
        <v>1501</v>
      </c>
      <c r="M713" t="s">
        <v>1502</v>
      </c>
      <c r="N713" t="s">
        <v>156</v>
      </c>
      <c r="O713" t="s">
        <v>122</v>
      </c>
      <c r="P713" s="8">
        <v>96950</v>
      </c>
      <c r="Q713" t="s">
        <v>123</v>
      </c>
      <c r="S713" s="10">
        <v>16702353027</v>
      </c>
      <c r="U713" t="s">
        <v>221</v>
      </c>
      <c r="V713">
        <v>561320</v>
      </c>
      <c r="W713" t="s">
        <v>222</v>
      </c>
      <c r="X713" t="s">
        <v>139</v>
      </c>
      <c r="Y713" t="s">
        <v>1048</v>
      </c>
      <c r="Z713" t="s">
        <v>1049</v>
      </c>
      <c r="AA713" t="s">
        <v>1050</v>
      </c>
      <c r="AB713" t="s">
        <v>277</v>
      </c>
      <c r="AC713" t="s">
        <v>1503</v>
      </c>
      <c r="AD713" t="s">
        <v>1502</v>
      </c>
      <c r="AE713" t="s">
        <v>156</v>
      </c>
      <c r="AF713" t="s">
        <v>122</v>
      </c>
      <c r="AG713" s="8">
        <v>96950</v>
      </c>
      <c r="AH713" t="s">
        <v>123</v>
      </c>
      <c r="AJ713" s="10">
        <v>16702353027</v>
      </c>
      <c r="AL713" t="s">
        <v>226</v>
      </c>
      <c r="BE713" t="str">
        <f>"35-2021.00"</f>
        <v>35-2021.00</v>
      </c>
      <c r="BF713" t="s">
        <v>588</v>
      </c>
      <c r="BG713" t="s">
        <v>1504</v>
      </c>
      <c r="BH713" t="s">
        <v>1505</v>
      </c>
      <c r="BI713">
        <v>6</v>
      </c>
      <c r="BK713" s="1">
        <v>46235</v>
      </c>
      <c r="BL713" s="1">
        <v>46599</v>
      </c>
      <c r="BO713">
        <v>35</v>
      </c>
      <c r="BP713">
        <v>0</v>
      </c>
      <c r="BQ713">
        <v>7</v>
      </c>
      <c r="BR713">
        <v>7</v>
      </c>
      <c r="BS713">
        <v>7</v>
      </c>
      <c r="BT713">
        <v>7</v>
      </c>
      <c r="BU713">
        <v>7</v>
      </c>
      <c r="BV713">
        <v>0</v>
      </c>
      <c r="BW713" t="str">
        <f>"5:30 AM"</f>
        <v>5:30 AM</v>
      </c>
      <c r="BX713" t="str">
        <f>"1:30 PM"</f>
        <v>1:30 PM</v>
      </c>
      <c r="BY713" t="s">
        <v>135</v>
      </c>
      <c r="BZ713">
        <v>0</v>
      </c>
      <c r="CA713">
        <v>6</v>
      </c>
      <c r="CB713" t="s">
        <v>117</v>
      </c>
      <c r="CD713" s="2" t="s">
        <v>3171</v>
      </c>
      <c r="CE713" t="s">
        <v>574</v>
      </c>
      <c r="CF713" t="s">
        <v>574</v>
      </c>
      <c r="CG713" t="s">
        <v>564</v>
      </c>
      <c r="CH713" t="s">
        <v>122</v>
      </c>
      <c r="CI713" s="8">
        <v>96952</v>
      </c>
      <c r="CJ713" s="3">
        <v>8.24</v>
      </c>
      <c r="CK713" s="3">
        <v>8.24</v>
      </c>
      <c r="CL713" s="3">
        <v>12.36</v>
      </c>
      <c r="CM713" s="3">
        <v>12.36</v>
      </c>
      <c r="CN713" t="s">
        <v>137</v>
      </c>
      <c r="CO713" t="s">
        <v>165</v>
      </c>
      <c r="CP713" t="s">
        <v>138</v>
      </c>
      <c r="CR713" t="s">
        <v>117</v>
      </c>
      <c r="CS713" t="s">
        <v>139</v>
      </c>
      <c r="CT713" t="s">
        <v>140</v>
      </c>
      <c r="CU713" t="s">
        <v>139</v>
      </c>
      <c r="CV713" t="s">
        <v>140</v>
      </c>
      <c r="CW713" t="s">
        <v>139</v>
      </c>
      <c r="CX713" t="s">
        <v>140</v>
      </c>
      <c r="CY713" s="2" t="s">
        <v>3172</v>
      </c>
      <c r="CZ713" s="10">
        <v>16702353027</v>
      </c>
      <c r="DA713" t="s">
        <v>226</v>
      </c>
      <c r="DB713" t="s">
        <v>140</v>
      </c>
      <c r="DC713" t="s">
        <v>139</v>
      </c>
      <c r="DD713" t="s">
        <v>139</v>
      </c>
    </row>
    <row r="714" spans="1:114" ht="14.45" customHeight="1" x14ac:dyDescent="0.25">
      <c r="A714" t="s">
        <v>3293</v>
      </c>
      <c r="B714" t="s">
        <v>499</v>
      </c>
      <c r="C714" s="1">
        <v>46085</v>
      </c>
      <c r="D714" s="1">
        <v>46092</v>
      </c>
      <c r="E714" t="s">
        <v>116</v>
      </c>
      <c r="G714" t="s">
        <v>117</v>
      </c>
      <c r="H714" t="s">
        <v>117</v>
      </c>
      <c r="I714" t="s">
        <v>117</v>
      </c>
      <c r="J714" t="s">
        <v>3294</v>
      </c>
      <c r="K714" t="s">
        <v>3295</v>
      </c>
      <c r="L714" t="s">
        <v>3296</v>
      </c>
      <c r="N714" t="s">
        <v>156</v>
      </c>
      <c r="O714" t="s">
        <v>122</v>
      </c>
      <c r="P714" s="8">
        <v>96950</v>
      </c>
      <c r="Q714" t="s">
        <v>123</v>
      </c>
      <c r="R714" t="s">
        <v>156</v>
      </c>
      <c r="S714" s="10">
        <v>16702358641</v>
      </c>
      <c r="U714" t="s">
        <v>3297</v>
      </c>
      <c r="V714">
        <v>72251</v>
      </c>
      <c r="W714" t="s">
        <v>125</v>
      </c>
      <c r="Y714" t="s">
        <v>2800</v>
      </c>
      <c r="Z714" t="s">
        <v>2801</v>
      </c>
      <c r="AA714" t="s">
        <v>3122</v>
      </c>
      <c r="AB714" t="s">
        <v>277</v>
      </c>
      <c r="AC714" t="s">
        <v>3296</v>
      </c>
      <c r="AE714" t="s">
        <v>156</v>
      </c>
      <c r="AF714" t="s">
        <v>122</v>
      </c>
      <c r="AG714" s="8">
        <v>96950</v>
      </c>
      <c r="AH714" t="s">
        <v>123</v>
      </c>
      <c r="AI714" t="s">
        <v>156</v>
      </c>
      <c r="AJ714" s="10">
        <v>16702358641</v>
      </c>
      <c r="AL714" t="s">
        <v>3298</v>
      </c>
      <c r="BE714" t="str">
        <f>"35-2014.00"</f>
        <v>35-2014.00</v>
      </c>
      <c r="BF714" t="s">
        <v>195</v>
      </c>
      <c r="BG714" t="s">
        <v>3299</v>
      </c>
      <c r="BH714" t="s">
        <v>197</v>
      </c>
      <c r="BI714">
        <v>8</v>
      </c>
      <c r="BK714" s="1">
        <v>46327</v>
      </c>
      <c r="BL714" s="1">
        <v>46691</v>
      </c>
      <c r="BO714">
        <v>35</v>
      </c>
      <c r="BP714">
        <v>7</v>
      </c>
      <c r="BQ714">
        <v>7</v>
      </c>
      <c r="BR714">
        <v>0</v>
      </c>
      <c r="BS714">
        <v>7</v>
      </c>
      <c r="BT714">
        <v>0</v>
      </c>
      <c r="BU714">
        <v>7</v>
      </c>
      <c r="BV714">
        <v>7</v>
      </c>
      <c r="BW714" t="str">
        <f>"6:00 AM"</f>
        <v>6:00 AM</v>
      </c>
      <c r="BX714" t="str">
        <f>"1:00 PM"</f>
        <v>1:00 PM</v>
      </c>
      <c r="BY714" t="s">
        <v>165</v>
      </c>
      <c r="BZ714">
        <v>0</v>
      </c>
      <c r="CA714">
        <v>12</v>
      </c>
      <c r="CB714" t="s">
        <v>117</v>
      </c>
      <c r="CD714" t="s">
        <v>3300</v>
      </c>
      <c r="CE714" t="s">
        <v>3301</v>
      </c>
      <c r="CF714" t="s">
        <v>2780</v>
      </c>
      <c r="CG714" t="s">
        <v>156</v>
      </c>
      <c r="CH714" t="s">
        <v>122</v>
      </c>
      <c r="CI714" s="8">
        <v>96950</v>
      </c>
      <c r="CJ714" s="3">
        <v>8.93</v>
      </c>
      <c r="CK714" s="3">
        <v>9.1</v>
      </c>
      <c r="CL714" s="3">
        <v>13.4</v>
      </c>
      <c r="CM714" s="3">
        <v>13.65</v>
      </c>
      <c r="CN714" t="s">
        <v>137</v>
      </c>
      <c r="CP714" t="s">
        <v>138</v>
      </c>
      <c r="CR714" t="s">
        <v>117</v>
      </c>
      <c r="CS714" t="s">
        <v>139</v>
      </c>
      <c r="CT714" t="s">
        <v>140</v>
      </c>
      <c r="CU714" t="s">
        <v>139</v>
      </c>
      <c r="CV714" t="s">
        <v>140</v>
      </c>
      <c r="CW714" t="s">
        <v>139</v>
      </c>
      <c r="CX714" t="s">
        <v>140</v>
      </c>
      <c r="CY714" t="s">
        <v>3302</v>
      </c>
      <c r="CZ714" s="10">
        <v>16702358641</v>
      </c>
      <c r="DA714" t="s">
        <v>3298</v>
      </c>
      <c r="DB714" t="s">
        <v>140</v>
      </c>
      <c r="DC714" t="s">
        <v>139</v>
      </c>
      <c r="DD714" t="s">
        <v>117</v>
      </c>
    </row>
    <row r="715" spans="1:114" ht="14.45" customHeight="1" x14ac:dyDescent="0.25">
      <c r="A715" t="s">
        <v>3795</v>
      </c>
      <c r="B715" t="s">
        <v>217</v>
      </c>
      <c r="C715" s="1">
        <v>46038</v>
      </c>
      <c r="D715" s="1">
        <v>46092</v>
      </c>
      <c r="E715" t="s">
        <v>116</v>
      </c>
      <c r="G715" t="s">
        <v>117</v>
      </c>
      <c r="H715" t="s">
        <v>117</v>
      </c>
      <c r="I715" t="s">
        <v>117</v>
      </c>
      <c r="J715" t="s">
        <v>1073</v>
      </c>
      <c r="K715" t="s">
        <v>1074</v>
      </c>
      <c r="L715" t="s">
        <v>1075</v>
      </c>
      <c r="M715" t="s">
        <v>1076</v>
      </c>
      <c r="N715" t="s">
        <v>121</v>
      </c>
      <c r="O715" t="s">
        <v>122</v>
      </c>
      <c r="P715" s="8">
        <v>96950</v>
      </c>
      <c r="Q715" t="s">
        <v>123</v>
      </c>
      <c r="R715" t="s">
        <v>140</v>
      </c>
      <c r="S715" s="10">
        <v>16703236877</v>
      </c>
      <c r="U715" t="s">
        <v>1077</v>
      </c>
      <c r="V715">
        <v>621498</v>
      </c>
      <c r="W715" t="s">
        <v>125</v>
      </c>
      <c r="Y715" t="s">
        <v>1078</v>
      </c>
      <c r="Z715" t="s">
        <v>1079</v>
      </c>
      <c r="AA715" t="s">
        <v>1080</v>
      </c>
      <c r="AB715" t="s">
        <v>277</v>
      </c>
      <c r="AC715" t="s">
        <v>1081</v>
      </c>
      <c r="AE715" t="s">
        <v>1082</v>
      </c>
      <c r="AF715" t="s">
        <v>340</v>
      </c>
      <c r="AG715" s="8">
        <v>96931</v>
      </c>
      <c r="AH715" t="s">
        <v>123</v>
      </c>
      <c r="AJ715" s="10">
        <v>16716498746</v>
      </c>
      <c r="AK715">
        <v>203</v>
      </c>
      <c r="AL715" t="s">
        <v>1083</v>
      </c>
      <c r="BE715" t="str">
        <f>"31-1131.00"</f>
        <v>31-1131.00</v>
      </c>
      <c r="BF715" t="s">
        <v>3796</v>
      </c>
      <c r="BG715" t="s">
        <v>3797</v>
      </c>
      <c r="BH715" t="s">
        <v>3798</v>
      </c>
      <c r="BI715">
        <v>2</v>
      </c>
      <c r="BK715" s="1">
        <v>46143</v>
      </c>
      <c r="BL715" s="1">
        <v>46507</v>
      </c>
      <c r="BO715">
        <v>40</v>
      </c>
      <c r="BP715">
        <v>0</v>
      </c>
      <c r="BQ715">
        <v>8</v>
      </c>
      <c r="BR715">
        <v>8</v>
      </c>
      <c r="BS715">
        <v>8</v>
      </c>
      <c r="BT715">
        <v>8</v>
      </c>
      <c r="BU715">
        <v>5</v>
      </c>
      <c r="BV715">
        <v>3</v>
      </c>
      <c r="BW715" t="str">
        <f>"8:30 AM"</f>
        <v>8:30 AM</v>
      </c>
      <c r="BX715" t="str">
        <f>"5:30 PM"</f>
        <v>5:30 PM</v>
      </c>
      <c r="BY715" t="s">
        <v>135</v>
      </c>
      <c r="BZ715">
        <v>0</v>
      </c>
      <c r="CA715">
        <v>12</v>
      </c>
      <c r="CB715" t="s">
        <v>117</v>
      </c>
      <c r="CD715" s="2" t="s">
        <v>3799</v>
      </c>
      <c r="CE715" t="s">
        <v>1088</v>
      </c>
      <c r="CF715" t="s">
        <v>1076</v>
      </c>
      <c r="CG715" t="s">
        <v>121</v>
      </c>
      <c r="CH715" t="s">
        <v>122</v>
      </c>
      <c r="CI715" s="8">
        <v>96950</v>
      </c>
      <c r="CJ715" s="3">
        <v>12.05</v>
      </c>
      <c r="CK715" s="3">
        <v>12.05</v>
      </c>
      <c r="CN715" t="s">
        <v>137</v>
      </c>
      <c r="CP715" t="s">
        <v>138</v>
      </c>
      <c r="CR715" t="s">
        <v>117</v>
      </c>
      <c r="CS715" t="s">
        <v>139</v>
      </c>
      <c r="CT715" t="s">
        <v>140</v>
      </c>
      <c r="CU715" t="s">
        <v>140</v>
      </c>
      <c r="CV715" t="s">
        <v>140</v>
      </c>
      <c r="CW715" t="s">
        <v>139</v>
      </c>
      <c r="CX715" t="s">
        <v>140</v>
      </c>
      <c r="CY715" t="s">
        <v>140</v>
      </c>
      <c r="CZ715" s="10">
        <v>16703236877</v>
      </c>
      <c r="DA715" t="s">
        <v>1089</v>
      </c>
      <c r="DB715" t="s">
        <v>140</v>
      </c>
      <c r="DC715" t="s">
        <v>139</v>
      </c>
      <c r="DD715" t="s">
        <v>117</v>
      </c>
    </row>
    <row r="716" spans="1:114" ht="14.45" customHeight="1" x14ac:dyDescent="0.25">
      <c r="A716" t="s">
        <v>3802</v>
      </c>
      <c r="B716" t="s">
        <v>115</v>
      </c>
      <c r="C716" s="1">
        <v>46041</v>
      </c>
      <c r="D716" s="1">
        <v>46092</v>
      </c>
      <c r="E716" t="s">
        <v>116</v>
      </c>
      <c r="G716" t="s">
        <v>117</v>
      </c>
      <c r="H716" t="s">
        <v>117</v>
      </c>
      <c r="I716" t="s">
        <v>117</v>
      </c>
      <c r="J716" t="s">
        <v>1020</v>
      </c>
      <c r="L716" t="s">
        <v>1021</v>
      </c>
      <c r="N716" t="s">
        <v>121</v>
      </c>
      <c r="O716" t="s">
        <v>122</v>
      </c>
      <c r="P716" s="8">
        <v>96950</v>
      </c>
      <c r="Q716" t="s">
        <v>123</v>
      </c>
      <c r="S716" s="10">
        <v>16702358770</v>
      </c>
      <c r="U716" t="s">
        <v>1022</v>
      </c>
      <c r="V716">
        <v>23621</v>
      </c>
      <c r="W716" t="s">
        <v>125</v>
      </c>
      <c r="Y716" t="s">
        <v>1023</v>
      </c>
      <c r="Z716" t="s">
        <v>1024</v>
      </c>
      <c r="AB716" t="s">
        <v>193</v>
      </c>
      <c r="AC716" t="s">
        <v>1021</v>
      </c>
      <c r="AE716" t="s">
        <v>121</v>
      </c>
      <c r="AF716" t="s">
        <v>122</v>
      </c>
      <c r="AG716" s="8">
        <v>96950</v>
      </c>
      <c r="AH716" t="s">
        <v>123</v>
      </c>
      <c r="AJ716" s="10">
        <v>16702358770</v>
      </c>
      <c r="AL716" t="s">
        <v>1025</v>
      </c>
      <c r="BE716" t="str">
        <f>"49-9071.00"</f>
        <v>49-9071.00</v>
      </c>
      <c r="BF716" t="s">
        <v>132</v>
      </c>
      <c r="BG716" t="s">
        <v>1026</v>
      </c>
      <c r="BH716" t="s">
        <v>1027</v>
      </c>
      <c r="BI716">
        <v>10</v>
      </c>
      <c r="BJ716">
        <v>10</v>
      </c>
      <c r="BK716" s="1">
        <v>46082</v>
      </c>
      <c r="BL716" s="1">
        <v>46446</v>
      </c>
      <c r="BM716" s="1">
        <v>46092</v>
      </c>
      <c r="BN716" s="1">
        <v>46446</v>
      </c>
      <c r="BO716">
        <v>35</v>
      </c>
      <c r="BP716">
        <v>0</v>
      </c>
      <c r="BQ716">
        <v>7</v>
      </c>
      <c r="BR716">
        <v>7</v>
      </c>
      <c r="BS716">
        <v>7</v>
      </c>
      <c r="BT716">
        <v>7</v>
      </c>
      <c r="BU716">
        <v>7</v>
      </c>
      <c r="BV716">
        <v>0</v>
      </c>
      <c r="BW716" t="str">
        <f>"8:00 AM"</f>
        <v>8:00 AM</v>
      </c>
      <c r="BX716" t="str">
        <f>"4:00 PM"</f>
        <v>4:00 PM</v>
      </c>
      <c r="BY716" t="s">
        <v>135</v>
      </c>
      <c r="BZ716">
        <v>0</v>
      </c>
      <c r="CA716">
        <v>24</v>
      </c>
      <c r="CB716" t="s">
        <v>117</v>
      </c>
      <c r="CD716" t="s">
        <v>325</v>
      </c>
      <c r="CE716" t="s">
        <v>1028</v>
      </c>
      <c r="CG716" t="s">
        <v>121</v>
      </c>
      <c r="CH716" t="s">
        <v>122</v>
      </c>
      <c r="CI716" s="8">
        <v>96950</v>
      </c>
      <c r="CJ716" s="3">
        <v>9.98</v>
      </c>
      <c r="CK716" s="3">
        <v>9.98</v>
      </c>
      <c r="CL716" s="3">
        <v>14.97</v>
      </c>
      <c r="CM716" s="3">
        <v>14.97</v>
      </c>
      <c r="CN716" t="s">
        <v>137</v>
      </c>
      <c r="CO716" t="s">
        <v>142</v>
      </c>
      <c r="CP716" t="s">
        <v>266</v>
      </c>
      <c r="CR716" t="s">
        <v>117</v>
      </c>
      <c r="CS716" t="s">
        <v>139</v>
      </c>
      <c r="CT716" t="s">
        <v>140</v>
      </c>
      <c r="CU716" t="s">
        <v>139</v>
      </c>
      <c r="CV716" t="s">
        <v>140</v>
      </c>
      <c r="CW716" t="s">
        <v>139</v>
      </c>
      <c r="CX716" t="s">
        <v>140</v>
      </c>
      <c r="CY716" t="s">
        <v>3803</v>
      </c>
      <c r="CZ716" s="10">
        <v>16702358770</v>
      </c>
      <c r="DA716" t="s">
        <v>1025</v>
      </c>
      <c r="DB716" t="s">
        <v>142</v>
      </c>
      <c r="DC716" t="s">
        <v>139</v>
      </c>
      <c r="DD716" t="s">
        <v>117</v>
      </c>
    </row>
    <row r="717" spans="1:114" ht="14.45" customHeight="1" x14ac:dyDescent="0.25">
      <c r="A717" t="s">
        <v>3822</v>
      </c>
      <c r="B717" t="s">
        <v>115</v>
      </c>
      <c r="C717" s="1">
        <v>46059</v>
      </c>
      <c r="D717" s="1">
        <v>46092</v>
      </c>
      <c r="E717" t="s">
        <v>168</v>
      </c>
      <c r="F717" s="1">
        <v>46141</v>
      </c>
      <c r="G717" t="s">
        <v>117</v>
      </c>
      <c r="H717" t="s">
        <v>117</v>
      </c>
      <c r="I717" t="s">
        <v>117</v>
      </c>
      <c r="J717" t="s">
        <v>1648</v>
      </c>
      <c r="L717" t="s">
        <v>1649</v>
      </c>
      <c r="M717" t="s">
        <v>2850</v>
      </c>
      <c r="N717" t="s">
        <v>121</v>
      </c>
      <c r="O717" t="s">
        <v>122</v>
      </c>
      <c r="P717" s="8">
        <v>96950</v>
      </c>
      <c r="Q717" t="s">
        <v>123</v>
      </c>
      <c r="S717" s="10">
        <v>16702351980</v>
      </c>
      <c r="U717" t="s">
        <v>1059</v>
      </c>
      <c r="V717">
        <v>561320</v>
      </c>
      <c r="W717" t="s">
        <v>222</v>
      </c>
      <c r="X717" t="s">
        <v>139</v>
      </c>
      <c r="Y717" t="s">
        <v>1060</v>
      </c>
      <c r="Z717" t="s">
        <v>1061</v>
      </c>
      <c r="AA717" t="s">
        <v>1062</v>
      </c>
      <c r="AB717" t="s">
        <v>193</v>
      </c>
      <c r="AC717" t="s">
        <v>1649</v>
      </c>
      <c r="AD717" t="s">
        <v>1058</v>
      </c>
      <c r="AE717" t="s">
        <v>121</v>
      </c>
      <c r="AF717" t="s">
        <v>122</v>
      </c>
      <c r="AG717" s="8">
        <v>96950</v>
      </c>
      <c r="AH717" t="s">
        <v>123</v>
      </c>
      <c r="AJ717" s="10">
        <v>16702351980</v>
      </c>
      <c r="AL717" t="s">
        <v>1063</v>
      </c>
      <c r="BE717" t="str">
        <f>"37-2011.00"</f>
        <v>37-2011.00</v>
      </c>
      <c r="BF717" t="s">
        <v>640</v>
      </c>
      <c r="BG717" t="s">
        <v>3823</v>
      </c>
      <c r="BH717" t="s">
        <v>2847</v>
      </c>
      <c r="BI717">
        <v>10</v>
      </c>
      <c r="BJ717">
        <v>10</v>
      </c>
      <c r="BK717" s="1">
        <v>46143</v>
      </c>
      <c r="BL717" s="1">
        <v>46507</v>
      </c>
      <c r="BM717" s="1">
        <v>46143</v>
      </c>
      <c r="BN717" s="1">
        <v>46507</v>
      </c>
      <c r="BO717">
        <v>35</v>
      </c>
      <c r="BP717">
        <v>0</v>
      </c>
      <c r="BQ717">
        <v>7</v>
      </c>
      <c r="BR717">
        <v>7</v>
      </c>
      <c r="BS717">
        <v>7</v>
      </c>
      <c r="BT717">
        <v>7</v>
      </c>
      <c r="BU717">
        <v>7</v>
      </c>
      <c r="BV717">
        <v>0</v>
      </c>
      <c r="BW717" t="str">
        <f>"8:00 AM"</f>
        <v>8:00 AM</v>
      </c>
      <c r="BX717" t="str">
        <f>"4:00 PM"</f>
        <v>4:00 PM</v>
      </c>
      <c r="BY717" t="s">
        <v>165</v>
      </c>
      <c r="BZ717">
        <v>0</v>
      </c>
      <c r="CA717">
        <v>12</v>
      </c>
      <c r="CB717" t="s">
        <v>117</v>
      </c>
      <c r="CD717" s="2" t="s">
        <v>3824</v>
      </c>
      <c r="CE717" t="s">
        <v>230</v>
      </c>
      <c r="CF717" t="s">
        <v>2081</v>
      </c>
      <c r="CG717" t="s">
        <v>231</v>
      </c>
      <c r="CH717" t="s">
        <v>122</v>
      </c>
      <c r="CI717" s="8">
        <v>96950</v>
      </c>
      <c r="CJ717" s="3">
        <v>8.4499999999999993</v>
      </c>
      <c r="CK717" s="3">
        <v>8.4499999999999993</v>
      </c>
      <c r="CL717" s="3">
        <v>12.68</v>
      </c>
      <c r="CM717" s="3">
        <v>12.68</v>
      </c>
      <c r="CN717" t="s">
        <v>137</v>
      </c>
      <c r="CO717" t="s">
        <v>2563</v>
      </c>
      <c r="CP717" t="s">
        <v>138</v>
      </c>
      <c r="CR717" t="s">
        <v>117</v>
      </c>
      <c r="CS717" t="s">
        <v>139</v>
      </c>
      <c r="CT717" t="s">
        <v>140</v>
      </c>
      <c r="CU717" t="s">
        <v>139</v>
      </c>
      <c r="CV717" t="s">
        <v>140</v>
      </c>
      <c r="CW717" t="s">
        <v>139</v>
      </c>
      <c r="CX717" t="s">
        <v>140</v>
      </c>
      <c r="CY717" t="s">
        <v>2564</v>
      </c>
      <c r="CZ717" s="10">
        <v>16702351980</v>
      </c>
      <c r="DA717" t="s">
        <v>1063</v>
      </c>
      <c r="DB717" t="s">
        <v>140</v>
      </c>
      <c r="DC717" t="s">
        <v>139</v>
      </c>
      <c r="DD717" t="s">
        <v>139</v>
      </c>
    </row>
    <row r="718" spans="1:114" ht="14.45" customHeight="1" x14ac:dyDescent="0.25">
      <c r="A718" t="s">
        <v>4304</v>
      </c>
      <c r="B718" t="s">
        <v>499</v>
      </c>
      <c r="C718" s="1">
        <v>46090</v>
      </c>
      <c r="D718" s="1">
        <v>46092</v>
      </c>
      <c r="E718" t="s">
        <v>116</v>
      </c>
      <c r="G718" t="s">
        <v>117</v>
      </c>
      <c r="H718" t="s">
        <v>117</v>
      </c>
      <c r="I718" t="s">
        <v>117</v>
      </c>
      <c r="J718" t="s">
        <v>4305</v>
      </c>
      <c r="L718" t="s">
        <v>4306</v>
      </c>
      <c r="N718" t="s">
        <v>121</v>
      </c>
      <c r="O718" t="s">
        <v>122</v>
      </c>
      <c r="P718" s="8">
        <v>96950</v>
      </c>
      <c r="Q718" t="s">
        <v>123</v>
      </c>
      <c r="S718" s="10">
        <v>16702850478</v>
      </c>
      <c r="U718" t="s">
        <v>4307</v>
      </c>
      <c r="V718">
        <v>56132</v>
      </c>
      <c r="W718" t="s">
        <v>125</v>
      </c>
      <c r="Y718" t="s">
        <v>4308</v>
      </c>
      <c r="Z718" t="s">
        <v>4309</v>
      </c>
      <c r="AA718" t="s">
        <v>1544</v>
      </c>
      <c r="AB718" t="s">
        <v>193</v>
      </c>
      <c r="AC718" t="s">
        <v>4306</v>
      </c>
      <c r="AE718" t="s">
        <v>121</v>
      </c>
      <c r="AF718" t="s">
        <v>122</v>
      </c>
      <c r="AG718" s="8">
        <v>96950</v>
      </c>
      <c r="AH718" t="s">
        <v>123</v>
      </c>
      <c r="AJ718" s="10">
        <v>16702850478</v>
      </c>
      <c r="AL718" t="s">
        <v>4310</v>
      </c>
      <c r="BE718" t="str">
        <f>"49-9071.00"</f>
        <v>49-9071.00</v>
      </c>
      <c r="BF718" t="s">
        <v>132</v>
      </c>
      <c r="BG718" t="s">
        <v>4311</v>
      </c>
      <c r="BH718" t="s">
        <v>4312</v>
      </c>
      <c r="BI718">
        <v>25</v>
      </c>
      <c r="BK718" s="1">
        <v>46296</v>
      </c>
      <c r="BL718" s="1">
        <v>46660</v>
      </c>
      <c r="BO718">
        <v>38</v>
      </c>
      <c r="BP718">
        <v>0</v>
      </c>
      <c r="BQ718">
        <v>6</v>
      </c>
      <c r="BR718">
        <v>8</v>
      </c>
      <c r="BS718">
        <v>8</v>
      </c>
      <c r="BT718">
        <v>8</v>
      </c>
      <c r="BU718">
        <v>8</v>
      </c>
      <c r="BV718">
        <v>0</v>
      </c>
      <c r="BW718" t="str">
        <f>"8:00 AM"</f>
        <v>8:00 AM</v>
      </c>
      <c r="BX718" t="str">
        <f>"5:00 PM"</f>
        <v>5:00 PM</v>
      </c>
      <c r="BY718" t="s">
        <v>165</v>
      </c>
      <c r="BZ718">
        <v>0</v>
      </c>
      <c r="CA718">
        <v>12</v>
      </c>
      <c r="CB718" t="s">
        <v>117</v>
      </c>
      <c r="CD718" s="2" t="s">
        <v>4313</v>
      </c>
      <c r="CE718" t="s">
        <v>4314</v>
      </c>
      <c r="CG718" t="s">
        <v>156</v>
      </c>
      <c r="CH718" t="s">
        <v>122</v>
      </c>
      <c r="CI718" s="8">
        <v>96950</v>
      </c>
      <c r="CJ718" s="3">
        <v>9.98</v>
      </c>
      <c r="CK718" s="3">
        <v>9.98</v>
      </c>
      <c r="CL718" s="3">
        <v>0</v>
      </c>
      <c r="CM718" s="3">
        <v>0</v>
      </c>
      <c r="CN718" t="s">
        <v>137</v>
      </c>
      <c r="CO718" t="s">
        <v>854</v>
      </c>
      <c r="CP718" t="s">
        <v>138</v>
      </c>
      <c r="CR718" t="s">
        <v>117</v>
      </c>
      <c r="CS718" t="s">
        <v>139</v>
      </c>
      <c r="CT718" t="s">
        <v>140</v>
      </c>
      <c r="CU718" t="s">
        <v>140</v>
      </c>
      <c r="CV718" t="s">
        <v>140</v>
      </c>
      <c r="CW718" t="s">
        <v>139</v>
      </c>
      <c r="CX718" t="s">
        <v>140</v>
      </c>
      <c r="CY718" t="s">
        <v>4315</v>
      </c>
      <c r="CZ718" s="10">
        <v>16702850478</v>
      </c>
      <c r="DA718" t="s">
        <v>4310</v>
      </c>
      <c r="DB718" t="s">
        <v>140</v>
      </c>
      <c r="DC718" t="s">
        <v>139</v>
      </c>
      <c r="DD718" t="s">
        <v>117</v>
      </c>
      <c r="DE718" t="s">
        <v>4308</v>
      </c>
      <c r="DF718" t="s">
        <v>4309</v>
      </c>
      <c r="DG718" t="s">
        <v>1544</v>
      </c>
      <c r="DH718" t="s">
        <v>4307</v>
      </c>
      <c r="DI718" t="s">
        <v>4305</v>
      </c>
      <c r="DJ718" t="s">
        <v>4310</v>
      </c>
    </row>
    <row r="719" spans="1:114" ht="14.45" customHeight="1" x14ac:dyDescent="0.25">
      <c r="A719" t="s">
        <v>4380</v>
      </c>
      <c r="B719" t="s">
        <v>499</v>
      </c>
      <c r="C719" s="1">
        <v>46086</v>
      </c>
      <c r="D719" s="1">
        <v>46092</v>
      </c>
      <c r="E719" t="s">
        <v>116</v>
      </c>
      <c r="G719" t="s">
        <v>117</v>
      </c>
      <c r="H719" t="s">
        <v>117</v>
      </c>
      <c r="I719" t="s">
        <v>117</v>
      </c>
      <c r="J719" t="s">
        <v>3294</v>
      </c>
      <c r="K719" t="s">
        <v>3295</v>
      </c>
      <c r="L719" t="s">
        <v>3296</v>
      </c>
      <c r="N719" t="s">
        <v>156</v>
      </c>
      <c r="O719" t="s">
        <v>122</v>
      </c>
      <c r="P719" s="8">
        <v>96950</v>
      </c>
      <c r="Q719" t="s">
        <v>123</v>
      </c>
      <c r="R719" t="s">
        <v>156</v>
      </c>
      <c r="S719" s="10">
        <v>16702358641</v>
      </c>
      <c r="U719" t="s">
        <v>3297</v>
      </c>
      <c r="V719">
        <v>72251</v>
      </c>
      <c r="W719" t="s">
        <v>125</v>
      </c>
      <c r="Y719" t="s">
        <v>2800</v>
      </c>
      <c r="Z719" t="s">
        <v>2801</v>
      </c>
      <c r="AA719" t="s">
        <v>3122</v>
      </c>
      <c r="AB719" t="s">
        <v>277</v>
      </c>
      <c r="AC719" t="s">
        <v>3296</v>
      </c>
      <c r="AE719" t="s">
        <v>156</v>
      </c>
      <c r="AF719" t="s">
        <v>122</v>
      </c>
      <c r="AG719" s="8">
        <v>96950</v>
      </c>
      <c r="AH719" t="s">
        <v>123</v>
      </c>
      <c r="AI719" t="s">
        <v>156</v>
      </c>
      <c r="AJ719" s="10">
        <v>16702358641</v>
      </c>
      <c r="AL719" t="s">
        <v>3298</v>
      </c>
      <c r="BE719" t="str">
        <f>"35-2014.00"</f>
        <v>35-2014.00</v>
      </c>
      <c r="BF719" t="s">
        <v>195</v>
      </c>
      <c r="BG719" t="s">
        <v>3299</v>
      </c>
      <c r="BH719" t="s">
        <v>197</v>
      </c>
      <c r="BI719">
        <v>8</v>
      </c>
      <c r="BK719" s="1">
        <v>46327</v>
      </c>
      <c r="BL719" s="1">
        <v>47422</v>
      </c>
      <c r="BO719">
        <v>35</v>
      </c>
      <c r="BP719">
        <v>7</v>
      </c>
      <c r="BQ719">
        <v>7</v>
      </c>
      <c r="BR719">
        <v>0</v>
      </c>
      <c r="BS719">
        <v>7</v>
      </c>
      <c r="BT719">
        <v>0</v>
      </c>
      <c r="BU719">
        <v>7</v>
      </c>
      <c r="BV719">
        <v>7</v>
      </c>
      <c r="BW719" t="str">
        <f>"6:00 AM"</f>
        <v>6:00 AM</v>
      </c>
      <c r="BX719" t="str">
        <f>"1:00 PM"</f>
        <v>1:00 PM</v>
      </c>
      <c r="BY719" t="s">
        <v>165</v>
      </c>
      <c r="BZ719">
        <v>0</v>
      </c>
      <c r="CA719">
        <v>12</v>
      </c>
      <c r="CB719" t="s">
        <v>117</v>
      </c>
      <c r="CD719" t="s">
        <v>3300</v>
      </c>
      <c r="CE719" t="s">
        <v>3301</v>
      </c>
      <c r="CF719" t="s">
        <v>2780</v>
      </c>
      <c r="CG719" t="s">
        <v>156</v>
      </c>
      <c r="CH719" t="s">
        <v>122</v>
      </c>
      <c r="CI719" s="8">
        <v>96950</v>
      </c>
      <c r="CJ719" s="3">
        <v>8.93</v>
      </c>
      <c r="CK719" s="3">
        <v>9.1</v>
      </c>
      <c r="CL719" s="3">
        <v>13.4</v>
      </c>
      <c r="CM719" s="3">
        <v>13.65</v>
      </c>
      <c r="CN719" t="s">
        <v>137</v>
      </c>
      <c r="CP719" t="s">
        <v>138</v>
      </c>
      <c r="CR719" t="s">
        <v>117</v>
      </c>
      <c r="CS719" t="s">
        <v>139</v>
      </c>
      <c r="CT719" t="s">
        <v>140</v>
      </c>
      <c r="CU719" t="s">
        <v>139</v>
      </c>
      <c r="CV719" t="s">
        <v>140</v>
      </c>
      <c r="CW719" t="s">
        <v>139</v>
      </c>
      <c r="CX719" t="s">
        <v>140</v>
      </c>
      <c r="CY719" t="s">
        <v>4381</v>
      </c>
      <c r="CZ719" s="10">
        <v>16702358641</v>
      </c>
      <c r="DA719" t="s">
        <v>3298</v>
      </c>
      <c r="DB719" t="s">
        <v>140</v>
      </c>
      <c r="DC719" t="s">
        <v>139</v>
      </c>
      <c r="DD719" t="s">
        <v>117</v>
      </c>
    </row>
    <row r="720" spans="1:114" ht="14.45" customHeight="1" x14ac:dyDescent="0.25">
      <c r="A720" t="s">
        <v>4404</v>
      </c>
      <c r="B720" t="s">
        <v>115</v>
      </c>
      <c r="C720" s="1">
        <v>46037</v>
      </c>
      <c r="D720" s="1">
        <v>46092</v>
      </c>
      <c r="E720" t="s">
        <v>168</v>
      </c>
      <c r="F720" s="1">
        <v>46181</v>
      </c>
      <c r="G720" t="s">
        <v>117</v>
      </c>
      <c r="H720" t="s">
        <v>117</v>
      </c>
      <c r="I720" t="s">
        <v>117</v>
      </c>
      <c r="J720" t="s">
        <v>1580</v>
      </c>
      <c r="K720" t="s">
        <v>1581</v>
      </c>
      <c r="L720" t="s">
        <v>1582</v>
      </c>
      <c r="M720" t="s">
        <v>1583</v>
      </c>
      <c r="N720" t="s">
        <v>121</v>
      </c>
      <c r="O720" t="s">
        <v>122</v>
      </c>
      <c r="P720" s="8">
        <v>96950</v>
      </c>
      <c r="Q720" t="s">
        <v>123</v>
      </c>
      <c r="S720" s="10">
        <v>16703227461</v>
      </c>
      <c r="U720" t="s">
        <v>1584</v>
      </c>
      <c r="V720">
        <v>236220</v>
      </c>
      <c r="W720" t="s">
        <v>125</v>
      </c>
      <c r="Y720" t="s">
        <v>1585</v>
      </c>
      <c r="Z720" t="s">
        <v>1586</v>
      </c>
      <c r="AB720" t="s">
        <v>260</v>
      </c>
      <c r="AC720" t="s">
        <v>1582</v>
      </c>
      <c r="AD720" t="s">
        <v>1583</v>
      </c>
      <c r="AE720" t="s">
        <v>121</v>
      </c>
      <c r="AF720" t="s">
        <v>122</v>
      </c>
      <c r="AG720" s="8">
        <v>96950</v>
      </c>
      <c r="AH720" t="s">
        <v>123</v>
      </c>
      <c r="AJ720" s="10">
        <v>16703227461</v>
      </c>
      <c r="AL720" t="s">
        <v>1587</v>
      </c>
      <c r="BE720" t="str">
        <f>"51-2041.00"</f>
        <v>51-2041.00</v>
      </c>
      <c r="BF720" t="s">
        <v>1588</v>
      </c>
      <c r="BG720" t="s">
        <v>1589</v>
      </c>
      <c r="BH720" t="s">
        <v>1590</v>
      </c>
      <c r="BI720">
        <v>2</v>
      </c>
      <c r="BJ720">
        <v>2</v>
      </c>
      <c r="BK720" s="1">
        <v>46183</v>
      </c>
      <c r="BL720" s="1">
        <v>46547</v>
      </c>
      <c r="BM720" s="1">
        <v>46183</v>
      </c>
      <c r="BN720" s="1">
        <v>46547</v>
      </c>
      <c r="BO720">
        <v>35</v>
      </c>
      <c r="BP720">
        <v>0</v>
      </c>
      <c r="BQ720">
        <v>7</v>
      </c>
      <c r="BR720">
        <v>7</v>
      </c>
      <c r="BS720">
        <v>7</v>
      </c>
      <c r="BT720">
        <v>7</v>
      </c>
      <c r="BU720">
        <v>7</v>
      </c>
      <c r="BV720">
        <v>0</v>
      </c>
      <c r="BW720" t="str">
        <f>"8:00 AM"</f>
        <v>8:00 AM</v>
      </c>
      <c r="BX720" t="str">
        <f>"4:00 PM"</f>
        <v>4:00 PM</v>
      </c>
      <c r="BY720" t="s">
        <v>135</v>
      </c>
      <c r="BZ720">
        <v>0</v>
      </c>
      <c r="CA720">
        <v>12</v>
      </c>
      <c r="CB720" t="s">
        <v>117</v>
      </c>
      <c r="CD720" t="s">
        <v>1591</v>
      </c>
      <c r="CE720" t="s">
        <v>1582</v>
      </c>
      <c r="CF720" t="s">
        <v>1583</v>
      </c>
      <c r="CG720" t="s">
        <v>121</v>
      </c>
      <c r="CH720" t="s">
        <v>122</v>
      </c>
      <c r="CI720" s="8">
        <v>96950</v>
      </c>
      <c r="CJ720" s="3">
        <v>16.48</v>
      </c>
      <c r="CK720" s="3">
        <v>16.48</v>
      </c>
      <c r="CL720" s="3">
        <v>24.72</v>
      </c>
      <c r="CM720" s="3">
        <v>24.72</v>
      </c>
      <c r="CN720" t="s">
        <v>137</v>
      </c>
      <c r="CO720" t="s">
        <v>854</v>
      </c>
      <c r="CP720" t="s">
        <v>138</v>
      </c>
      <c r="CR720" t="s">
        <v>117</v>
      </c>
      <c r="CS720" t="s">
        <v>139</v>
      </c>
      <c r="CT720" t="s">
        <v>139</v>
      </c>
      <c r="CU720" t="s">
        <v>139</v>
      </c>
      <c r="CV720" t="s">
        <v>140</v>
      </c>
      <c r="CW720" t="s">
        <v>139</v>
      </c>
      <c r="CX720" t="s">
        <v>140</v>
      </c>
      <c r="CY720" t="s">
        <v>1592</v>
      </c>
      <c r="CZ720" s="10">
        <v>16703227461</v>
      </c>
      <c r="DA720" t="s">
        <v>1587</v>
      </c>
      <c r="DB720" t="s">
        <v>140</v>
      </c>
      <c r="DC720" t="s">
        <v>139</v>
      </c>
      <c r="DD720" t="s">
        <v>117</v>
      </c>
      <c r="DE720" t="s">
        <v>1585</v>
      </c>
      <c r="DF720" t="s">
        <v>1593</v>
      </c>
      <c r="DG720" t="s">
        <v>200</v>
      </c>
      <c r="DH720" t="s">
        <v>1584</v>
      </c>
      <c r="DI720" t="s">
        <v>1580</v>
      </c>
      <c r="DJ720" t="s">
        <v>1587</v>
      </c>
    </row>
    <row r="721" spans="1:114" ht="14.45" customHeight="1" x14ac:dyDescent="0.25">
      <c r="A721" t="s">
        <v>4411</v>
      </c>
      <c r="B721" t="s">
        <v>499</v>
      </c>
      <c r="C721" s="1">
        <v>46087</v>
      </c>
      <c r="D721" s="1">
        <v>46092</v>
      </c>
      <c r="E721" t="s">
        <v>168</v>
      </c>
      <c r="F721" s="1">
        <v>46294</v>
      </c>
      <c r="G721" t="s">
        <v>139</v>
      </c>
      <c r="H721" t="s">
        <v>117</v>
      </c>
      <c r="I721" t="s">
        <v>117</v>
      </c>
      <c r="J721" t="s">
        <v>4412</v>
      </c>
      <c r="L721" t="s">
        <v>4413</v>
      </c>
      <c r="N721" t="s">
        <v>156</v>
      </c>
      <c r="O721" t="s">
        <v>122</v>
      </c>
      <c r="P721" s="8">
        <v>96950</v>
      </c>
      <c r="Q721" t="s">
        <v>123</v>
      </c>
      <c r="S721" s="10">
        <v>16704832072</v>
      </c>
      <c r="U721" t="s">
        <v>4414</v>
      </c>
      <c r="V721">
        <v>813990</v>
      </c>
      <c r="W721" t="s">
        <v>125</v>
      </c>
      <c r="Y721" t="s">
        <v>4415</v>
      </c>
      <c r="Z721" t="s">
        <v>4416</v>
      </c>
      <c r="AB721" t="s">
        <v>4417</v>
      </c>
      <c r="AC721" t="s">
        <v>4413</v>
      </c>
      <c r="AE721" t="s">
        <v>156</v>
      </c>
      <c r="AF721" t="s">
        <v>122</v>
      </c>
      <c r="AG721" s="8">
        <v>96950</v>
      </c>
      <c r="AH721" t="s">
        <v>123</v>
      </c>
      <c r="AJ721" s="10">
        <v>16704832072</v>
      </c>
      <c r="AL721" t="s">
        <v>4418</v>
      </c>
      <c r="BE721" t="str">
        <f>"49-9071.00"</f>
        <v>49-9071.00</v>
      </c>
      <c r="BF721" t="s">
        <v>132</v>
      </c>
      <c r="BG721" t="s">
        <v>4419</v>
      </c>
      <c r="BH721" t="s">
        <v>4420</v>
      </c>
      <c r="BI721">
        <v>1</v>
      </c>
      <c r="BK721" s="1">
        <v>46296</v>
      </c>
      <c r="BL721" s="1">
        <v>47391</v>
      </c>
      <c r="BO721">
        <v>35</v>
      </c>
      <c r="BP721">
        <v>0</v>
      </c>
      <c r="BQ721">
        <v>7</v>
      </c>
      <c r="BR721">
        <v>7</v>
      </c>
      <c r="BS721">
        <v>7</v>
      </c>
      <c r="BT721">
        <v>7</v>
      </c>
      <c r="BU721">
        <v>7</v>
      </c>
      <c r="BV721">
        <v>0</v>
      </c>
      <c r="BW721" t="str">
        <f>"7:30 AM"</f>
        <v>7:30 AM</v>
      </c>
      <c r="BX721" t="str">
        <f>"3:30 PM"</f>
        <v>3:30 PM</v>
      </c>
      <c r="BY721" t="s">
        <v>135</v>
      </c>
      <c r="BZ721">
        <v>0</v>
      </c>
      <c r="CA721">
        <v>24</v>
      </c>
      <c r="CB721" t="s">
        <v>117</v>
      </c>
      <c r="CD721" t="s">
        <v>4421</v>
      </c>
      <c r="CE721" t="s">
        <v>4422</v>
      </c>
      <c r="CF721" t="s">
        <v>4413</v>
      </c>
      <c r="CG721" t="s">
        <v>156</v>
      </c>
      <c r="CH721" t="s">
        <v>122</v>
      </c>
      <c r="CI721" s="8">
        <v>96950</v>
      </c>
      <c r="CJ721" s="3">
        <v>9.98</v>
      </c>
      <c r="CL721" s="3">
        <v>14.97</v>
      </c>
      <c r="CN721" t="s">
        <v>137</v>
      </c>
      <c r="CO721" t="s">
        <v>142</v>
      </c>
      <c r="CP721" t="s">
        <v>138</v>
      </c>
      <c r="CR721" t="s">
        <v>117</v>
      </c>
      <c r="CS721" t="s">
        <v>139</v>
      </c>
      <c r="CT721" t="s">
        <v>140</v>
      </c>
      <c r="CU721" t="s">
        <v>139</v>
      </c>
      <c r="CV721" t="s">
        <v>140</v>
      </c>
      <c r="CW721" t="s">
        <v>139</v>
      </c>
      <c r="CX721" t="s">
        <v>139</v>
      </c>
      <c r="CY721" t="s">
        <v>142</v>
      </c>
      <c r="CZ721" s="10">
        <v>16702349351</v>
      </c>
      <c r="DA721" t="s">
        <v>4418</v>
      </c>
      <c r="DB721" t="s">
        <v>142</v>
      </c>
      <c r="DC721" t="s">
        <v>139</v>
      </c>
      <c r="DD721" t="s">
        <v>117</v>
      </c>
    </row>
    <row r="722" spans="1:114" ht="14.45" customHeight="1" x14ac:dyDescent="0.25">
      <c r="A722" t="s">
        <v>5343</v>
      </c>
      <c r="B722" t="s">
        <v>499</v>
      </c>
      <c r="C722" s="1">
        <v>46090</v>
      </c>
      <c r="D722" s="1">
        <v>46092</v>
      </c>
      <c r="E722" t="s">
        <v>168</v>
      </c>
      <c r="F722" s="1">
        <v>46294</v>
      </c>
      <c r="G722" t="s">
        <v>117</v>
      </c>
      <c r="H722" t="s">
        <v>117</v>
      </c>
      <c r="I722" t="s">
        <v>117</v>
      </c>
      <c r="J722" t="s">
        <v>5344</v>
      </c>
      <c r="K722" t="s">
        <v>5345</v>
      </c>
      <c r="L722" t="s">
        <v>5346</v>
      </c>
      <c r="M722" t="s">
        <v>5347</v>
      </c>
      <c r="N722" t="s">
        <v>156</v>
      </c>
      <c r="O722" t="s">
        <v>122</v>
      </c>
      <c r="P722" s="8">
        <v>96950</v>
      </c>
      <c r="Q722" t="s">
        <v>123</v>
      </c>
      <c r="S722" s="10">
        <v>18057574509</v>
      </c>
      <c r="U722" t="s">
        <v>5348</v>
      </c>
      <c r="V722">
        <v>812112</v>
      </c>
      <c r="W722" t="s">
        <v>125</v>
      </c>
      <c r="Y722" t="s">
        <v>5349</v>
      </c>
      <c r="Z722" t="s">
        <v>5350</v>
      </c>
      <c r="AA722" t="s">
        <v>568</v>
      </c>
      <c r="AB722" t="s">
        <v>5351</v>
      </c>
      <c r="AC722" t="s">
        <v>5346</v>
      </c>
      <c r="AD722" t="s">
        <v>5347</v>
      </c>
      <c r="AE722" t="s">
        <v>156</v>
      </c>
      <c r="AF722" t="s">
        <v>122</v>
      </c>
      <c r="AG722" s="8">
        <v>96950</v>
      </c>
      <c r="AH722" t="s">
        <v>123</v>
      </c>
      <c r="AJ722" s="10">
        <v>18057574509</v>
      </c>
      <c r="AL722" t="s">
        <v>5352</v>
      </c>
      <c r="BE722" t="str">
        <f>"39-5012.00"</f>
        <v>39-5012.00</v>
      </c>
      <c r="BF722" t="s">
        <v>742</v>
      </c>
      <c r="BG722" t="s">
        <v>5353</v>
      </c>
      <c r="BH722" t="s">
        <v>5354</v>
      </c>
      <c r="BI722">
        <v>3</v>
      </c>
      <c r="BK722" s="1">
        <v>46296</v>
      </c>
      <c r="BL722" s="1">
        <v>46660</v>
      </c>
      <c r="BO722">
        <v>35</v>
      </c>
      <c r="BP722">
        <v>7</v>
      </c>
      <c r="BQ722">
        <v>0</v>
      </c>
      <c r="BR722">
        <v>0</v>
      </c>
      <c r="BS722">
        <v>7</v>
      </c>
      <c r="BT722">
        <v>7</v>
      </c>
      <c r="BU722">
        <v>7</v>
      </c>
      <c r="BV722">
        <v>7</v>
      </c>
      <c r="BW722" t="str">
        <f>"10:00 AM"</f>
        <v>10:00 AM</v>
      </c>
      <c r="BX722" t="str">
        <f>"6:00 PM"</f>
        <v>6:00 PM</v>
      </c>
      <c r="BY722" t="s">
        <v>135</v>
      </c>
      <c r="BZ722">
        <v>0</v>
      </c>
      <c r="CA722">
        <v>12</v>
      </c>
      <c r="CB722" t="s">
        <v>117</v>
      </c>
      <c r="CD722" t="s">
        <v>5355</v>
      </c>
      <c r="CE722" t="s">
        <v>5347</v>
      </c>
      <c r="CF722" t="s">
        <v>5346</v>
      </c>
      <c r="CG722" t="s">
        <v>156</v>
      </c>
      <c r="CH722" t="s">
        <v>122</v>
      </c>
      <c r="CI722" s="8">
        <v>96950</v>
      </c>
      <c r="CJ722" s="3">
        <v>8.8800000000000008</v>
      </c>
      <c r="CK722" s="3">
        <v>8.8800000000000008</v>
      </c>
      <c r="CL722" s="3">
        <v>13.32</v>
      </c>
      <c r="CM722" s="3">
        <v>13.32</v>
      </c>
      <c r="CN722" t="s">
        <v>137</v>
      </c>
      <c r="CO722" t="s">
        <v>142</v>
      </c>
      <c r="CP722" t="s">
        <v>138</v>
      </c>
      <c r="CR722" t="s">
        <v>117</v>
      </c>
      <c r="CS722" t="s">
        <v>139</v>
      </c>
      <c r="CT722" t="s">
        <v>140</v>
      </c>
      <c r="CU722" t="s">
        <v>139</v>
      </c>
      <c r="CV722" t="s">
        <v>140</v>
      </c>
      <c r="CW722" t="s">
        <v>139</v>
      </c>
      <c r="CX722" t="s">
        <v>139</v>
      </c>
      <c r="CY722" t="s">
        <v>5356</v>
      </c>
      <c r="CZ722" s="10">
        <v>18057574509</v>
      </c>
      <c r="DA722" t="s">
        <v>5352</v>
      </c>
      <c r="DB722" t="s">
        <v>142</v>
      </c>
      <c r="DC722" t="s">
        <v>139</v>
      </c>
      <c r="DD722" t="s">
        <v>117</v>
      </c>
    </row>
    <row r="723" spans="1:114" ht="14.45" customHeight="1" x14ac:dyDescent="0.25">
      <c r="A723" t="s">
        <v>5711</v>
      </c>
      <c r="B723" t="s">
        <v>499</v>
      </c>
      <c r="C723" s="1">
        <v>46089</v>
      </c>
      <c r="D723" s="1">
        <v>46092</v>
      </c>
      <c r="E723" t="s">
        <v>168</v>
      </c>
      <c r="F723" s="1">
        <v>46294</v>
      </c>
      <c r="G723" t="s">
        <v>139</v>
      </c>
      <c r="H723" t="s">
        <v>117</v>
      </c>
      <c r="I723" t="s">
        <v>117</v>
      </c>
      <c r="J723" t="s">
        <v>235</v>
      </c>
      <c r="K723" t="s">
        <v>236</v>
      </c>
      <c r="L723" t="s">
        <v>237</v>
      </c>
      <c r="M723" t="s">
        <v>238</v>
      </c>
      <c r="N723" t="s">
        <v>121</v>
      </c>
      <c r="O723" t="s">
        <v>122</v>
      </c>
      <c r="P723" s="8">
        <v>96950</v>
      </c>
      <c r="Q723" t="s">
        <v>123</v>
      </c>
      <c r="S723" s="10">
        <v>16702357354</v>
      </c>
      <c r="U723" t="s">
        <v>239</v>
      </c>
      <c r="V723">
        <v>81232</v>
      </c>
      <c r="W723" t="s">
        <v>125</v>
      </c>
      <c r="Y723" t="s">
        <v>240</v>
      </c>
      <c r="Z723" t="s">
        <v>241</v>
      </c>
      <c r="AA723" t="s">
        <v>140</v>
      </c>
      <c r="AB723" t="s">
        <v>193</v>
      </c>
      <c r="AC723" t="s">
        <v>237</v>
      </c>
      <c r="AD723" t="s">
        <v>238</v>
      </c>
      <c r="AE723" t="s">
        <v>121</v>
      </c>
      <c r="AF723" t="s">
        <v>122</v>
      </c>
      <c r="AG723" s="8">
        <v>96950</v>
      </c>
      <c r="AH723" t="s">
        <v>123</v>
      </c>
      <c r="AJ723" s="10">
        <v>16702357354</v>
      </c>
      <c r="AL723" t="s">
        <v>242</v>
      </c>
      <c r="BE723" t="str">
        <f>"49-9071.00"</f>
        <v>49-9071.00</v>
      </c>
      <c r="BF723" t="s">
        <v>132</v>
      </c>
      <c r="BG723" t="s">
        <v>5712</v>
      </c>
      <c r="BH723" t="s">
        <v>5713</v>
      </c>
      <c r="BI723">
        <v>3</v>
      </c>
      <c r="BK723" s="1">
        <v>46296</v>
      </c>
      <c r="BL723" s="1">
        <v>47391</v>
      </c>
      <c r="BO723">
        <v>36</v>
      </c>
      <c r="BP723">
        <v>0</v>
      </c>
      <c r="BQ723">
        <v>6</v>
      </c>
      <c r="BR723">
        <v>6</v>
      </c>
      <c r="BS723">
        <v>6</v>
      </c>
      <c r="BT723">
        <v>6</v>
      </c>
      <c r="BU723">
        <v>6</v>
      </c>
      <c r="BV723">
        <v>6</v>
      </c>
      <c r="BW723" t="str">
        <f>"9:00 AM"</f>
        <v>9:00 AM</v>
      </c>
      <c r="BX723" t="str">
        <f>"4:00 PM"</f>
        <v>4:00 PM</v>
      </c>
      <c r="BY723" t="s">
        <v>135</v>
      </c>
      <c r="BZ723">
        <v>0</v>
      </c>
      <c r="CA723">
        <v>24</v>
      </c>
      <c r="CB723" t="s">
        <v>117</v>
      </c>
      <c r="CD723" t="s">
        <v>5714</v>
      </c>
      <c r="CE723" t="s">
        <v>5715</v>
      </c>
      <c r="CF723" t="s">
        <v>238</v>
      </c>
      <c r="CG723" t="s">
        <v>121</v>
      </c>
      <c r="CH723" t="s">
        <v>122</v>
      </c>
      <c r="CI723" s="8">
        <v>96950</v>
      </c>
      <c r="CJ723" s="3">
        <v>9.98</v>
      </c>
      <c r="CK723" s="3">
        <v>9.98</v>
      </c>
      <c r="CL723" s="3">
        <v>0</v>
      </c>
      <c r="CM723" s="3">
        <v>0</v>
      </c>
      <c r="CN723" t="s">
        <v>137</v>
      </c>
      <c r="CO723" t="s">
        <v>140</v>
      </c>
      <c r="CP723" t="s">
        <v>138</v>
      </c>
      <c r="CR723" t="s">
        <v>117</v>
      </c>
      <c r="CS723" t="s">
        <v>139</v>
      </c>
      <c r="CT723" t="s">
        <v>140</v>
      </c>
      <c r="CU723" t="s">
        <v>140</v>
      </c>
      <c r="CV723" t="s">
        <v>140</v>
      </c>
      <c r="CW723" t="s">
        <v>139</v>
      </c>
      <c r="CX723" t="s">
        <v>140</v>
      </c>
      <c r="CY723" t="s">
        <v>140</v>
      </c>
      <c r="CZ723" s="10">
        <v>16702357354</v>
      </c>
      <c r="DA723" t="s">
        <v>242</v>
      </c>
      <c r="DB723" t="s">
        <v>140</v>
      </c>
      <c r="DC723" t="s">
        <v>139</v>
      </c>
      <c r="DD723" t="s">
        <v>117</v>
      </c>
      <c r="DE723" t="s">
        <v>247</v>
      </c>
      <c r="DF723" t="s">
        <v>248</v>
      </c>
      <c r="DG723" t="s">
        <v>249</v>
      </c>
      <c r="DH723" t="s">
        <v>239</v>
      </c>
      <c r="DI723" t="s">
        <v>235</v>
      </c>
      <c r="DJ723" t="s">
        <v>242</v>
      </c>
    </row>
    <row r="724" spans="1:114" ht="14.45" customHeight="1" x14ac:dyDescent="0.25">
      <c r="A724" t="s">
        <v>5731</v>
      </c>
      <c r="B724" t="s">
        <v>251</v>
      </c>
      <c r="C724" s="1">
        <v>46030</v>
      </c>
      <c r="D724" s="1">
        <v>46092</v>
      </c>
      <c r="E724" t="s">
        <v>168</v>
      </c>
      <c r="F724" s="1">
        <v>46081</v>
      </c>
      <c r="G724" t="s">
        <v>139</v>
      </c>
      <c r="H724" t="s">
        <v>117</v>
      </c>
      <c r="I724" t="s">
        <v>117</v>
      </c>
      <c r="J724" t="s">
        <v>5732</v>
      </c>
      <c r="K724" t="s">
        <v>5733</v>
      </c>
      <c r="L724" t="s">
        <v>5734</v>
      </c>
      <c r="N724" t="s">
        <v>156</v>
      </c>
      <c r="O724" t="s">
        <v>122</v>
      </c>
      <c r="P724" s="8">
        <v>96950</v>
      </c>
      <c r="Q724" t="s">
        <v>123</v>
      </c>
      <c r="S724" s="10">
        <v>16702340898</v>
      </c>
      <c r="U724" t="s">
        <v>5735</v>
      </c>
      <c r="V724">
        <v>6244</v>
      </c>
      <c r="W724" t="s">
        <v>125</v>
      </c>
      <c r="Y724" t="s">
        <v>5736</v>
      </c>
      <c r="Z724" t="s">
        <v>5737</v>
      </c>
      <c r="AA724" t="s">
        <v>5738</v>
      </c>
      <c r="AB724" t="s">
        <v>5739</v>
      </c>
      <c r="AC724" t="s">
        <v>5734</v>
      </c>
      <c r="AE724" t="s">
        <v>156</v>
      </c>
      <c r="AF724" t="s">
        <v>122</v>
      </c>
      <c r="AG724" s="8">
        <v>96950</v>
      </c>
      <c r="AH724" t="s">
        <v>123</v>
      </c>
      <c r="AJ724" s="10">
        <v>16702340898</v>
      </c>
      <c r="AL724" t="s">
        <v>5740</v>
      </c>
      <c r="BE724" t="str">
        <f>"39-9011.00"</f>
        <v>39-9011.00</v>
      </c>
      <c r="BF724" t="s">
        <v>941</v>
      </c>
      <c r="BG724" t="s">
        <v>5741</v>
      </c>
      <c r="BH724" t="s">
        <v>5742</v>
      </c>
      <c r="BI724">
        <v>3</v>
      </c>
      <c r="BJ724">
        <v>2</v>
      </c>
      <c r="BK724" s="1">
        <v>46083</v>
      </c>
      <c r="BL724" s="1">
        <v>47178</v>
      </c>
      <c r="BM724" s="1">
        <v>46092</v>
      </c>
      <c r="BN724" s="1">
        <v>47178</v>
      </c>
      <c r="BO724">
        <v>35</v>
      </c>
      <c r="BP724">
        <v>0</v>
      </c>
      <c r="BQ724">
        <v>7</v>
      </c>
      <c r="BR724">
        <v>7</v>
      </c>
      <c r="BS724">
        <v>7</v>
      </c>
      <c r="BT724">
        <v>7</v>
      </c>
      <c r="BU724">
        <v>7</v>
      </c>
      <c r="BV724">
        <v>0</v>
      </c>
      <c r="BW724" t="str">
        <f>"8:00 AM"</f>
        <v>8:00 AM</v>
      </c>
      <c r="BX724" t="str">
        <f>"4:00 PM"</f>
        <v>4:00 PM</v>
      </c>
      <c r="BY724" t="s">
        <v>135</v>
      </c>
      <c r="BZ724">
        <v>0</v>
      </c>
      <c r="CA724">
        <v>12</v>
      </c>
      <c r="CB724" t="s">
        <v>117</v>
      </c>
      <c r="CD724" s="2" t="s">
        <v>5743</v>
      </c>
      <c r="CE724" t="s">
        <v>5200</v>
      </c>
      <c r="CG724" t="s">
        <v>156</v>
      </c>
      <c r="CH724" t="s">
        <v>122</v>
      </c>
      <c r="CI724" s="8">
        <v>96950</v>
      </c>
      <c r="CJ724" s="3">
        <v>7.96</v>
      </c>
      <c r="CK724" s="3">
        <v>7.96</v>
      </c>
      <c r="CL724" s="3">
        <v>0</v>
      </c>
      <c r="CM724" s="3">
        <v>0</v>
      </c>
      <c r="CN724" t="s">
        <v>137</v>
      </c>
      <c r="CO724" t="s">
        <v>165</v>
      </c>
      <c r="CP724" t="s">
        <v>138</v>
      </c>
      <c r="CR724" t="s">
        <v>117</v>
      </c>
      <c r="CS724" t="s">
        <v>139</v>
      </c>
      <c r="CT724" t="s">
        <v>140</v>
      </c>
      <c r="CU724" t="s">
        <v>140</v>
      </c>
      <c r="CV724" t="s">
        <v>140</v>
      </c>
      <c r="CW724" t="s">
        <v>139</v>
      </c>
      <c r="CX724" t="s">
        <v>140</v>
      </c>
      <c r="CY724" t="s">
        <v>3335</v>
      </c>
      <c r="CZ724" s="10">
        <v>16702340898</v>
      </c>
      <c r="DA724" t="s">
        <v>5740</v>
      </c>
      <c r="DB724" t="s">
        <v>140</v>
      </c>
      <c r="DC724" t="s">
        <v>139</v>
      </c>
      <c r="DD724" t="s">
        <v>117</v>
      </c>
    </row>
    <row r="725" spans="1:114" ht="14.45" customHeight="1" x14ac:dyDescent="0.25">
      <c r="A725" t="s">
        <v>5818</v>
      </c>
      <c r="B725" t="s">
        <v>234</v>
      </c>
      <c r="C725" s="1">
        <v>46083</v>
      </c>
      <c r="D725" s="1">
        <v>46092</v>
      </c>
      <c r="E725" t="s">
        <v>168</v>
      </c>
      <c r="F725" s="1">
        <v>46173</v>
      </c>
      <c r="G725" t="s">
        <v>139</v>
      </c>
      <c r="H725" t="s">
        <v>117</v>
      </c>
      <c r="I725" t="s">
        <v>117</v>
      </c>
      <c r="J725" t="s">
        <v>1211</v>
      </c>
      <c r="K725" t="s">
        <v>1212</v>
      </c>
      <c r="L725" t="s">
        <v>1213</v>
      </c>
      <c r="N725" t="s">
        <v>156</v>
      </c>
      <c r="O725" t="s">
        <v>122</v>
      </c>
      <c r="P725" s="8">
        <v>96950</v>
      </c>
      <c r="Q725" t="s">
        <v>123</v>
      </c>
      <c r="R725" t="s">
        <v>1214</v>
      </c>
      <c r="S725" s="10">
        <v>16702352653</v>
      </c>
      <c r="T725">
        <v>324</v>
      </c>
      <c r="U725" t="s">
        <v>1215</v>
      </c>
      <c r="V725">
        <v>42449</v>
      </c>
      <c r="W725" t="s">
        <v>125</v>
      </c>
      <c r="Y725" t="s">
        <v>1216</v>
      </c>
      <c r="Z725" t="s">
        <v>1217</v>
      </c>
      <c r="AB725" t="s">
        <v>1218</v>
      </c>
      <c r="AC725" t="s">
        <v>1212</v>
      </c>
      <c r="AD725" t="s">
        <v>1213</v>
      </c>
      <c r="AE725" t="s">
        <v>156</v>
      </c>
      <c r="AF725" t="s">
        <v>122</v>
      </c>
      <c r="AG725" s="8">
        <v>96950</v>
      </c>
      <c r="AH725" t="s">
        <v>123</v>
      </c>
      <c r="AI725" t="s">
        <v>1214</v>
      </c>
      <c r="AJ725" s="10">
        <v>16702352653</v>
      </c>
      <c r="AK725">
        <v>324</v>
      </c>
      <c r="AL725" t="s">
        <v>1219</v>
      </c>
      <c r="BE725" t="str">
        <f>"49-9021.00"</f>
        <v>49-9021.00</v>
      </c>
      <c r="BF725" t="s">
        <v>1867</v>
      </c>
      <c r="BG725" t="s">
        <v>5302</v>
      </c>
      <c r="BH725" t="s">
        <v>5303</v>
      </c>
      <c r="BI725">
        <v>2</v>
      </c>
      <c r="BK725" s="1">
        <v>46175</v>
      </c>
      <c r="BL725" s="1">
        <v>47270</v>
      </c>
      <c r="BO725">
        <v>40</v>
      </c>
      <c r="BP725">
        <v>0</v>
      </c>
      <c r="BQ725">
        <v>8</v>
      </c>
      <c r="BR725">
        <v>8</v>
      </c>
      <c r="BS725">
        <v>8</v>
      </c>
      <c r="BT725">
        <v>8</v>
      </c>
      <c r="BU725">
        <v>8</v>
      </c>
      <c r="BV725">
        <v>0</v>
      </c>
      <c r="BW725" t="str">
        <f>"8:00 AM"</f>
        <v>8:00 AM</v>
      </c>
      <c r="BX725" t="str">
        <f>"5:00 PM"</f>
        <v>5:00 PM</v>
      </c>
      <c r="BY725" t="s">
        <v>135</v>
      </c>
      <c r="BZ725">
        <v>0</v>
      </c>
      <c r="CA725">
        <v>12</v>
      </c>
      <c r="CB725" t="s">
        <v>117</v>
      </c>
      <c r="CD725" t="s">
        <v>5304</v>
      </c>
      <c r="CE725" t="s">
        <v>1212</v>
      </c>
      <c r="CF725" t="s">
        <v>1213</v>
      </c>
      <c r="CG725" t="s">
        <v>156</v>
      </c>
      <c r="CH725" t="s">
        <v>122</v>
      </c>
      <c r="CI725" s="8">
        <v>96950</v>
      </c>
      <c r="CJ725" s="3">
        <v>10.85</v>
      </c>
      <c r="CK725" s="3">
        <v>15</v>
      </c>
      <c r="CL725" s="3">
        <v>16.28</v>
      </c>
      <c r="CM725" s="3">
        <v>22.5</v>
      </c>
      <c r="CN725" t="s">
        <v>137</v>
      </c>
      <c r="CO725" t="s">
        <v>165</v>
      </c>
      <c r="CP725" t="s">
        <v>138</v>
      </c>
      <c r="CR725" t="s">
        <v>117</v>
      </c>
      <c r="CS725" t="s">
        <v>139</v>
      </c>
      <c r="CT725" t="s">
        <v>140</v>
      </c>
      <c r="CU725" t="s">
        <v>139</v>
      </c>
      <c r="CV725" t="s">
        <v>140</v>
      </c>
      <c r="CW725" t="s">
        <v>139</v>
      </c>
      <c r="CX725" t="s">
        <v>140</v>
      </c>
      <c r="CY725" t="s">
        <v>1221</v>
      </c>
      <c r="CZ725" s="10">
        <v>16702352653</v>
      </c>
      <c r="DA725" t="s">
        <v>1219</v>
      </c>
      <c r="DB725" t="s">
        <v>560</v>
      </c>
      <c r="DC725" t="s">
        <v>139</v>
      </c>
      <c r="DD725" t="s">
        <v>117</v>
      </c>
    </row>
    <row r="726" spans="1:114" ht="14.45" customHeight="1" x14ac:dyDescent="0.25">
      <c r="A726" t="s">
        <v>3324</v>
      </c>
      <c r="B726" t="s">
        <v>115</v>
      </c>
      <c r="C726" s="1">
        <v>46041</v>
      </c>
      <c r="D726" s="1">
        <v>46093</v>
      </c>
      <c r="E726" t="s">
        <v>116</v>
      </c>
      <c r="G726" t="s">
        <v>139</v>
      </c>
      <c r="H726" t="s">
        <v>117</v>
      </c>
      <c r="I726" t="s">
        <v>117</v>
      </c>
      <c r="J726" t="s">
        <v>3325</v>
      </c>
      <c r="L726" t="s">
        <v>3326</v>
      </c>
      <c r="N726" t="s">
        <v>156</v>
      </c>
      <c r="O726" t="s">
        <v>122</v>
      </c>
      <c r="P726" s="8">
        <v>96950</v>
      </c>
      <c r="Q726" t="s">
        <v>123</v>
      </c>
      <c r="S726" s="10">
        <v>16702871919</v>
      </c>
      <c r="U726" t="s">
        <v>3327</v>
      </c>
      <c r="V726">
        <v>713290</v>
      </c>
      <c r="W726" t="s">
        <v>125</v>
      </c>
      <c r="Y726" t="s">
        <v>3328</v>
      </c>
      <c r="Z726" t="s">
        <v>3329</v>
      </c>
      <c r="AA726" t="s">
        <v>3330</v>
      </c>
      <c r="AB726" t="s">
        <v>277</v>
      </c>
      <c r="AC726" t="s">
        <v>3326</v>
      </c>
      <c r="AE726" t="s">
        <v>156</v>
      </c>
      <c r="AF726" t="s">
        <v>122</v>
      </c>
      <c r="AG726" s="8">
        <v>96950</v>
      </c>
      <c r="AH726" t="s">
        <v>123</v>
      </c>
      <c r="AJ726" s="10">
        <v>16702871919</v>
      </c>
      <c r="AL726" t="s">
        <v>3331</v>
      </c>
      <c r="BE726" t="str">
        <f>"13-2011.00"</f>
        <v>13-2011.00</v>
      </c>
      <c r="BF726" t="s">
        <v>160</v>
      </c>
      <c r="BG726" t="s">
        <v>3332</v>
      </c>
      <c r="BH726" t="s">
        <v>162</v>
      </c>
      <c r="BI726">
        <v>1</v>
      </c>
      <c r="BJ726">
        <v>1</v>
      </c>
      <c r="BK726" s="1">
        <v>46114</v>
      </c>
      <c r="BL726" s="1">
        <v>47209</v>
      </c>
      <c r="BM726" s="1">
        <v>46114</v>
      </c>
      <c r="BN726" s="1">
        <v>47209</v>
      </c>
      <c r="BO726">
        <v>40</v>
      </c>
      <c r="BP726">
        <v>0</v>
      </c>
      <c r="BQ726">
        <v>8</v>
      </c>
      <c r="BR726">
        <v>8</v>
      </c>
      <c r="BS726">
        <v>8</v>
      </c>
      <c r="BT726">
        <v>8</v>
      </c>
      <c r="BU726">
        <v>8</v>
      </c>
      <c r="BV726">
        <v>0</v>
      </c>
      <c r="BW726" t="str">
        <f>"8:00 AM"</f>
        <v>8:00 AM</v>
      </c>
      <c r="BX726" t="str">
        <f>"5:00 PM"</f>
        <v>5:00 PM</v>
      </c>
      <c r="BY726" t="s">
        <v>212</v>
      </c>
      <c r="BZ726">
        <v>0</v>
      </c>
      <c r="CA726">
        <v>36</v>
      </c>
      <c r="CB726" t="s">
        <v>117</v>
      </c>
      <c r="CD726" t="s">
        <v>3333</v>
      </c>
      <c r="CE726" t="s">
        <v>3334</v>
      </c>
      <c r="CG726" t="s">
        <v>156</v>
      </c>
      <c r="CH726" t="s">
        <v>122</v>
      </c>
      <c r="CI726" s="8">
        <v>96950</v>
      </c>
      <c r="CJ726" s="3">
        <v>17.91</v>
      </c>
      <c r="CK726" s="3">
        <v>17.91</v>
      </c>
      <c r="CL726" s="3">
        <v>0</v>
      </c>
      <c r="CM726" s="3">
        <v>0</v>
      </c>
      <c r="CN726" t="s">
        <v>137</v>
      </c>
      <c r="CO726" t="s">
        <v>165</v>
      </c>
      <c r="CP726" t="s">
        <v>138</v>
      </c>
      <c r="CR726" t="s">
        <v>117</v>
      </c>
      <c r="CS726" t="s">
        <v>139</v>
      </c>
      <c r="CT726" t="s">
        <v>140</v>
      </c>
      <c r="CU726" t="s">
        <v>140</v>
      </c>
      <c r="CV726" t="s">
        <v>140</v>
      </c>
      <c r="CW726" t="s">
        <v>139</v>
      </c>
      <c r="CX726" t="s">
        <v>140</v>
      </c>
      <c r="CY726" t="s">
        <v>3335</v>
      </c>
      <c r="CZ726" s="10">
        <v>16702871919</v>
      </c>
      <c r="DA726" t="s">
        <v>3331</v>
      </c>
      <c r="DB726" t="s">
        <v>140</v>
      </c>
      <c r="DC726" t="s">
        <v>139</v>
      </c>
      <c r="DD726" t="s">
        <v>117</v>
      </c>
    </row>
    <row r="727" spans="1:114" ht="14.45" customHeight="1" x14ac:dyDescent="0.25">
      <c r="A727" t="s">
        <v>4302</v>
      </c>
      <c r="B727" t="s">
        <v>115</v>
      </c>
      <c r="C727" s="1">
        <v>46044</v>
      </c>
      <c r="D727" s="1">
        <v>46093</v>
      </c>
      <c r="E727" t="s">
        <v>116</v>
      </c>
      <c r="G727" t="s">
        <v>139</v>
      </c>
      <c r="H727" t="s">
        <v>117</v>
      </c>
      <c r="I727" t="s">
        <v>117</v>
      </c>
      <c r="J727" t="s">
        <v>2987</v>
      </c>
      <c r="K727" t="s">
        <v>2987</v>
      </c>
      <c r="L727" t="s">
        <v>2988</v>
      </c>
      <c r="M727" t="s">
        <v>2989</v>
      </c>
      <c r="N727" t="s">
        <v>121</v>
      </c>
      <c r="O727" t="s">
        <v>122</v>
      </c>
      <c r="P727" s="8">
        <v>96950</v>
      </c>
      <c r="Q727" t="s">
        <v>123</v>
      </c>
      <c r="S727" s="10">
        <v>16702355912</v>
      </c>
      <c r="U727" t="s">
        <v>2990</v>
      </c>
      <c r="V727">
        <v>5412</v>
      </c>
      <c r="W727" t="s">
        <v>125</v>
      </c>
      <c r="Y727" t="s">
        <v>2991</v>
      </c>
      <c r="Z727" t="s">
        <v>2992</v>
      </c>
      <c r="AA727" t="s">
        <v>2993</v>
      </c>
      <c r="AB727" t="s">
        <v>150</v>
      </c>
      <c r="AC727" t="s">
        <v>2988</v>
      </c>
      <c r="AD727" t="s">
        <v>2989</v>
      </c>
      <c r="AE727" t="s">
        <v>121</v>
      </c>
      <c r="AF727" t="s">
        <v>122</v>
      </c>
      <c r="AG727" s="8">
        <v>96950</v>
      </c>
      <c r="AH727" t="s">
        <v>123</v>
      </c>
      <c r="AJ727" s="10">
        <v>16702355912</v>
      </c>
      <c r="AL727" t="s">
        <v>2994</v>
      </c>
      <c r="BE727" t="str">
        <f>"23-2011.00"</f>
        <v>23-2011.00</v>
      </c>
      <c r="BF727" t="s">
        <v>2499</v>
      </c>
      <c r="BG727" t="s">
        <v>2995</v>
      </c>
      <c r="BH727" t="s">
        <v>2148</v>
      </c>
      <c r="BI727">
        <v>2</v>
      </c>
      <c r="BJ727">
        <v>2</v>
      </c>
      <c r="BK727" s="1">
        <v>46082</v>
      </c>
      <c r="BL727" s="1">
        <v>47177</v>
      </c>
      <c r="BM727" s="1">
        <v>46093</v>
      </c>
      <c r="BN727" s="1">
        <v>47177</v>
      </c>
      <c r="BO727">
        <v>35</v>
      </c>
      <c r="BP727">
        <v>0</v>
      </c>
      <c r="BQ727">
        <v>7</v>
      </c>
      <c r="BR727">
        <v>7</v>
      </c>
      <c r="BS727">
        <v>7</v>
      </c>
      <c r="BT727">
        <v>7</v>
      </c>
      <c r="BU727">
        <v>7</v>
      </c>
      <c r="BV727">
        <v>0</v>
      </c>
      <c r="BW727" t="str">
        <f>"9:00 AM"</f>
        <v>9:00 AM</v>
      </c>
      <c r="BX727" t="str">
        <f>"5:00 PM"</f>
        <v>5:00 PM</v>
      </c>
      <c r="BY727" t="s">
        <v>384</v>
      </c>
      <c r="BZ727">
        <v>0</v>
      </c>
      <c r="CA727">
        <v>12</v>
      </c>
      <c r="CB727" t="s">
        <v>117</v>
      </c>
      <c r="CD727" t="s">
        <v>2996</v>
      </c>
      <c r="CE727" t="s">
        <v>2988</v>
      </c>
      <c r="CF727" t="s">
        <v>2989</v>
      </c>
      <c r="CG727" t="s">
        <v>121</v>
      </c>
      <c r="CH727" t="s">
        <v>122</v>
      </c>
      <c r="CI727" s="8">
        <v>96950</v>
      </c>
      <c r="CJ727" s="3">
        <v>19.41</v>
      </c>
      <c r="CK727" s="3">
        <v>19.41</v>
      </c>
      <c r="CL727" s="3">
        <v>29.11</v>
      </c>
      <c r="CM727" s="3">
        <v>29.11</v>
      </c>
      <c r="CN727" t="s">
        <v>137</v>
      </c>
      <c r="CO727" t="s">
        <v>854</v>
      </c>
      <c r="CP727" t="s">
        <v>138</v>
      </c>
      <c r="CR727" t="s">
        <v>117</v>
      </c>
      <c r="CS727" t="s">
        <v>139</v>
      </c>
      <c r="CT727" t="s">
        <v>140</v>
      </c>
      <c r="CU727" t="s">
        <v>139</v>
      </c>
      <c r="CV727" t="s">
        <v>140</v>
      </c>
      <c r="CW727" t="s">
        <v>140</v>
      </c>
      <c r="CX727" t="s">
        <v>140</v>
      </c>
      <c r="CY727" t="s">
        <v>4303</v>
      </c>
      <c r="CZ727" s="10">
        <v>16702355912</v>
      </c>
      <c r="DA727" t="s">
        <v>2994</v>
      </c>
      <c r="DB727" t="s">
        <v>140</v>
      </c>
      <c r="DC727" t="s">
        <v>139</v>
      </c>
      <c r="DD727" t="s">
        <v>117</v>
      </c>
    </row>
    <row r="728" spans="1:114" ht="14.45" customHeight="1" x14ac:dyDescent="0.25">
      <c r="A728" t="s">
        <v>4405</v>
      </c>
      <c r="B728" t="s">
        <v>115</v>
      </c>
      <c r="C728" s="1">
        <v>46052</v>
      </c>
      <c r="D728" s="1">
        <v>46093</v>
      </c>
      <c r="E728" t="s">
        <v>168</v>
      </c>
      <c r="F728" s="1">
        <v>46155</v>
      </c>
      <c r="G728" t="s">
        <v>117</v>
      </c>
      <c r="H728" t="s">
        <v>117</v>
      </c>
      <c r="I728" t="s">
        <v>117</v>
      </c>
      <c r="J728" t="s">
        <v>169</v>
      </c>
      <c r="L728" t="s">
        <v>1241</v>
      </c>
      <c r="M728" t="s">
        <v>171</v>
      </c>
      <c r="N728" t="s">
        <v>156</v>
      </c>
      <c r="O728" t="s">
        <v>122</v>
      </c>
      <c r="P728" s="8">
        <v>96950</v>
      </c>
      <c r="Q728" t="s">
        <v>123</v>
      </c>
      <c r="S728" s="10">
        <v>16702341795</v>
      </c>
      <c r="U728" t="s">
        <v>172</v>
      </c>
      <c r="V728">
        <v>722513</v>
      </c>
      <c r="W728" t="s">
        <v>125</v>
      </c>
      <c r="Y728" t="s">
        <v>173</v>
      </c>
      <c r="Z728" t="s">
        <v>174</v>
      </c>
      <c r="AA728" t="s">
        <v>175</v>
      </c>
      <c r="AB728" t="s">
        <v>176</v>
      </c>
      <c r="AC728" t="s">
        <v>1241</v>
      </c>
      <c r="AD728" t="s">
        <v>171</v>
      </c>
      <c r="AE728" t="s">
        <v>156</v>
      </c>
      <c r="AF728" t="s">
        <v>122</v>
      </c>
      <c r="AG728" s="8">
        <v>96950</v>
      </c>
      <c r="AH728" t="s">
        <v>123</v>
      </c>
      <c r="AJ728" s="10">
        <v>16702341795</v>
      </c>
      <c r="AL728" t="s">
        <v>178</v>
      </c>
      <c r="BE728" t="str">
        <f>"51-3011.00"</f>
        <v>51-3011.00</v>
      </c>
      <c r="BF728" t="s">
        <v>342</v>
      </c>
      <c r="BG728" t="s">
        <v>3069</v>
      </c>
      <c r="BH728" t="s">
        <v>822</v>
      </c>
      <c r="BI728">
        <v>1</v>
      </c>
      <c r="BJ728">
        <v>1</v>
      </c>
      <c r="BK728" s="1">
        <v>46157</v>
      </c>
      <c r="BL728" s="1">
        <v>46521</v>
      </c>
      <c r="BM728" s="1">
        <v>46157</v>
      </c>
      <c r="BN728" s="1">
        <v>46521</v>
      </c>
      <c r="BO728">
        <v>35</v>
      </c>
      <c r="BP728">
        <v>0</v>
      </c>
      <c r="BQ728">
        <v>6</v>
      </c>
      <c r="BR728">
        <v>6</v>
      </c>
      <c r="BS728">
        <v>6</v>
      </c>
      <c r="BT728">
        <v>6</v>
      </c>
      <c r="BU728">
        <v>6</v>
      </c>
      <c r="BV728">
        <v>5</v>
      </c>
      <c r="BW728" t="str">
        <f>"6:00 AM"</f>
        <v>6:00 AM</v>
      </c>
      <c r="BX728" t="str">
        <f>"1:00 PM"</f>
        <v>1:00 PM</v>
      </c>
      <c r="BY728" t="s">
        <v>165</v>
      </c>
      <c r="BZ728">
        <v>0</v>
      </c>
      <c r="CA728">
        <v>12</v>
      </c>
      <c r="CB728" t="s">
        <v>117</v>
      </c>
      <c r="CD728" t="s">
        <v>3070</v>
      </c>
      <c r="CE728" t="s">
        <v>4406</v>
      </c>
      <c r="CF728" t="s">
        <v>1241</v>
      </c>
      <c r="CG728" t="s">
        <v>231</v>
      </c>
      <c r="CH728" t="s">
        <v>122</v>
      </c>
      <c r="CI728" s="8">
        <v>96952</v>
      </c>
      <c r="CJ728" s="3">
        <v>8.61</v>
      </c>
      <c r="CK728" s="3">
        <v>10</v>
      </c>
      <c r="CL728" s="3">
        <v>12.92</v>
      </c>
      <c r="CM728" s="3">
        <v>15</v>
      </c>
      <c r="CN728" t="s">
        <v>137</v>
      </c>
      <c r="CO728" t="s">
        <v>165</v>
      </c>
      <c r="CP728" t="s">
        <v>138</v>
      </c>
      <c r="CR728" t="s">
        <v>117</v>
      </c>
      <c r="CS728" t="s">
        <v>139</v>
      </c>
      <c r="CT728" t="s">
        <v>139</v>
      </c>
      <c r="CU728" t="s">
        <v>139</v>
      </c>
      <c r="CV728" t="s">
        <v>140</v>
      </c>
      <c r="CW728" t="s">
        <v>139</v>
      </c>
      <c r="CX728" t="s">
        <v>139</v>
      </c>
      <c r="CY728" t="s">
        <v>1246</v>
      </c>
      <c r="CZ728" s="10">
        <v>16702341795</v>
      </c>
      <c r="DA728" t="s">
        <v>178</v>
      </c>
      <c r="DB728" t="s">
        <v>183</v>
      </c>
      <c r="DC728" t="s">
        <v>139</v>
      </c>
      <c r="DD728" t="s">
        <v>117</v>
      </c>
    </row>
    <row r="729" spans="1:114" ht="14.45" customHeight="1" x14ac:dyDescent="0.25">
      <c r="A729" t="s">
        <v>4806</v>
      </c>
      <c r="B729" t="s">
        <v>115</v>
      </c>
      <c r="C729" s="1">
        <v>46042</v>
      </c>
      <c r="D729" s="1">
        <v>46093</v>
      </c>
      <c r="E729" t="s">
        <v>116</v>
      </c>
      <c r="G729" t="s">
        <v>117</v>
      </c>
      <c r="H729" t="s">
        <v>117</v>
      </c>
      <c r="I729" t="s">
        <v>117</v>
      </c>
      <c r="J729" t="s">
        <v>4374</v>
      </c>
      <c r="K729" t="s">
        <v>140</v>
      </c>
      <c r="L729" t="s">
        <v>3193</v>
      </c>
      <c r="N729" t="s">
        <v>156</v>
      </c>
      <c r="O729" t="s">
        <v>122</v>
      </c>
      <c r="P729" s="8">
        <v>96950</v>
      </c>
      <c r="Q729" t="s">
        <v>123</v>
      </c>
      <c r="S729" s="10">
        <v>16702349675</v>
      </c>
      <c r="U729" t="s">
        <v>3195</v>
      </c>
      <c r="V729">
        <v>561720</v>
      </c>
      <c r="W729" t="s">
        <v>125</v>
      </c>
      <c r="Y729" t="s">
        <v>3122</v>
      </c>
      <c r="Z729" t="s">
        <v>3196</v>
      </c>
      <c r="AA729" t="s">
        <v>3197</v>
      </c>
      <c r="AB729" t="s">
        <v>3198</v>
      </c>
      <c r="AC729" t="s">
        <v>4375</v>
      </c>
      <c r="AE729" t="s">
        <v>156</v>
      </c>
      <c r="AF729" t="s">
        <v>122</v>
      </c>
      <c r="AG729" s="8">
        <v>96950</v>
      </c>
      <c r="AH729" t="s">
        <v>123</v>
      </c>
      <c r="AJ729" s="10">
        <v>16704834587</v>
      </c>
      <c r="AL729" t="s">
        <v>3200</v>
      </c>
      <c r="BE729" t="str">
        <f>"49-9071.00"</f>
        <v>49-9071.00</v>
      </c>
      <c r="BF729" t="s">
        <v>132</v>
      </c>
      <c r="BG729" t="s">
        <v>4376</v>
      </c>
      <c r="BH729" t="s">
        <v>798</v>
      </c>
      <c r="BI729">
        <v>12</v>
      </c>
      <c r="BJ729">
        <v>12</v>
      </c>
      <c r="BK729" s="1">
        <v>46113</v>
      </c>
      <c r="BL729" s="1">
        <v>46477</v>
      </c>
      <c r="BM729" s="1">
        <v>46113</v>
      </c>
      <c r="BN729" s="1">
        <v>46477</v>
      </c>
      <c r="BO729">
        <v>35</v>
      </c>
      <c r="BP729">
        <v>0</v>
      </c>
      <c r="BQ729">
        <v>7</v>
      </c>
      <c r="BR729">
        <v>7</v>
      </c>
      <c r="BS729">
        <v>7</v>
      </c>
      <c r="BT729">
        <v>7</v>
      </c>
      <c r="BU729">
        <v>7</v>
      </c>
      <c r="BV729">
        <v>0</v>
      </c>
      <c r="BW729" t="str">
        <f>"8:00 AM"</f>
        <v>8:00 AM</v>
      </c>
      <c r="BX729" t="str">
        <f>"4:00 PM"</f>
        <v>4:00 PM</v>
      </c>
      <c r="BY729" t="s">
        <v>135</v>
      </c>
      <c r="BZ729">
        <v>0</v>
      </c>
      <c r="CA729">
        <v>24</v>
      </c>
      <c r="CB729" t="s">
        <v>117</v>
      </c>
      <c r="CD729" t="s">
        <v>4377</v>
      </c>
      <c r="CE729" t="s">
        <v>4378</v>
      </c>
      <c r="CG729" t="s">
        <v>156</v>
      </c>
      <c r="CH729" t="s">
        <v>122</v>
      </c>
      <c r="CI729" s="8">
        <v>96950</v>
      </c>
      <c r="CJ729" s="3">
        <v>9.98</v>
      </c>
      <c r="CK729" s="3">
        <v>9.98</v>
      </c>
      <c r="CL729" s="3">
        <v>0</v>
      </c>
      <c r="CM729" s="3">
        <v>0</v>
      </c>
      <c r="CN729" t="s">
        <v>137</v>
      </c>
      <c r="CP729" t="s">
        <v>138</v>
      </c>
      <c r="CR729" t="s">
        <v>117</v>
      </c>
      <c r="CS729" t="s">
        <v>139</v>
      </c>
      <c r="CT729" t="s">
        <v>140</v>
      </c>
      <c r="CU729" t="s">
        <v>140</v>
      </c>
      <c r="CV729" t="s">
        <v>140</v>
      </c>
      <c r="CW729" t="s">
        <v>139</v>
      </c>
      <c r="CX729" t="s">
        <v>140</v>
      </c>
      <c r="CY729" t="s">
        <v>4345</v>
      </c>
      <c r="CZ729" s="10">
        <v>16702349675</v>
      </c>
      <c r="DA729" t="s">
        <v>3200</v>
      </c>
      <c r="DB729" t="s">
        <v>140</v>
      </c>
      <c r="DC729" t="s">
        <v>139</v>
      </c>
      <c r="DD729" t="s">
        <v>117</v>
      </c>
    </row>
    <row r="730" spans="1:114" ht="14.45" customHeight="1" x14ac:dyDescent="0.25">
      <c r="A730" t="s">
        <v>5245</v>
      </c>
      <c r="B730" t="s">
        <v>115</v>
      </c>
      <c r="C730" s="1">
        <v>46041</v>
      </c>
      <c r="D730" s="1">
        <v>46093</v>
      </c>
      <c r="E730" t="s">
        <v>116</v>
      </c>
      <c r="G730" t="s">
        <v>117</v>
      </c>
      <c r="H730" t="s">
        <v>117</v>
      </c>
      <c r="I730" t="s">
        <v>117</v>
      </c>
      <c r="J730" t="s">
        <v>1247</v>
      </c>
      <c r="K730" t="s">
        <v>5246</v>
      </c>
      <c r="L730" t="s">
        <v>574</v>
      </c>
      <c r="M730" t="s">
        <v>1249</v>
      </c>
      <c r="N730" t="s">
        <v>564</v>
      </c>
      <c r="O730" t="s">
        <v>122</v>
      </c>
      <c r="P730" s="8">
        <v>96952</v>
      </c>
      <c r="Q730" t="s">
        <v>123</v>
      </c>
      <c r="S730" s="10">
        <v>16704334428</v>
      </c>
      <c r="U730" t="s">
        <v>1250</v>
      </c>
      <c r="V730">
        <v>722310</v>
      </c>
      <c r="W730" t="s">
        <v>125</v>
      </c>
      <c r="Y730" t="s">
        <v>1251</v>
      </c>
      <c r="Z730" t="s">
        <v>1252</v>
      </c>
      <c r="AA730" t="s">
        <v>1253</v>
      </c>
      <c r="AB730" t="s">
        <v>1254</v>
      </c>
      <c r="AC730" t="s">
        <v>574</v>
      </c>
      <c r="AD730" t="s">
        <v>1249</v>
      </c>
      <c r="AE730" t="s">
        <v>564</v>
      </c>
      <c r="AF730" t="s">
        <v>122</v>
      </c>
      <c r="AG730" s="8">
        <v>96952</v>
      </c>
      <c r="AH730" t="s">
        <v>123</v>
      </c>
      <c r="AJ730" s="10">
        <v>16709894711</v>
      </c>
      <c r="AL730" t="s">
        <v>1255</v>
      </c>
      <c r="BE730" t="str">
        <f>"35-2011.00"</f>
        <v>35-2011.00</v>
      </c>
      <c r="BF730" t="s">
        <v>2056</v>
      </c>
      <c r="BG730" t="s">
        <v>5247</v>
      </c>
      <c r="BH730" t="s">
        <v>495</v>
      </c>
      <c r="BI730">
        <v>3</v>
      </c>
      <c r="BJ730">
        <v>3</v>
      </c>
      <c r="BK730" s="1">
        <v>46143</v>
      </c>
      <c r="BL730" s="1">
        <v>46507</v>
      </c>
      <c r="BM730" s="1">
        <v>46143</v>
      </c>
      <c r="BN730" s="1">
        <v>46507</v>
      </c>
      <c r="BO730">
        <v>40</v>
      </c>
      <c r="BP730">
        <v>0</v>
      </c>
      <c r="BQ730">
        <v>8</v>
      </c>
      <c r="BR730">
        <v>8</v>
      </c>
      <c r="BS730">
        <v>8</v>
      </c>
      <c r="BT730">
        <v>8</v>
      </c>
      <c r="BU730">
        <v>8</v>
      </c>
      <c r="BV730">
        <v>0</v>
      </c>
      <c r="BW730" t="str">
        <f>"7:30 AM"</f>
        <v>7:30 AM</v>
      </c>
      <c r="BX730" t="str">
        <f>"3:30 PM"</f>
        <v>3:30 PM</v>
      </c>
      <c r="BY730" t="s">
        <v>165</v>
      </c>
      <c r="BZ730">
        <v>0</v>
      </c>
      <c r="CA730">
        <v>3</v>
      </c>
      <c r="CB730" t="s">
        <v>117</v>
      </c>
      <c r="CD730" t="s">
        <v>1258</v>
      </c>
      <c r="CE730" t="s">
        <v>5248</v>
      </c>
      <c r="CF730" t="s">
        <v>1249</v>
      </c>
      <c r="CG730" t="s">
        <v>564</v>
      </c>
      <c r="CH730" t="s">
        <v>122</v>
      </c>
      <c r="CI730" s="8">
        <v>96952</v>
      </c>
      <c r="CJ730" s="3">
        <v>9.0299999999999994</v>
      </c>
      <c r="CK730" s="3">
        <v>9.0299999999999994</v>
      </c>
      <c r="CL730" s="3">
        <v>13.55</v>
      </c>
      <c r="CM730" s="3">
        <v>13.55</v>
      </c>
      <c r="CN730" t="s">
        <v>137</v>
      </c>
      <c r="CO730" t="s">
        <v>140</v>
      </c>
      <c r="CP730" t="s">
        <v>138</v>
      </c>
      <c r="CR730" t="s">
        <v>117</v>
      </c>
      <c r="CS730" t="s">
        <v>139</v>
      </c>
      <c r="CT730" t="s">
        <v>140</v>
      </c>
      <c r="CU730" t="s">
        <v>139</v>
      </c>
      <c r="CV730" t="s">
        <v>140</v>
      </c>
      <c r="CW730" t="s">
        <v>139</v>
      </c>
      <c r="CX730" t="s">
        <v>140</v>
      </c>
      <c r="CY730" t="s">
        <v>3864</v>
      </c>
      <c r="CZ730" s="10">
        <v>16704334428</v>
      </c>
      <c r="DA730" t="s">
        <v>1255</v>
      </c>
      <c r="DB730" t="s">
        <v>140</v>
      </c>
      <c r="DC730" t="s">
        <v>139</v>
      </c>
      <c r="DD730" t="s">
        <v>117</v>
      </c>
    </row>
    <row r="731" spans="1:114" ht="14.45" customHeight="1" x14ac:dyDescent="0.25">
      <c r="A731" t="s">
        <v>5799</v>
      </c>
      <c r="B731" t="s">
        <v>115</v>
      </c>
      <c r="C731" s="1">
        <v>46042</v>
      </c>
      <c r="D731" s="1">
        <v>46093</v>
      </c>
      <c r="E731" t="s">
        <v>116</v>
      </c>
      <c r="G731" t="s">
        <v>117</v>
      </c>
      <c r="H731" t="s">
        <v>117</v>
      </c>
      <c r="I731" t="s">
        <v>117</v>
      </c>
      <c r="J731" t="s">
        <v>1268</v>
      </c>
      <c r="L731" t="s">
        <v>1269</v>
      </c>
      <c r="M731" t="s">
        <v>1269</v>
      </c>
      <c r="N731" t="s">
        <v>156</v>
      </c>
      <c r="O731" t="s">
        <v>122</v>
      </c>
      <c r="P731" s="8">
        <v>96950</v>
      </c>
      <c r="Q731" t="s">
        <v>123</v>
      </c>
      <c r="S731" s="10">
        <v>16702346445</v>
      </c>
      <c r="T731">
        <v>2263</v>
      </c>
      <c r="U731" t="s">
        <v>1270</v>
      </c>
      <c r="V731">
        <v>4411</v>
      </c>
      <c r="W731" t="s">
        <v>125</v>
      </c>
      <c r="Y731" t="s">
        <v>1271</v>
      </c>
      <c r="Z731" t="s">
        <v>1272</v>
      </c>
      <c r="AB731" t="s">
        <v>454</v>
      </c>
      <c r="AC731" t="s">
        <v>1273</v>
      </c>
      <c r="AD731" t="s">
        <v>1273</v>
      </c>
      <c r="AE731" t="s">
        <v>156</v>
      </c>
      <c r="AF731" t="s">
        <v>122</v>
      </c>
      <c r="AG731" s="8">
        <v>96950</v>
      </c>
      <c r="AH731" t="s">
        <v>123</v>
      </c>
      <c r="AJ731" s="10">
        <v>16702346445</v>
      </c>
      <c r="AK731">
        <v>2263</v>
      </c>
      <c r="AL731" t="s">
        <v>1274</v>
      </c>
      <c r="BE731" t="str">
        <f>"41-2021.00"</f>
        <v>41-2021.00</v>
      </c>
      <c r="BF731" t="s">
        <v>5232</v>
      </c>
      <c r="BG731" t="s">
        <v>5233</v>
      </c>
      <c r="BH731" t="s">
        <v>5234</v>
      </c>
      <c r="BI731">
        <v>1</v>
      </c>
      <c r="BJ731">
        <v>1</v>
      </c>
      <c r="BK731" s="1">
        <v>46082</v>
      </c>
      <c r="BL731" s="1">
        <v>46446</v>
      </c>
      <c r="BM731" s="1">
        <v>46093</v>
      </c>
      <c r="BN731" s="1">
        <v>46446</v>
      </c>
      <c r="BO731">
        <v>40</v>
      </c>
      <c r="BP731">
        <v>0</v>
      </c>
      <c r="BQ731">
        <v>8</v>
      </c>
      <c r="BR731">
        <v>8</v>
      </c>
      <c r="BS731">
        <v>8</v>
      </c>
      <c r="BT731">
        <v>8</v>
      </c>
      <c r="BU731">
        <v>8</v>
      </c>
      <c r="BV731">
        <v>0</v>
      </c>
      <c r="BW731" t="str">
        <f>"8:00 AM"</f>
        <v>8:00 AM</v>
      </c>
      <c r="BX731" t="str">
        <f>"5:00 PM"</f>
        <v>5:00 PM</v>
      </c>
      <c r="BY731" t="s">
        <v>165</v>
      </c>
      <c r="BZ731">
        <v>0</v>
      </c>
      <c r="CA731">
        <v>6</v>
      </c>
      <c r="CB731" t="s">
        <v>117</v>
      </c>
      <c r="CD731" t="s">
        <v>5800</v>
      </c>
      <c r="CE731" t="s">
        <v>1269</v>
      </c>
      <c r="CF731" t="s">
        <v>1269</v>
      </c>
      <c r="CG731" t="s">
        <v>156</v>
      </c>
      <c r="CH731" t="s">
        <v>122</v>
      </c>
      <c r="CI731" s="8">
        <v>96950</v>
      </c>
      <c r="CJ731" s="3">
        <v>9.6999999999999993</v>
      </c>
      <c r="CK731" s="3">
        <v>10</v>
      </c>
      <c r="CL731" s="3">
        <v>14.55</v>
      </c>
      <c r="CM731" s="3">
        <v>15</v>
      </c>
      <c r="CN731" t="s">
        <v>137</v>
      </c>
      <c r="CO731" t="s">
        <v>1278</v>
      </c>
      <c r="CP731" t="s">
        <v>138</v>
      </c>
      <c r="CR731" t="s">
        <v>117</v>
      </c>
      <c r="CS731" t="s">
        <v>139</v>
      </c>
      <c r="CT731" t="s">
        <v>140</v>
      </c>
      <c r="CU731" t="s">
        <v>139</v>
      </c>
      <c r="CV731" t="s">
        <v>140</v>
      </c>
      <c r="CW731" t="s">
        <v>139</v>
      </c>
      <c r="CX731" t="s">
        <v>140</v>
      </c>
      <c r="CY731" t="s">
        <v>1279</v>
      </c>
      <c r="CZ731" s="10">
        <v>16702346445</v>
      </c>
      <c r="DA731" t="s">
        <v>1274</v>
      </c>
      <c r="DB731" t="s">
        <v>140</v>
      </c>
      <c r="DC731" t="s">
        <v>139</v>
      </c>
      <c r="DD731" t="s">
        <v>117</v>
      </c>
      <c r="DE731" t="s">
        <v>1271</v>
      </c>
      <c r="DF731" t="s">
        <v>1272</v>
      </c>
      <c r="DH731" t="s">
        <v>1270</v>
      </c>
      <c r="DI731" t="s">
        <v>5801</v>
      </c>
      <c r="DJ731" t="s">
        <v>1274</v>
      </c>
    </row>
    <row r="732" spans="1:114" ht="14.45" customHeight="1" x14ac:dyDescent="0.25">
      <c r="A732" t="s">
        <v>1433</v>
      </c>
      <c r="B732" t="s">
        <v>115</v>
      </c>
      <c r="C732" s="1">
        <v>46041</v>
      </c>
      <c r="D732" s="1">
        <v>46094</v>
      </c>
      <c r="E732" t="s">
        <v>116</v>
      </c>
      <c r="G732" t="s">
        <v>117</v>
      </c>
      <c r="H732" t="s">
        <v>117</v>
      </c>
      <c r="I732" t="s">
        <v>117</v>
      </c>
      <c r="J732" t="s">
        <v>1247</v>
      </c>
      <c r="K732" t="s">
        <v>1248</v>
      </c>
      <c r="L732" t="s">
        <v>574</v>
      </c>
      <c r="M732" t="s">
        <v>1249</v>
      </c>
      <c r="N732" t="s">
        <v>564</v>
      </c>
      <c r="O732" t="s">
        <v>122</v>
      </c>
      <c r="P732" s="8">
        <v>96952</v>
      </c>
      <c r="Q732" t="s">
        <v>123</v>
      </c>
      <c r="S732" s="10">
        <v>16704334428</v>
      </c>
      <c r="U732" t="s">
        <v>1250</v>
      </c>
      <c r="V732">
        <v>562111</v>
      </c>
      <c r="W732" t="s">
        <v>125</v>
      </c>
      <c r="Y732" t="s">
        <v>1251</v>
      </c>
      <c r="Z732" t="s">
        <v>1252</v>
      </c>
      <c r="AA732" t="s">
        <v>1253</v>
      </c>
      <c r="AB732" t="s">
        <v>1254</v>
      </c>
      <c r="AC732" t="s">
        <v>574</v>
      </c>
      <c r="AD732" t="s">
        <v>1249</v>
      </c>
      <c r="AE732" t="s">
        <v>564</v>
      </c>
      <c r="AF732" t="s">
        <v>122</v>
      </c>
      <c r="AG732" s="8">
        <v>96952</v>
      </c>
      <c r="AH732" t="s">
        <v>123</v>
      </c>
      <c r="AJ732" s="10">
        <v>16709894711</v>
      </c>
      <c r="AL732" t="s">
        <v>1255</v>
      </c>
      <c r="BE732" t="str">
        <f>"37-2011.00"</f>
        <v>37-2011.00</v>
      </c>
      <c r="BF732" t="s">
        <v>640</v>
      </c>
      <c r="BG732" t="s">
        <v>1256</v>
      </c>
      <c r="BH732" t="s">
        <v>1257</v>
      </c>
      <c r="BI732">
        <v>4</v>
      </c>
      <c r="BJ732">
        <v>4</v>
      </c>
      <c r="BK732" s="1">
        <v>46113</v>
      </c>
      <c r="BL732" s="1">
        <v>46477</v>
      </c>
      <c r="BM732" s="1">
        <v>46113</v>
      </c>
      <c r="BN732" s="1">
        <v>46477</v>
      </c>
      <c r="BO732">
        <v>40</v>
      </c>
      <c r="BP732">
        <v>0</v>
      </c>
      <c r="BQ732">
        <v>8</v>
      </c>
      <c r="BR732">
        <v>8</v>
      </c>
      <c r="BS732">
        <v>8</v>
      </c>
      <c r="BT732">
        <v>8</v>
      </c>
      <c r="BU732">
        <v>8</v>
      </c>
      <c r="BV732">
        <v>0</v>
      </c>
      <c r="BW732" t="str">
        <f>"8:00 AM"</f>
        <v>8:00 AM</v>
      </c>
      <c r="BX732" t="str">
        <f>"4:00 PM"</f>
        <v>4:00 PM</v>
      </c>
      <c r="BY732" t="s">
        <v>165</v>
      </c>
      <c r="BZ732">
        <v>0</v>
      </c>
      <c r="CA732">
        <v>12</v>
      </c>
      <c r="CB732" t="s">
        <v>117</v>
      </c>
      <c r="CD732" t="s">
        <v>1258</v>
      </c>
      <c r="CE732" t="s">
        <v>1259</v>
      </c>
      <c r="CF732" t="s">
        <v>1249</v>
      </c>
      <c r="CG732" t="s">
        <v>564</v>
      </c>
      <c r="CH732" t="s">
        <v>122</v>
      </c>
      <c r="CI732" s="8">
        <v>96952</v>
      </c>
      <c r="CJ732" s="3">
        <v>8.4499999999999993</v>
      </c>
      <c r="CK732" s="3">
        <v>8.4499999999999993</v>
      </c>
      <c r="CL732" s="3">
        <v>12.68</v>
      </c>
      <c r="CM732" s="3">
        <v>12.68</v>
      </c>
      <c r="CN732" t="s">
        <v>137</v>
      </c>
      <c r="CO732" t="s">
        <v>140</v>
      </c>
      <c r="CP732" t="s">
        <v>138</v>
      </c>
      <c r="CR732" t="s">
        <v>117</v>
      </c>
      <c r="CS732" t="s">
        <v>139</v>
      </c>
      <c r="CT732" t="s">
        <v>140</v>
      </c>
      <c r="CU732" t="s">
        <v>139</v>
      </c>
      <c r="CV732" t="s">
        <v>140</v>
      </c>
      <c r="CW732" t="s">
        <v>139</v>
      </c>
      <c r="CX732" t="s">
        <v>140</v>
      </c>
      <c r="CY732" t="s">
        <v>1260</v>
      </c>
      <c r="CZ732" s="10">
        <v>16704334428</v>
      </c>
      <c r="DA732" t="s">
        <v>1255</v>
      </c>
      <c r="DB732" t="s">
        <v>140</v>
      </c>
      <c r="DC732" t="s">
        <v>139</v>
      </c>
      <c r="DD732" t="s">
        <v>117</v>
      </c>
    </row>
    <row r="733" spans="1:114" ht="14.45" customHeight="1" x14ac:dyDescent="0.25">
      <c r="A733" t="s">
        <v>2397</v>
      </c>
      <c r="B733" t="s">
        <v>217</v>
      </c>
      <c r="C733" s="1">
        <v>46037</v>
      </c>
      <c r="D733" s="1">
        <v>46094</v>
      </c>
      <c r="E733" t="s">
        <v>168</v>
      </c>
      <c r="F733" s="1">
        <v>46195</v>
      </c>
      <c r="G733" t="s">
        <v>117</v>
      </c>
      <c r="H733" t="s">
        <v>117</v>
      </c>
      <c r="I733" t="s">
        <v>117</v>
      </c>
      <c r="J733" t="s">
        <v>1580</v>
      </c>
      <c r="K733" t="s">
        <v>1581</v>
      </c>
      <c r="L733" t="s">
        <v>1582</v>
      </c>
      <c r="M733" t="s">
        <v>1583</v>
      </c>
      <c r="N733" t="s">
        <v>121</v>
      </c>
      <c r="O733" t="s">
        <v>122</v>
      </c>
      <c r="P733" s="8">
        <v>96950</v>
      </c>
      <c r="Q733" t="s">
        <v>123</v>
      </c>
      <c r="S733" s="10">
        <v>16703227461</v>
      </c>
      <c r="U733" t="s">
        <v>1584</v>
      </c>
      <c r="V733">
        <v>236220</v>
      </c>
      <c r="W733" t="s">
        <v>125</v>
      </c>
      <c r="Y733" t="s">
        <v>1585</v>
      </c>
      <c r="Z733" t="s">
        <v>1586</v>
      </c>
      <c r="AB733" t="s">
        <v>260</v>
      </c>
      <c r="AC733" t="s">
        <v>1582</v>
      </c>
      <c r="AD733" t="s">
        <v>1583</v>
      </c>
      <c r="AE733" t="s">
        <v>121</v>
      </c>
      <c r="AF733" t="s">
        <v>122</v>
      </c>
      <c r="AG733" s="8">
        <v>96950</v>
      </c>
      <c r="AH733" t="s">
        <v>123</v>
      </c>
      <c r="AJ733" s="10">
        <v>16703227461</v>
      </c>
      <c r="AL733" t="s">
        <v>1587</v>
      </c>
      <c r="BE733" t="str">
        <f>"51-2041.00"</f>
        <v>51-2041.00</v>
      </c>
      <c r="BF733" t="s">
        <v>1588</v>
      </c>
      <c r="BG733" t="s">
        <v>1589</v>
      </c>
      <c r="BH733" t="s">
        <v>1590</v>
      </c>
      <c r="BI733">
        <v>4</v>
      </c>
      <c r="BK733" s="1">
        <v>46197</v>
      </c>
      <c r="BL733" s="1">
        <v>46561</v>
      </c>
      <c r="BO733">
        <v>35</v>
      </c>
      <c r="BP733">
        <v>0</v>
      </c>
      <c r="BQ733">
        <v>7</v>
      </c>
      <c r="BR733">
        <v>7</v>
      </c>
      <c r="BS733">
        <v>7</v>
      </c>
      <c r="BT733">
        <v>7</v>
      </c>
      <c r="BU733">
        <v>7</v>
      </c>
      <c r="BV733">
        <v>0</v>
      </c>
      <c r="BW733" t="str">
        <f>"8:00 AM"</f>
        <v>8:00 AM</v>
      </c>
      <c r="BX733" t="str">
        <f>"4:00 PM"</f>
        <v>4:00 PM</v>
      </c>
      <c r="BY733" t="s">
        <v>135</v>
      </c>
      <c r="BZ733">
        <v>0</v>
      </c>
      <c r="CA733">
        <v>12</v>
      </c>
      <c r="CB733" t="s">
        <v>117</v>
      </c>
      <c r="CD733" t="s">
        <v>1591</v>
      </c>
      <c r="CE733" t="s">
        <v>1582</v>
      </c>
      <c r="CF733" t="s">
        <v>1583</v>
      </c>
      <c r="CG733" t="s">
        <v>121</v>
      </c>
      <c r="CH733" t="s">
        <v>122</v>
      </c>
      <c r="CI733" s="8">
        <v>96950</v>
      </c>
      <c r="CJ733" s="3">
        <v>16.48</v>
      </c>
      <c r="CK733" s="3">
        <v>16.48</v>
      </c>
      <c r="CL733" s="3">
        <v>24.72</v>
      </c>
      <c r="CM733" s="3">
        <v>24.72</v>
      </c>
      <c r="CN733" t="s">
        <v>137</v>
      </c>
      <c r="CO733" t="s">
        <v>854</v>
      </c>
      <c r="CP733" t="s">
        <v>138</v>
      </c>
      <c r="CR733" t="s">
        <v>117</v>
      </c>
      <c r="CS733" t="s">
        <v>139</v>
      </c>
      <c r="CT733" t="s">
        <v>139</v>
      </c>
      <c r="CU733" t="s">
        <v>139</v>
      </c>
      <c r="CV733" t="s">
        <v>140</v>
      </c>
      <c r="CW733" t="s">
        <v>139</v>
      </c>
      <c r="CX733" t="s">
        <v>140</v>
      </c>
      <c r="CY733" t="s">
        <v>1592</v>
      </c>
      <c r="CZ733" s="10">
        <v>16703227461</v>
      </c>
      <c r="DA733" t="s">
        <v>1587</v>
      </c>
      <c r="DB733" t="s">
        <v>140</v>
      </c>
      <c r="DC733" t="s">
        <v>139</v>
      </c>
      <c r="DD733" t="s">
        <v>117</v>
      </c>
      <c r="DE733" t="s">
        <v>1585</v>
      </c>
      <c r="DF733" t="s">
        <v>1593</v>
      </c>
      <c r="DG733" t="s">
        <v>200</v>
      </c>
      <c r="DH733" t="s">
        <v>1584</v>
      </c>
      <c r="DI733" t="s">
        <v>1580</v>
      </c>
      <c r="DJ733" t="s">
        <v>1587</v>
      </c>
    </row>
    <row r="734" spans="1:114" ht="14.45" customHeight="1" x14ac:dyDescent="0.25">
      <c r="A734" t="s">
        <v>3821</v>
      </c>
      <c r="B734" t="s">
        <v>499</v>
      </c>
      <c r="C734" s="1">
        <v>46083</v>
      </c>
      <c r="D734" s="1">
        <v>46094</v>
      </c>
      <c r="E734" t="s">
        <v>116</v>
      </c>
      <c r="G734" t="s">
        <v>117</v>
      </c>
      <c r="H734" t="s">
        <v>139</v>
      </c>
      <c r="I734" t="s">
        <v>117</v>
      </c>
      <c r="J734" t="s">
        <v>3783</v>
      </c>
      <c r="K734" t="s">
        <v>3784</v>
      </c>
      <c r="L734" t="s">
        <v>3785</v>
      </c>
      <c r="M734" t="s">
        <v>3786</v>
      </c>
      <c r="N734" t="s">
        <v>121</v>
      </c>
      <c r="O734" t="s">
        <v>122</v>
      </c>
      <c r="P734" s="8">
        <v>96950</v>
      </c>
      <c r="Q734" t="s">
        <v>123</v>
      </c>
      <c r="S734" s="10">
        <v>16702854875</v>
      </c>
      <c r="U734" t="s">
        <v>3787</v>
      </c>
      <c r="V734">
        <v>238910</v>
      </c>
      <c r="W734" t="s">
        <v>125</v>
      </c>
      <c r="Y734" t="s">
        <v>1530</v>
      </c>
      <c r="Z734" t="s">
        <v>3788</v>
      </c>
      <c r="AB734" t="s">
        <v>193</v>
      </c>
      <c r="AC734" t="s">
        <v>3785</v>
      </c>
      <c r="AD734" t="s">
        <v>3786</v>
      </c>
      <c r="AE734" t="s">
        <v>121</v>
      </c>
      <c r="AF734" t="s">
        <v>122</v>
      </c>
      <c r="AG734" s="8">
        <v>96950</v>
      </c>
      <c r="AH734" t="s">
        <v>123</v>
      </c>
      <c r="AJ734" s="10">
        <v>16702854875</v>
      </c>
      <c r="AL734" t="s">
        <v>1523</v>
      </c>
      <c r="BE734" t="str">
        <f>"47-2073.00"</f>
        <v>47-2073.00</v>
      </c>
      <c r="BF734" t="s">
        <v>3789</v>
      </c>
      <c r="BG734" t="s">
        <v>3790</v>
      </c>
      <c r="BH734" t="s">
        <v>3791</v>
      </c>
      <c r="BI734">
        <v>4</v>
      </c>
      <c r="BK734" s="1">
        <v>46236</v>
      </c>
      <c r="BL734" s="1">
        <v>46600</v>
      </c>
      <c r="BO734">
        <v>35</v>
      </c>
      <c r="BP734">
        <v>0</v>
      </c>
      <c r="BQ734">
        <v>7</v>
      </c>
      <c r="BR734">
        <v>7</v>
      </c>
      <c r="BS734">
        <v>7</v>
      </c>
      <c r="BT734">
        <v>7</v>
      </c>
      <c r="BU734">
        <v>7</v>
      </c>
      <c r="BV734">
        <v>0</v>
      </c>
      <c r="BW734" t="str">
        <f>"8:00 AM"</f>
        <v>8:00 AM</v>
      </c>
      <c r="BX734" t="str">
        <f>"5:00 PM"</f>
        <v>5:00 PM</v>
      </c>
      <c r="BY734" t="s">
        <v>165</v>
      </c>
      <c r="BZ734">
        <v>0</v>
      </c>
      <c r="CA734">
        <v>12</v>
      </c>
      <c r="CB734" t="s">
        <v>117</v>
      </c>
      <c r="CD734" s="2" t="s">
        <v>3792</v>
      </c>
      <c r="CE734" t="s">
        <v>3785</v>
      </c>
      <c r="CF734" t="s">
        <v>3786</v>
      </c>
      <c r="CG734" t="s">
        <v>121</v>
      </c>
      <c r="CH734" t="s">
        <v>122</v>
      </c>
      <c r="CI734" s="8">
        <v>96950</v>
      </c>
      <c r="CJ734" s="3">
        <v>11.97</v>
      </c>
      <c r="CK734" s="3">
        <v>11.97</v>
      </c>
      <c r="CL734" s="3">
        <v>17.95</v>
      </c>
      <c r="CM734" s="3">
        <v>17.95</v>
      </c>
      <c r="CN734" t="s">
        <v>137</v>
      </c>
      <c r="CO734" t="s">
        <v>1521</v>
      </c>
      <c r="CP734" t="s">
        <v>138</v>
      </c>
      <c r="CR734" t="s">
        <v>117</v>
      </c>
      <c r="CS734" t="s">
        <v>139</v>
      </c>
      <c r="CT734" t="s">
        <v>140</v>
      </c>
      <c r="CU734" t="s">
        <v>139</v>
      </c>
      <c r="CV734" t="s">
        <v>140</v>
      </c>
      <c r="CW734" t="s">
        <v>139</v>
      </c>
      <c r="CX734" t="s">
        <v>140</v>
      </c>
      <c r="CY734" t="s">
        <v>1522</v>
      </c>
      <c r="CZ734" s="10">
        <v>16707837461</v>
      </c>
      <c r="DA734" t="s">
        <v>1518</v>
      </c>
      <c r="DB734" t="s">
        <v>1755</v>
      </c>
      <c r="DC734" t="s">
        <v>139</v>
      </c>
      <c r="DD734" t="s">
        <v>117</v>
      </c>
    </row>
    <row r="735" spans="1:114" ht="14.45" customHeight="1" x14ac:dyDescent="0.25">
      <c r="A735" t="s">
        <v>3226</v>
      </c>
      <c r="B735" t="s">
        <v>234</v>
      </c>
      <c r="C735" s="1">
        <v>46047</v>
      </c>
      <c r="D735" s="1">
        <v>46096</v>
      </c>
      <c r="E735" t="s">
        <v>168</v>
      </c>
      <c r="F735" s="1">
        <v>46202</v>
      </c>
      <c r="G735" t="s">
        <v>117</v>
      </c>
      <c r="H735" t="s">
        <v>117</v>
      </c>
      <c r="I735" t="s">
        <v>117</v>
      </c>
      <c r="J735" t="s">
        <v>1183</v>
      </c>
      <c r="K735" t="s">
        <v>3227</v>
      </c>
      <c r="L735" t="s">
        <v>1184</v>
      </c>
      <c r="N735" t="s">
        <v>156</v>
      </c>
      <c r="O735" t="s">
        <v>122</v>
      </c>
      <c r="P735" s="8">
        <v>96950</v>
      </c>
      <c r="Q735" t="s">
        <v>123</v>
      </c>
      <c r="S735" s="10">
        <v>16702881463</v>
      </c>
      <c r="U735" t="s">
        <v>1185</v>
      </c>
      <c r="V735">
        <v>236116</v>
      </c>
      <c r="W735" t="s">
        <v>125</v>
      </c>
      <c r="Y735" t="s">
        <v>1186</v>
      </c>
      <c r="Z735" t="s">
        <v>1187</v>
      </c>
      <c r="AA735" t="s">
        <v>1188</v>
      </c>
      <c r="AB735" t="s">
        <v>209</v>
      </c>
      <c r="AC735" t="s">
        <v>1189</v>
      </c>
      <c r="AE735" t="s">
        <v>156</v>
      </c>
      <c r="AF735" t="s">
        <v>122</v>
      </c>
      <c r="AG735" s="8">
        <v>96950</v>
      </c>
      <c r="AH735" t="s">
        <v>123</v>
      </c>
      <c r="AJ735" s="10">
        <v>16702881463</v>
      </c>
      <c r="AL735" t="s">
        <v>1190</v>
      </c>
      <c r="BE735" t="str">
        <f>"49-9071.00"</f>
        <v>49-9071.00</v>
      </c>
      <c r="BF735" t="s">
        <v>132</v>
      </c>
      <c r="BG735" t="s">
        <v>1191</v>
      </c>
      <c r="BH735" t="s">
        <v>2895</v>
      </c>
      <c r="BI735">
        <v>20</v>
      </c>
      <c r="BK735" s="1">
        <v>46204</v>
      </c>
      <c r="BL735" s="1">
        <v>46568</v>
      </c>
      <c r="BO735">
        <v>35</v>
      </c>
      <c r="BP735">
        <v>0</v>
      </c>
      <c r="BQ735">
        <v>7</v>
      </c>
      <c r="BR735">
        <v>7</v>
      </c>
      <c r="BS735">
        <v>7</v>
      </c>
      <c r="BT735">
        <v>7</v>
      </c>
      <c r="BU735">
        <v>7</v>
      </c>
      <c r="BV735">
        <v>0</v>
      </c>
      <c r="BW735" t="str">
        <f>"8:30 AM"</f>
        <v>8:30 AM</v>
      </c>
      <c r="BX735" t="str">
        <f>"4:30 PM"</f>
        <v>4:30 PM</v>
      </c>
      <c r="BY735" t="s">
        <v>135</v>
      </c>
      <c r="BZ735">
        <v>1</v>
      </c>
      <c r="CA735">
        <v>6</v>
      </c>
      <c r="CB735" t="s">
        <v>117</v>
      </c>
      <c r="CD735" s="2" t="s">
        <v>3228</v>
      </c>
      <c r="CE735" t="s">
        <v>1184</v>
      </c>
      <c r="CG735" t="s">
        <v>156</v>
      </c>
      <c r="CH735" t="s">
        <v>122</v>
      </c>
      <c r="CI735" s="8">
        <v>96950</v>
      </c>
      <c r="CJ735" s="3">
        <v>9.98</v>
      </c>
      <c r="CK735" s="3">
        <v>9.98</v>
      </c>
      <c r="CL735" s="3">
        <v>14.97</v>
      </c>
      <c r="CM735" s="3">
        <v>14.97</v>
      </c>
      <c r="CN735" t="s">
        <v>137</v>
      </c>
      <c r="CO735" t="s">
        <v>165</v>
      </c>
      <c r="CP735" t="s">
        <v>138</v>
      </c>
      <c r="CR735" t="s">
        <v>117</v>
      </c>
      <c r="CS735" t="s">
        <v>139</v>
      </c>
      <c r="CT735" t="s">
        <v>140</v>
      </c>
      <c r="CU735" t="s">
        <v>139</v>
      </c>
      <c r="CV735" t="s">
        <v>140</v>
      </c>
      <c r="CW735" t="s">
        <v>139</v>
      </c>
      <c r="CX735" t="s">
        <v>140</v>
      </c>
      <c r="CY735" s="2" t="s">
        <v>1193</v>
      </c>
      <c r="CZ735" s="10">
        <v>16702881463</v>
      </c>
      <c r="DA735" t="s">
        <v>1194</v>
      </c>
      <c r="DB735" t="s">
        <v>802</v>
      </c>
      <c r="DC735" t="s">
        <v>139</v>
      </c>
      <c r="DD735" t="s">
        <v>117</v>
      </c>
    </row>
    <row r="736" spans="1:114" ht="14.45" customHeight="1" x14ac:dyDescent="0.25">
      <c r="A736" t="s">
        <v>5819</v>
      </c>
      <c r="B736" t="s">
        <v>234</v>
      </c>
      <c r="C736" s="1">
        <v>46092</v>
      </c>
      <c r="D736" s="1">
        <v>46096</v>
      </c>
      <c r="E736" t="s">
        <v>168</v>
      </c>
      <c r="F736" s="1">
        <v>46111</v>
      </c>
      <c r="G736" t="s">
        <v>117</v>
      </c>
      <c r="H736" t="s">
        <v>117</v>
      </c>
      <c r="I736" t="s">
        <v>117</v>
      </c>
      <c r="J736" t="s">
        <v>4871</v>
      </c>
      <c r="K736" t="s">
        <v>4872</v>
      </c>
      <c r="L736" t="s">
        <v>4873</v>
      </c>
      <c r="N736" t="s">
        <v>156</v>
      </c>
      <c r="O736" t="s">
        <v>122</v>
      </c>
      <c r="P736" s="8">
        <v>96950</v>
      </c>
      <c r="Q736" t="s">
        <v>123</v>
      </c>
      <c r="S736" s="10">
        <v>16702336322</v>
      </c>
      <c r="U736" t="s">
        <v>4874</v>
      </c>
      <c r="V736">
        <v>61162</v>
      </c>
      <c r="W736" t="s">
        <v>125</v>
      </c>
      <c r="Y736" t="s">
        <v>4875</v>
      </c>
      <c r="Z736" t="s">
        <v>4876</v>
      </c>
      <c r="AB736" t="s">
        <v>277</v>
      </c>
      <c r="AC736" t="s">
        <v>4873</v>
      </c>
      <c r="AE736" t="s">
        <v>156</v>
      </c>
      <c r="AF736" t="s">
        <v>122</v>
      </c>
      <c r="AG736" s="8">
        <v>96950</v>
      </c>
      <c r="AH736" t="s">
        <v>123</v>
      </c>
      <c r="AJ736" s="10">
        <v>16702336322</v>
      </c>
      <c r="AL736" t="s">
        <v>4877</v>
      </c>
      <c r="BE736" t="str">
        <f>"25-3021.00"</f>
        <v>25-3021.00</v>
      </c>
      <c r="BF736" t="s">
        <v>4878</v>
      </c>
      <c r="BG736" t="s">
        <v>4879</v>
      </c>
      <c r="BH736" t="s">
        <v>4880</v>
      </c>
      <c r="BI736">
        <v>1</v>
      </c>
      <c r="BK736" s="1">
        <v>46113</v>
      </c>
      <c r="BL736" s="1">
        <v>46477</v>
      </c>
      <c r="BO736">
        <v>35</v>
      </c>
      <c r="BP736">
        <v>6</v>
      </c>
      <c r="BQ736">
        <v>4</v>
      </c>
      <c r="BR736">
        <v>4</v>
      </c>
      <c r="BS736">
        <v>4</v>
      </c>
      <c r="BT736">
        <v>5</v>
      </c>
      <c r="BU736">
        <v>6</v>
      </c>
      <c r="BV736">
        <v>6</v>
      </c>
      <c r="BW736" t="str">
        <f>"8:00 AM"</f>
        <v>8:00 AM</v>
      </c>
      <c r="BX736" t="str">
        <f>"5:00 PM"</f>
        <v>5:00 PM</v>
      </c>
      <c r="BY736" t="s">
        <v>135</v>
      </c>
      <c r="BZ736">
        <v>0</v>
      </c>
      <c r="CA736">
        <v>24</v>
      </c>
      <c r="CB736" t="s">
        <v>117</v>
      </c>
      <c r="CD736" t="s">
        <v>4881</v>
      </c>
      <c r="CE736" t="s">
        <v>4873</v>
      </c>
      <c r="CG736" t="s">
        <v>156</v>
      </c>
      <c r="CH736" t="s">
        <v>122</v>
      </c>
      <c r="CI736" s="8">
        <v>96950</v>
      </c>
      <c r="CJ736" s="3">
        <v>15.78</v>
      </c>
      <c r="CK736" s="3">
        <v>15.78</v>
      </c>
      <c r="CL736" s="3">
        <v>23.67</v>
      </c>
      <c r="CM736" s="3">
        <v>23.67</v>
      </c>
      <c r="CN736" t="s">
        <v>137</v>
      </c>
      <c r="CP736" t="s">
        <v>138</v>
      </c>
      <c r="CR736" t="s">
        <v>117</v>
      </c>
      <c r="CS736" t="s">
        <v>139</v>
      </c>
      <c r="CT736" t="s">
        <v>140</v>
      </c>
      <c r="CU736" t="s">
        <v>139</v>
      </c>
      <c r="CV736" t="s">
        <v>140</v>
      </c>
      <c r="CW736" t="s">
        <v>139</v>
      </c>
      <c r="CX736" t="s">
        <v>140</v>
      </c>
      <c r="CY736" t="s">
        <v>837</v>
      </c>
      <c r="CZ736" s="10">
        <v>16702336322</v>
      </c>
      <c r="DA736" t="s">
        <v>4877</v>
      </c>
      <c r="DB736" t="s">
        <v>140</v>
      </c>
      <c r="DC736" t="s">
        <v>139</v>
      </c>
      <c r="DD736" t="s">
        <v>117</v>
      </c>
    </row>
    <row r="737" spans="1:114" ht="14.45" customHeight="1" x14ac:dyDescent="0.25">
      <c r="A737" t="s">
        <v>1195</v>
      </c>
      <c r="B737" t="s">
        <v>115</v>
      </c>
      <c r="C737" s="1">
        <v>46030</v>
      </c>
      <c r="D737" s="1">
        <v>46097</v>
      </c>
      <c r="E737" t="s">
        <v>168</v>
      </c>
      <c r="F737" s="1">
        <v>46141</v>
      </c>
      <c r="G737" t="s">
        <v>117</v>
      </c>
      <c r="H737" t="s">
        <v>117</v>
      </c>
      <c r="I737" t="s">
        <v>117</v>
      </c>
      <c r="J737" t="s">
        <v>1196</v>
      </c>
      <c r="K737" t="s">
        <v>1197</v>
      </c>
      <c r="L737" t="s">
        <v>1198</v>
      </c>
      <c r="M737" t="s">
        <v>1199</v>
      </c>
      <c r="N737" t="s">
        <v>121</v>
      </c>
      <c r="O737" t="s">
        <v>122</v>
      </c>
      <c r="P737" s="8">
        <v>96950</v>
      </c>
      <c r="Q737" t="s">
        <v>123</v>
      </c>
      <c r="S737" s="10">
        <v>16702870614</v>
      </c>
      <c r="U737" t="s">
        <v>1200</v>
      </c>
      <c r="V737">
        <v>561320</v>
      </c>
      <c r="W737" t="s">
        <v>125</v>
      </c>
      <c r="Y737" t="s">
        <v>1201</v>
      </c>
      <c r="Z737" t="s">
        <v>1202</v>
      </c>
      <c r="AA737" t="s">
        <v>1203</v>
      </c>
      <c r="AB737" t="s">
        <v>318</v>
      </c>
      <c r="AC737" t="s">
        <v>1198</v>
      </c>
      <c r="AD737" t="s">
        <v>1199</v>
      </c>
      <c r="AE737" t="s">
        <v>121</v>
      </c>
      <c r="AF737" t="s">
        <v>122</v>
      </c>
      <c r="AG737" s="8">
        <v>96950</v>
      </c>
      <c r="AH737" t="s">
        <v>123</v>
      </c>
      <c r="AJ737" s="10">
        <v>16702870614</v>
      </c>
      <c r="AL737" t="s">
        <v>1204</v>
      </c>
      <c r="BE737" t="str">
        <f>"43-3031.00"</f>
        <v>43-3031.00</v>
      </c>
      <c r="BF737" t="s">
        <v>1205</v>
      </c>
      <c r="BG737" t="s">
        <v>1206</v>
      </c>
      <c r="BH737" t="s">
        <v>1207</v>
      </c>
      <c r="BI737">
        <v>4</v>
      </c>
      <c r="BJ737">
        <v>4</v>
      </c>
      <c r="BK737" s="1">
        <v>46143</v>
      </c>
      <c r="BL737" s="1">
        <v>46507</v>
      </c>
      <c r="BM737" s="1">
        <v>46143</v>
      </c>
      <c r="BN737" s="1">
        <v>46507</v>
      </c>
      <c r="BO737">
        <v>35</v>
      </c>
      <c r="BP737">
        <v>0</v>
      </c>
      <c r="BQ737">
        <v>7</v>
      </c>
      <c r="BR737">
        <v>7</v>
      </c>
      <c r="BS737">
        <v>7</v>
      </c>
      <c r="BT737">
        <v>7</v>
      </c>
      <c r="BU737">
        <v>7</v>
      </c>
      <c r="BV737">
        <v>0</v>
      </c>
      <c r="BW737" t="str">
        <f>"9:00 AM"</f>
        <v>9:00 AM</v>
      </c>
      <c r="BX737" t="str">
        <f>"5:00 PM"</f>
        <v>5:00 PM</v>
      </c>
      <c r="BY737" t="s">
        <v>135</v>
      </c>
      <c r="BZ737">
        <v>0</v>
      </c>
      <c r="CA737">
        <v>12</v>
      </c>
      <c r="CB737" t="s">
        <v>117</v>
      </c>
      <c r="CD737" t="s">
        <v>1208</v>
      </c>
      <c r="CE737" t="s">
        <v>814</v>
      </c>
      <c r="CG737" t="s">
        <v>156</v>
      </c>
      <c r="CH737" t="s">
        <v>122</v>
      </c>
      <c r="CI737" s="8">
        <v>96950</v>
      </c>
      <c r="CJ737" s="3">
        <v>12.33</v>
      </c>
      <c r="CK737" s="3">
        <v>12.33</v>
      </c>
      <c r="CL737" s="3">
        <v>18.5</v>
      </c>
      <c r="CM737" s="3">
        <v>18.5</v>
      </c>
      <c r="CN737" t="s">
        <v>137</v>
      </c>
      <c r="CO737" t="s">
        <v>1209</v>
      </c>
      <c r="CP737" t="s">
        <v>138</v>
      </c>
      <c r="CR737" t="s">
        <v>117</v>
      </c>
      <c r="CS737" t="s">
        <v>139</v>
      </c>
      <c r="CT737" t="s">
        <v>140</v>
      </c>
      <c r="CU737" t="s">
        <v>139</v>
      </c>
      <c r="CV737" t="s">
        <v>139</v>
      </c>
      <c r="CW737" t="s">
        <v>139</v>
      </c>
      <c r="CX737" t="s">
        <v>140</v>
      </c>
      <c r="CY737" t="s">
        <v>1210</v>
      </c>
      <c r="CZ737" s="10">
        <v>16702870614</v>
      </c>
      <c r="DA737" t="s">
        <v>1204</v>
      </c>
      <c r="DB737" t="s">
        <v>560</v>
      </c>
      <c r="DC737" t="s">
        <v>139</v>
      </c>
      <c r="DD737" t="s">
        <v>117</v>
      </c>
    </row>
    <row r="738" spans="1:114" ht="14.45" customHeight="1" x14ac:dyDescent="0.25">
      <c r="A738" t="s">
        <v>1261</v>
      </c>
      <c r="B738" t="s">
        <v>115</v>
      </c>
      <c r="C738" s="1">
        <v>46048</v>
      </c>
      <c r="D738" s="1">
        <v>46097</v>
      </c>
      <c r="E738" t="s">
        <v>116</v>
      </c>
      <c r="G738" t="s">
        <v>117</v>
      </c>
      <c r="H738" t="s">
        <v>117</v>
      </c>
      <c r="I738" t="s">
        <v>117</v>
      </c>
      <c r="J738" t="s">
        <v>1247</v>
      </c>
      <c r="K738" t="s">
        <v>1262</v>
      </c>
      <c r="L738" t="s">
        <v>574</v>
      </c>
      <c r="M738" t="s">
        <v>1249</v>
      </c>
      <c r="N738" t="s">
        <v>564</v>
      </c>
      <c r="O738" t="s">
        <v>122</v>
      </c>
      <c r="P738" s="8">
        <v>96952</v>
      </c>
      <c r="Q738" t="s">
        <v>123</v>
      </c>
      <c r="R738">
        <v>96952</v>
      </c>
      <c r="S738" s="10">
        <v>16704334428</v>
      </c>
      <c r="U738" t="s">
        <v>1250</v>
      </c>
      <c r="V738">
        <v>562111</v>
      </c>
      <c r="W738" t="s">
        <v>125</v>
      </c>
      <c r="Y738" t="s">
        <v>1251</v>
      </c>
      <c r="Z738" t="s">
        <v>1252</v>
      </c>
      <c r="AA738" t="s">
        <v>1253</v>
      </c>
      <c r="AB738" t="s">
        <v>1254</v>
      </c>
      <c r="AC738" t="s">
        <v>574</v>
      </c>
      <c r="AD738" t="s">
        <v>1249</v>
      </c>
      <c r="AE738" t="s">
        <v>564</v>
      </c>
      <c r="AF738" t="s">
        <v>122</v>
      </c>
      <c r="AG738" s="8">
        <v>96952</v>
      </c>
      <c r="AH738" t="s">
        <v>123</v>
      </c>
      <c r="AJ738" s="10">
        <v>16709894711</v>
      </c>
      <c r="AL738" t="s">
        <v>1255</v>
      </c>
      <c r="BE738" t="str">
        <f>"43-3031.00"</f>
        <v>43-3031.00</v>
      </c>
      <c r="BF738" t="s">
        <v>1205</v>
      </c>
      <c r="BG738" t="s">
        <v>1263</v>
      </c>
      <c r="BH738" t="s">
        <v>1264</v>
      </c>
      <c r="BI738">
        <v>2</v>
      </c>
      <c r="BJ738">
        <v>2</v>
      </c>
      <c r="BK738" s="1">
        <v>46143</v>
      </c>
      <c r="BL738" s="1">
        <v>46507</v>
      </c>
      <c r="BM738" s="1">
        <v>46143</v>
      </c>
      <c r="BN738" s="1">
        <v>46507</v>
      </c>
      <c r="BO738">
        <v>40</v>
      </c>
      <c r="BP738">
        <v>0</v>
      </c>
      <c r="BQ738">
        <v>8</v>
      </c>
      <c r="BR738">
        <v>8</v>
      </c>
      <c r="BS738">
        <v>8</v>
      </c>
      <c r="BT738">
        <v>8</v>
      </c>
      <c r="BU738">
        <v>8</v>
      </c>
      <c r="BV738">
        <v>0</v>
      </c>
      <c r="BW738" t="str">
        <f>"8:00 AM"</f>
        <v>8:00 AM</v>
      </c>
      <c r="BX738" t="str">
        <f>"4:00 PM"</f>
        <v>4:00 PM</v>
      </c>
      <c r="BY738" t="s">
        <v>135</v>
      </c>
      <c r="BZ738">
        <v>0</v>
      </c>
      <c r="CA738">
        <v>24</v>
      </c>
      <c r="CB738" t="s">
        <v>117</v>
      </c>
      <c r="CD738" t="s">
        <v>1265</v>
      </c>
      <c r="CE738" t="s">
        <v>1266</v>
      </c>
      <c r="CF738" t="s">
        <v>1249</v>
      </c>
      <c r="CG738" t="s">
        <v>564</v>
      </c>
      <c r="CH738" t="s">
        <v>122</v>
      </c>
      <c r="CI738" s="8">
        <v>96952</v>
      </c>
      <c r="CJ738" s="3">
        <v>12.33</v>
      </c>
      <c r="CK738" s="3">
        <v>12.33</v>
      </c>
      <c r="CL738" s="3">
        <v>18.5</v>
      </c>
      <c r="CM738" s="3">
        <v>18.5</v>
      </c>
      <c r="CN738" t="s">
        <v>137</v>
      </c>
      <c r="CP738" t="s">
        <v>138</v>
      </c>
      <c r="CR738" t="s">
        <v>117</v>
      </c>
      <c r="CS738" t="s">
        <v>139</v>
      </c>
      <c r="CT738" t="s">
        <v>140</v>
      </c>
      <c r="CU738" t="s">
        <v>139</v>
      </c>
      <c r="CV738" t="s">
        <v>140</v>
      </c>
      <c r="CW738" t="s">
        <v>139</v>
      </c>
      <c r="CX738" t="s">
        <v>140</v>
      </c>
      <c r="CY738" t="s">
        <v>1260</v>
      </c>
      <c r="CZ738" s="10">
        <v>16704334428</v>
      </c>
      <c r="DA738" t="s">
        <v>1255</v>
      </c>
      <c r="DB738" t="s">
        <v>140</v>
      </c>
      <c r="DC738" t="s">
        <v>139</v>
      </c>
      <c r="DD738" t="s">
        <v>117</v>
      </c>
    </row>
    <row r="739" spans="1:114" ht="14.45" customHeight="1" x14ac:dyDescent="0.25">
      <c r="A739" t="s">
        <v>1338</v>
      </c>
      <c r="B739" t="s">
        <v>115</v>
      </c>
      <c r="C739" s="1">
        <v>46053</v>
      </c>
      <c r="D739" s="1">
        <v>46097</v>
      </c>
      <c r="E739" t="s">
        <v>116</v>
      </c>
      <c r="G739" t="s">
        <v>117</v>
      </c>
      <c r="H739" t="s">
        <v>117</v>
      </c>
      <c r="I739" t="s">
        <v>117</v>
      </c>
      <c r="J739" t="s">
        <v>1339</v>
      </c>
      <c r="K739" t="s">
        <v>1340</v>
      </c>
      <c r="L739" t="s">
        <v>1341</v>
      </c>
      <c r="M739" t="s">
        <v>558</v>
      </c>
      <c r="N739" t="s">
        <v>121</v>
      </c>
      <c r="O739" t="s">
        <v>122</v>
      </c>
      <c r="P739" s="8">
        <v>96950</v>
      </c>
      <c r="Q739" t="s">
        <v>123</v>
      </c>
      <c r="S739" s="10">
        <v>16702349889</v>
      </c>
      <c r="U739" t="s">
        <v>1342</v>
      </c>
      <c r="V739">
        <v>236116</v>
      </c>
      <c r="W739" t="s">
        <v>125</v>
      </c>
      <c r="Y739" t="s">
        <v>1343</v>
      </c>
      <c r="Z739" t="s">
        <v>1344</v>
      </c>
      <c r="AA739" t="s">
        <v>1345</v>
      </c>
      <c r="AB739" t="s">
        <v>1346</v>
      </c>
      <c r="AC739" t="s">
        <v>1347</v>
      </c>
      <c r="AD739" t="s">
        <v>1341</v>
      </c>
      <c r="AE739" t="s">
        <v>121</v>
      </c>
      <c r="AF739" t="s">
        <v>122</v>
      </c>
      <c r="AG739" s="8">
        <v>96950</v>
      </c>
      <c r="AH739" t="s">
        <v>123</v>
      </c>
      <c r="AJ739" s="10">
        <v>16702349889</v>
      </c>
      <c r="AL739" t="s">
        <v>1348</v>
      </c>
      <c r="BE739" t="str">
        <f>"49-9071.00"</f>
        <v>49-9071.00</v>
      </c>
      <c r="BF739" t="s">
        <v>132</v>
      </c>
      <c r="BG739" t="s">
        <v>1349</v>
      </c>
      <c r="BH739" t="s">
        <v>1350</v>
      </c>
      <c r="BI739">
        <v>10</v>
      </c>
      <c r="BJ739">
        <v>10</v>
      </c>
      <c r="BK739" s="1">
        <v>46113</v>
      </c>
      <c r="BL739" s="1">
        <v>46477</v>
      </c>
      <c r="BM739" s="1">
        <v>46113</v>
      </c>
      <c r="BN739" s="1">
        <v>46477</v>
      </c>
      <c r="BO739">
        <v>40</v>
      </c>
      <c r="BP739">
        <v>0</v>
      </c>
      <c r="BQ739">
        <v>8</v>
      </c>
      <c r="BR739">
        <v>8</v>
      </c>
      <c r="BS739">
        <v>8</v>
      </c>
      <c r="BT739">
        <v>8</v>
      </c>
      <c r="BU739">
        <v>8</v>
      </c>
      <c r="BV739">
        <v>0</v>
      </c>
      <c r="BW739" t="str">
        <f>"7:30 AM"</f>
        <v>7:30 AM</v>
      </c>
      <c r="BX739" t="str">
        <f>"4:30 PM"</f>
        <v>4:30 PM</v>
      </c>
      <c r="BY739" t="s">
        <v>135</v>
      </c>
      <c r="BZ739">
        <v>0</v>
      </c>
      <c r="CA739">
        <v>24</v>
      </c>
      <c r="CB739" t="s">
        <v>117</v>
      </c>
      <c r="CD739" s="2" t="s">
        <v>1351</v>
      </c>
      <c r="CE739" t="s">
        <v>1347</v>
      </c>
      <c r="CF739" t="s">
        <v>140</v>
      </c>
      <c r="CG739" t="s">
        <v>121</v>
      </c>
      <c r="CH739" t="s">
        <v>122</v>
      </c>
      <c r="CI739" s="8">
        <v>96950</v>
      </c>
      <c r="CJ739" s="3">
        <v>9.98</v>
      </c>
      <c r="CK739" s="3">
        <v>9.98</v>
      </c>
      <c r="CL739" s="3">
        <v>14.97</v>
      </c>
      <c r="CM739" s="3">
        <v>14.97</v>
      </c>
      <c r="CN739" t="s">
        <v>137</v>
      </c>
      <c r="CO739" t="s">
        <v>1352</v>
      </c>
      <c r="CP739" t="s">
        <v>138</v>
      </c>
      <c r="CR739" t="s">
        <v>117</v>
      </c>
      <c r="CS739" t="s">
        <v>139</v>
      </c>
      <c r="CT739" t="s">
        <v>140</v>
      </c>
      <c r="CU739" t="s">
        <v>139</v>
      </c>
      <c r="CV739" t="s">
        <v>140</v>
      </c>
      <c r="CW739" t="s">
        <v>139</v>
      </c>
      <c r="CX739" t="s">
        <v>140</v>
      </c>
      <c r="CY739" t="s">
        <v>1353</v>
      </c>
      <c r="CZ739" s="10">
        <v>16702349889</v>
      </c>
      <c r="DA739" t="s">
        <v>1348</v>
      </c>
      <c r="DB739" t="s">
        <v>142</v>
      </c>
      <c r="DC739" t="s">
        <v>139</v>
      </c>
      <c r="DD739" t="s">
        <v>117</v>
      </c>
      <c r="DE739" t="s">
        <v>1343</v>
      </c>
      <c r="DF739" t="s">
        <v>1344</v>
      </c>
      <c r="DG739" t="s">
        <v>249</v>
      </c>
      <c r="DH739" t="s">
        <v>1342</v>
      </c>
      <c r="DI739" t="s">
        <v>1354</v>
      </c>
      <c r="DJ739" t="s">
        <v>1348</v>
      </c>
    </row>
    <row r="740" spans="1:114" ht="14.45" customHeight="1" x14ac:dyDescent="0.25">
      <c r="A740" t="s">
        <v>1424</v>
      </c>
      <c r="B740" t="s">
        <v>234</v>
      </c>
      <c r="C740" s="1">
        <v>46083</v>
      </c>
      <c r="D740" s="1">
        <v>46097</v>
      </c>
      <c r="E740" t="s">
        <v>116</v>
      </c>
      <c r="G740" t="s">
        <v>117</v>
      </c>
      <c r="H740" t="s">
        <v>117</v>
      </c>
      <c r="I740" t="s">
        <v>117</v>
      </c>
      <c r="J740" t="s">
        <v>883</v>
      </c>
      <c r="L740" t="s">
        <v>1425</v>
      </c>
      <c r="M740" t="s">
        <v>1426</v>
      </c>
      <c r="N740" t="s">
        <v>121</v>
      </c>
      <c r="O740" t="s">
        <v>122</v>
      </c>
      <c r="P740" s="8">
        <v>96950</v>
      </c>
      <c r="Q740" t="s">
        <v>123</v>
      </c>
      <c r="S740" s="10">
        <v>16702345911</v>
      </c>
      <c r="U740" t="s">
        <v>886</v>
      </c>
      <c r="V740">
        <v>441110</v>
      </c>
      <c r="W740" t="s">
        <v>125</v>
      </c>
      <c r="Y740" t="s">
        <v>861</v>
      </c>
      <c r="Z740" t="s">
        <v>1091</v>
      </c>
      <c r="AB740" t="s">
        <v>260</v>
      </c>
      <c r="AC740" t="s">
        <v>884</v>
      </c>
      <c r="AD740" t="s">
        <v>1426</v>
      </c>
      <c r="AE740" t="s">
        <v>121</v>
      </c>
      <c r="AF740" t="s">
        <v>122</v>
      </c>
      <c r="AG740" s="8">
        <v>96950</v>
      </c>
      <c r="AH740" t="s">
        <v>123</v>
      </c>
      <c r="AJ740" s="10">
        <v>16702345911</v>
      </c>
      <c r="AL740" t="s">
        <v>890</v>
      </c>
      <c r="AM740" t="s">
        <v>891</v>
      </c>
      <c r="AN740" t="s">
        <v>907</v>
      </c>
      <c r="AO740" t="s">
        <v>893</v>
      </c>
      <c r="AP740" t="s">
        <v>908</v>
      </c>
      <c r="AQ740" t="s">
        <v>895</v>
      </c>
      <c r="AR740" t="s">
        <v>1427</v>
      </c>
      <c r="AS740" t="s">
        <v>121</v>
      </c>
      <c r="AT740" t="s">
        <v>122</v>
      </c>
      <c r="AU740" s="8">
        <v>96950</v>
      </c>
      <c r="AV740" t="s">
        <v>123</v>
      </c>
      <c r="AX740" s="10">
        <v>16702330081</v>
      </c>
      <c r="AZ740" t="s">
        <v>896</v>
      </c>
      <c r="BA740" t="s">
        <v>897</v>
      </c>
      <c r="BB740" t="s">
        <v>898</v>
      </c>
      <c r="BC740" t="s">
        <v>122</v>
      </c>
      <c r="BD740" t="s">
        <v>899</v>
      </c>
      <c r="BE740" t="str">
        <f>"53-6021.00"</f>
        <v>53-6021.00</v>
      </c>
      <c r="BF740" t="s">
        <v>1428</v>
      </c>
      <c r="BG740" t="s">
        <v>1429</v>
      </c>
      <c r="BH740" t="s">
        <v>1430</v>
      </c>
      <c r="BI740">
        <v>1</v>
      </c>
      <c r="BK740" s="1">
        <v>46127</v>
      </c>
      <c r="BL740" s="1">
        <v>46295</v>
      </c>
      <c r="BO740">
        <v>40</v>
      </c>
      <c r="BP740">
        <v>0</v>
      </c>
      <c r="BQ740">
        <v>8</v>
      </c>
      <c r="BR740">
        <v>8</v>
      </c>
      <c r="BS740">
        <v>8</v>
      </c>
      <c r="BT740">
        <v>8</v>
      </c>
      <c r="BU740">
        <v>8</v>
      </c>
      <c r="BV740">
        <v>0</v>
      </c>
      <c r="BW740" t="str">
        <f>"8:00 AM"</f>
        <v>8:00 AM</v>
      </c>
      <c r="BX740" t="str">
        <f>"5:00 PM"</f>
        <v>5:00 PM</v>
      </c>
      <c r="BY740" t="s">
        <v>135</v>
      </c>
      <c r="BZ740">
        <v>0</v>
      </c>
      <c r="CA740">
        <v>3</v>
      </c>
      <c r="CB740" t="s">
        <v>117</v>
      </c>
      <c r="CD740" t="s">
        <v>1431</v>
      </c>
      <c r="CE740" t="s">
        <v>883</v>
      </c>
      <c r="CF740" t="s">
        <v>1432</v>
      </c>
      <c r="CG740" t="s">
        <v>121</v>
      </c>
      <c r="CH740" t="s">
        <v>122</v>
      </c>
      <c r="CI740" s="8">
        <v>96950</v>
      </c>
      <c r="CJ740" s="3">
        <v>10.69</v>
      </c>
      <c r="CL740" s="3">
        <v>16.04</v>
      </c>
      <c r="CN740" t="s">
        <v>137</v>
      </c>
      <c r="CP740" t="s">
        <v>138</v>
      </c>
      <c r="CR740" t="s">
        <v>117</v>
      </c>
      <c r="CS740" t="s">
        <v>139</v>
      </c>
      <c r="CT740" t="s">
        <v>140</v>
      </c>
      <c r="CU740" t="s">
        <v>139</v>
      </c>
      <c r="CV740" t="s">
        <v>140</v>
      </c>
      <c r="CW740" t="s">
        <v>139</v>
      </c>
      <c r="CX740" t="s">
        <v>140</v>
      </c>
      <c r="CY740" t="s">
        <v>747</v>
      </c>
      <c r="CZ740" s="10">
        <v>16702345911</v>
      </c>
      <c r="DA740" t="s">
        <v>890</v>
      </c>
      <c r="DB740" t="s">
        <v>140</v>
      </c>
      <c r="DC740" t="s">
        <v>139</v>
      </c>
      <c r="DD740" t="s">
        <v>117</v>
      </c>
      <c r="DE740" t="s">
        <v>907</v>
      </c>
      <c r="DF740" t="s">
        <v>893</v>
      </c>
      <c r="DG740" t="s">
        <v>908</v>
      </c>
      <c r="DH740" t="s">
        <v>1094</v>
      </c>
      <c r="DI740" t="s">
        <v>909</v>
      </c>
      <c r="DJ740" t="s">
        <v>896</v>
      </c>
    </row>
    <row r="741" spans="1:114" ht="14.45" customHeight="1" x14ac:dyDescent="0.25">
      <c r="A741" t="s">
        <v>2549</v>
      </c>
      <c r="B741" t="s">
        <v>499</v>
      </c>
      <c r="C741" s="1">
        <v>46097</v>
      </c>
      <c r="D741" s="1">
        <v>46097</v>
      </c>
      <c r="E741" t="s">
        <v>168</v>
      </c>
      <c r="F741" s="1">
        <v>46316</v>
      </c>
      <c r="G741" t="s">
        <v>117</v>
      </c>
      <c r="H741" t="s">
        <v>117</v>
      </c>
      <c r="I741" t="s">
        <v>117</v>
      </c>
      <c r="J741" t="s">
        <v>2550</v>
      </c>
      <c r="K741" t="s">
        <v>2551</v>
      </c>
      <c r="L741" t="s">
        <v>2552</v>
      </c>
      <c r="M741" t="s">
        <v>2553</v>
      </c>
      <c r="N741" t="s">
        <v>156</v>
      </c>
      <c r="O741" t="s">
        <v>122</v>
      </c>
      <c r="P741" s="8">
        <v>96950</v>
      </c>
      <c r="Q741" t="s">
        <v>123</v>
      </c>
      <c r="S741" s="10">
        <v>16704833702</v>
      </c>
      <c r="T741">
        <v>0</v>
      </c>
      <c r="U741" t="s">
        <v>2554</v>
      </c>
      <c r="V741">
        <v>42449</v>
      </c>
      <c r="W741" t="s">
        <v>125</v>
      </c>
      <c r="Y741" t="s">
        <v>1784</v>
      </c>
      <c r="Z741" t="s">
        <v>2555</v>
      </c>
      <c r="AB741" t="s">
        <v>439</v>
      </c>
      <c r="AC741" t="s">
        <v>2552</v>
      </c>
      <c r="AD741" t="s">
        <v>2553</v>
      </c>
      <c r="AE741" t="s">
        <v>156</v>
      </c>
      <c r="AF741" t="s">
        <v>122</v>
      </c>
      <c r="AG741" s="8">
        <v>96950</v>
      </c>
      <c r="AH741" t="s">
        <v>123</v>
      </c>
      <c r="AJ741" s="10">
        <v>16704833702</v>
      </c>
      <c r="AK741">
        <v>0</v>
      </c>
      <c r="AL741" t="s">
        <v>2556</v>
      </c>
      <c r="BE741" t="str">
        <f>"53-3031.00"</f>
        <v>53-3031.00</v>
      </c>
      <c r="BF741" t="s">
        <v>405</v>
      </c>
      <c r="BG741" t="s">
        <v>2557</v>
      </c>
      <c r="BH741" t="s">
        <v>405</v>
      </c>
      <c r="BI741">
        <v>2</v>
      </c>
      <c r="BK741" s="1">
        <v>46318</v>
      </c>
      <c r="BL741" s="1">
        <v>46682</v>
      </c>
      <c r="BO741">
        <v>40</v>
      </c>
      <c r="BP741">
        <v>0</v>
      </c>
      <c r="BQ741">
        <v>8</v>
      </c>
      <c r="BR741">
        <v>8</v>
      </c>
      <c r="BS741">
        <v>8</v>
      </c>
      <c r="BT741">
        <v>8</v>
      </c>
      <c r="BU741">
        <v>8</v>
      </c>
      <c r="BV741">
        <v>0</v>
      </c>
      <c r="BW741" t="str">
        <f>"8:00 AM"</f>
        <v>8:00 AM</v>
      </c>
      <c r="BX741" t="str">
        <f>"5:00 PM"</f>
        <v>5:00 PM</v>
      </c>
      <c r="BY741" t="s">
        <v>135</v>
      </c>
      <c r="BZ741">
        <v>0</v>
      </c>
      <c r="CA741">
        <v>12</v>
      </c>
      <c r="CB741" t="s">
        <v>117</v>
      </c>
      <c r="CD741" t="s">
        <v>2558</v>
      </c>
      <c r="CE741" t="s">
        <v>2552</v>
      </c>
      <c r="CF741" t="s">
        <v>2553</v>
      </c>
      <c r="CG741" t="s">
        <v>156</v>
      </c>
      <c r="CH741" t="s">
        <v>122</v>
      </c>
      <c r="CI741" s="8">
        <v>96950</v>
      </c>
      <c r="CJ741" s="3">
        <v>8.35</v>
      </c>
      <c r="CK741" s="3">
        <v>8.35</v>
      </c>
      <c r="CL741" s="3">
        <v>12.53</v>
      </c>
      <c r="CM741" s="3">
        <v>12.53</v>
      </c>
      <c r="CN741" t="s">
        <v>137</v>
      </c>
      <c r="CO741" t="s">
        <v>140</v>
      </c>
      <c r="CP741" t="s">
        <v>138</v>
      </c>
      <c r="CR741" t="s">
        <v>117</v>
      </c>
      <c r="CS741" t="s">
        <v>139</v>
      </c>
      <c r="CT741" t="s">
        <v>140</v>
      </c>
      <c r="CU741" t="s">
        <v>139</v>
      </c>
      <c r="CV741" t="s">
        <v>140</v>
      </c>
      <c r="CW741" t="s">
        <v>139</v>
      </c>
      <c r="CX741" t="s">
        <v>140</v>
      </c>
      <c r="CY741" t="s">
        <v>1488</v>
      </c>
      <c r="CZ741" s="10">
        <v>16702873347</v>
      </c>
      <c r="DA741" t="s">
        <v>2556</v>
      </c>
      <c r="DB741" t="s">
        <v>140</v>
      </c>
      <c r="DC741" t="s">
        <v>139</v>
      </c>
      <c r="DD741" t="s">
        <v>117</v>
      </c>
      <c r="DE741" t="s">
        <v>1784</v>
      </c>
      <c r="DF741" t="s">
        <v>2555</v>
      </c>
      <c r="DH741" t="s">
        <v>2554</v>
      </c>
      <c r="DI741" t="s">
        <v>2550</v>
      </c>
      <c r="DJ741" t="s">
        <v>2556</v>
      </c>
    </row>
    <row r="742" spans="1:114" ht="14.45" customHeight="1" x14ac:dyDescent="0.25">
      <c r="A742" t="s">
        <v>3116</v>
      </c>
      <c r="B742" t="s">
        <v>115</v>
      </c>
      <c r="C742" s="1">
        <v>46050</v>
      </c>
      <c r="D742" s="1">
        <v>46097</v>
      </c>
      <c r="E742" t="s">
        <v>116</v>
      </c>
      <c r="G742" t="s">
        <v>117</v>
      </c>
      <c r="H742" t="s">
        <v>117</v>
      </c>
      <c r="I742" t="s">
        <v>117</v>
      </c>
      <c r="J742" t="s">
        <v>3117</v>
      </c>
      <c r="L742" t="s">
        <v>3118</v>
      </c>
      <c r="M742" t="s">
        <v>3119</v>
      </c>
      <c r="N742" t="s">
        <v>156</v>
      </c>
      <c r="O742" t="s">
        <v>122</v>
      </c>
      <c r="P742" s="8">
        <v>96950</v>
      </c>
      <c r="Q742" t="s">
        <v>123</v>
      </c>
      <c r="S742" s="10">
        <v>16702345091</v>
      </c>
      <c r="U742" t="s">
        <v>3120</v>
      </c>
      <c r="V742">
        <v>524126</v>
      </c>
      <c r="W742" t="s">
        <v>125</v>
      </c>
      <c r="Y742" t="s">
        <v>1630</v>
      </c>
      <c r="Z742" t="s">
        <v>3121</v>
      </c>
      <c r="AA742" t="s">
        <v>3122</v>
      </c>
      <c r="AB742" t="s">
        <v>209</v>
      </c>
      <c r="AC742" t="s">
        <v>3123</v>
      </c>
      <c r="AD742" t="s">
        <v>3124</v>
      </c>
      <c r="AE742" t="s">
        <v>156</v>
      </c>
      <c r="AF742" t="s">
        <v>122</v>
      </c>
      <c r="AG742" s="8">
        <v>96950</v>
      </c>
      <c r="AH742" t="s">
        <v>123</v>
      </c>
      <c r="AJ742" s="10">
        <v>16702345091</v>
      </c>
      <c r="AL742" t="s">
        <v>3125</v>
      </c>
      <c r="AM742" t="s">
        <v>891</v>
      </c>
      <c r="AN742" t="s">
        <v>3126</v>
      </c>
      <c r="AO742" t="s">
        <v>207</v>
      </c>
      <c r="AP742" t="s">
        <v>3127</v>
      </c>
      <c r="AQ742" t="s">
        <v>3128</v>
      </c>
      <c r="AR742" t="s">
        <v>3124</v>
      </c>
      <c r="AS742" t="s">
        <v>156</v>
      </c>
      <c r="AT742" t="s">
        <v>122</v>
      </c>
      <c r="AU742" s="8">
        <v>96950</v>
      </c>
      <c r="AV742" t="s">
        <v>123</v>
      </c>
      <c r="AX742" s="10">
        <v>16702347455</v>
      </c>
      <c r="AZ742" t="s">
        <v>3129</v>
      </c>
      <c r="BA742" t="s">
        <v>3130</v>
      </c>
      <c r="BB742" t="s">
        <v>3131</v>
      </c>
      <c r="BC742" t="s">
        <v>122</v>
      </c>
      <c r="BD742" t="s">
        <v>3132</v>
      </c>
      <c r="BE742" t="str">
        <f>"13-2011.00"</f>
        <v>13-2011.00</v>
      </c>
      <c r="BF742" t="s">
        <v>160</v>
      </c>
      <c r="BG742" t="s">
        <v>3133</v>
      </c>
      <c r="BH742" t="s">
        <v>162</v>
      </c>
      <c r="BI742">
        <v>1</v>
      </c>
      <c r="BJ742">
        <v>1</v>
      </c>
      <c r="BK742" s="1">
        <v>46082</v>
      </c>
      <c r="BL742" s="1">
        <v>46446</v>
      </c>
      <c r="BM742" s="1">
        <v>46097</v>
      </c>
      <c r="BN742" s="1">
        <v>46446</v>
      </c>
      <c r="BO742">
        <v>35</v>
      </c>
      <c r="BP742">
        <v>0</v>
      </c>
      <c r="BQ742">
        <v>7</v>
      </c>
      <c r="BR742">
        <v>7</v>
      </c>
      <c r="BS742">
        <v>7</v>
      </c>
      <c r="BT742">
        <v>7</v>
      </c>
      <c r="BU742">
        <v>7</v>
      </c>
      <c r="BV742">
        <v>0</v>
      </c>
      <c r="BW742" t="str">
        <f>"9:00 AM"</f>
        <v>9:00 AM</v>
      </c>
      <c r="BX742" t="str">
        <f>"5:00 PM"</f>
        <v>5:00 PM</v>
      </c>
      <c r="BY742" t="s">
        <v>212</v>
      </c>
      <c r="BZ742">
        <v>0</v>
      </c>
      <c r="CA742">
        <v>48</v>
      </c>
      <c r="CB742" t="s">
        <v>117</v>
      </c>
      <c r="CD742" t="s">
        <v>3134</v>
      </c>
      <c r="CE742" t="s">
        <v>3118</v>
      </c>
      <c r="CF742" t="s">
        <v>3119</v>
      </c>
      <c r="CG742" t="s">
        <v>156</v>
      </c>
      <c r="CH742" t="s">
        <v>122</v>
      </c>
      <c r="CI742" s="8">
        <v>96950</v>
      </c>
      <c r="CJ742" s="3">
        <v>17.91</v>
      </c>
      <c r="CK742" s="3">
        <v>30</v>
      </c>
      <c r="CN742" t="s">
        <v>137</v>
      </c>
      <c r="CP742" t="s">
        <v>138</v>
      </c>
      <c r="CR742" t="s">
        <v>117</v>
      </c>
      <c r="CS742" t="s">
        <v>139</v>
      </c>
      <c r="CT742" t="s">
        <v>140</v>
      </c>
      <c r="CU742" t="s">
        <v>140</v>
      </c>
      <c r="CV742" t="s">
        <v>140</v>
      </c>
      <c r="CW742" t="s">
        <v>139</v>
      </c>
      <c r="CX742" t="s">
        <v>140</v>
      </c>
      <c r="CY742" t="s">
        <v>3135</v>
      </c>
      <c r="CZ742" s="10">
        <v>16702345091</v>
      </c>
      <c r="DA742" t="s">
        <v>3125</v>
      </c>
      <c r="DB742" t="s">
        <v>140</v>
      </c>
      <c r="DC742" t="s">
        <v>139</v>
      </c>
      <c r="DD742" t="s">
        <v>117</v>
      </c>
    </row>
    <row r="743" spans="1:114" ht="14.45" customHeight="1" x14ac:dyDescent="0.25">
      <c r="A743" t="s">
        <v>3231</v>
      </c>
      <c r="B743" t="s">
        <v>115</v>
      </c>
      <c r="C743" s="1">
        <v>46051</v>
      </c>
      <c r="D743" s="1">
        <v>46097</v>
      </c>
      <c r="E743" t="s">
        <v>168</v>
      </c>
      <c r="F743" s="1">
        <v>46111</v>
      </c>
      <c r="G743" t="s">
        <v>139</v>
      </c>
      <c r="H743" t="s">
        <v>117</v>
      </c>
      <c r="I743" t="s">
        <v>117</v>
      </c>
      <c r="J743" t="s">
        <v>3232</v>
      </c>
      <c r="L743" t="s">
        <v>3212</v>
      </c>
      <c r="M743" t="s">
        <v>3213</v>
      </c>
      <c r="N743" t="s">
        <v>156</v>
      </c>
      <c r="O743" t="s">
        <v>122</v>
      </c>
      <c r="P743" s="8">
        <v>96950</v>
      </c>
      <c r="Q743" t="s">
        <v>123</v>
      </c>
      <c r="S743" s="10">
        <v>16703238848</v>
      </c>
      <c r="U743" t="s">
        <v>3214</v>
      </c>
      <c r="V743">
        <v>72111</v>
      </c>
      <c r="W743" t="s">
        <v>125</v>
      </c>
      <c r="Y743" t="s">
        <v>3215</v>
      </c>
      <c r="Z743" t="s">
        <v>3216</v>
      </c>
      <c r="AB743" t="s">
        <v>277</v>
      </c>
      <c r="AC743" t="s">
        <v>3212</v>
      </c>
      <c r="AD743" t="s">
        <v>3213</v>
      </c>
      <c r="AE743" t="s">
        <v>156</v>
      </c>
      <c r="AF743" t="s">
        <v>122</v>
      </c>
      <c r="AG743" s="8">
        <v>96950</v>
      </c>
      <c r="AH743" t="s">
        <v>123</v>
      </c>
      <c r="AJ743" s="10">
        <v>16703238848</v>
      </c>
      <c r="AL743" t="s">
        <v>3217</v>
      </c>
      <c r="BE743" t="str">
        <f>"49-9095.00"</f>
        <v>49-9095.00</v>
      </c>
      <c r="BF743" t="s">
        <v>3233</v>
      </c>
      <c r="BG743" t="s">
        <v>3234</v>
      </c>
      <c r="BH743" t="s">
        <v>3233</v>
      </c>
      <c r="BI743">
        <v>20</v>
      </c>
      <c r="BJ743">
        <v>20</v>
      </c>
      <c r="BK743" s="1">
        <v>46113</v>
      </c>
      <c r="BL743" s="1">
        <v>47208</v>
      </c>
      <c r="BM743" s="1">
        <v>46113</v>
      </c>
      <c r="BN743" s="1">
        <v>47208</v>
      </c>
      <c r="BO743">
        <v>35</v>
      </c>
      <c r="BP743">
        <v>0</v>
      </c>
      <c r="BQ743">
        <v>7</v>
      </c>
      <c r="BR743">
        <v>7</v>
      </c>
      <c r="BS743">
        <v>7</v>
      </c>
      <c r="BT743">
        <v>7</v>
      </c>
      <c r="BU743">
        <v>7</v>
      </c>
      <c r="BV743">
        <v>0</v>
      </c>
      <c r="BW743" t="str">
        <f>"9:00 AM"</f>
        <v>9:00 AM</v>
      </c>
      <c r="BX743" t="str">
        <f>"5:00 PM"</f>
        <v>5:00 PM</v>
      </c>
      <c r="BY743" t="s">
        <v>135</v>
      </c>
      <c r="BZ743">
        <v>0</v>
      </c>
      <c r="CA743">
        <v>12</v>
      </c>
      <c r="CB743" t="s">
        <v>117</v>
      </c>
      <c r="CD743" t="s">
        <v>3235</v>
      </c>
      <c r="CE743" t="s">
        <v>3212</v>
      </c>
      <c r="CF743" t="s">
        <v>3213</v>
      </c>
      <c r="CG743" t="s">
        <v>156</v>
      </c>
      <c r="CH743" t="s">
        <v>122</v>
      </c>
      <c r="CI743" s="8">
        <v>96950</v>
      </c>
      <c r="CJ743" s="3">
        <v>13.32</v>
      </c>
      <c r="CK743" s="3">
        <v>13.32</v>
      </c>
      <c r="CL743" s="3">
        <v>19.98</v>
      </c>
      <c r="CM743" s="3">
        <v>19.98</v>
      </c>
      <c r="CN743" t="s">
        <v>137</v>
      </c>
      <c r="CO743" t="s">
        <v>140</v>
      </c>
      <c r="CP743" t="s">
        <v>138</v>
      </c>
      <c r="CR743" t="s">
        <v>117</v>
      </c>
      <c r="CS743" t="s">
        <v>139</v>
      </c>
      <c r="CT743" t="s">
        <v>140</v>
      </c>
      <c r="CU743" t="s">
        <v>139</v>
      </c>
      <c r="CV743" t="s">
        <v>140</v>
      </c>
      <c r="CW743" t="s">
        <v>139</v>
      </c>
      <c r="CX743" t="s">
        <v>140</v>
      </c>
      <c r="CY743" t="s">
        <v>140</v>
      </c>
      <c r="CZ743" s="10">
        <v>16703238848</v>
      </c>
      <c r="DA743" t="s">
        <v>3217</v>
      </c>
      <c r="DB743" t="s">
        <v>140</v>
      </c>
      <c r="DC743" t="s">
        <v>139</v>
      </c>
      <c r="DD743" t="s">
        <v>117</v>
      </c>
    </row>
    <row r="744" spans="1:114" ht="14.45" customHeight="1" x14ac:dyDescent="0.25">
      <c r="A744" t="s">
        <v>3240</v>
      </c>
      <c r="B744" t="s">
        <v>115</v>
      </c>
      <c r="C744" s="1">
        <v>46053</v>
      </c>
      <c r="D744" s="1">
        <v>46097</v>
      </c>
      <c r="E744" t="s">
        <v>116</v>
      </c>
      <c r="G744" t="s">
        <v>117</v>
      </c>
      <c r="H744" t="s">
        <v>117</v>
      </c>
      <c r="I744" t="s">
        <v>117</v>
      </c>
      <c r="J744" t="s">
        <v>1339</v>
      </c>
      <c r="K744" t="s">
        <v>1340</v>
      </c>
      <c r="L744" t="s">
        <v>1341</v>
      </c>
      <c r="M744" t="s">
        <v>1347</v>
      </c>
      <c r="N744" t="s">
        <v>121</v>
      </c>
      <c r="O744" t="s">
        <v>122</v>
      </c>
      <c r="P744" s="8">
        <v>96950</v>
      </c>
      <c r="Q744" t="s">
        <v>123</v>
      </c>
      <c r="S744" s="10">
        <v>16702349889</v>
      </c>
      <c r="U744" t="s">
        <v>1342</v>
      </c>
      <c r="V744">
        <v>236116</v>
      </c>
      <c r="W744" t="s">
        <v>125</v>
      </c>
      <c r="Y744" t="s">
        <v>1343</v>
      </c>
      <c r="Z744" t="s">
        <v>1344</v>
      </c>
      <c r="AA744" t="s">
        <v>1345</v>
      </c>
      <c r="AB744" t="s">
        <v>1346</v>
      </c>
      <c r="AC744" t="s">
        <v>1347</v>
      </c>
      <c r="AD744" t="s">
        <v>1341</v>
      </c>
      <c r="AE744" t="s">
        <v>121</v>
      </c>
      <c r="AF744" t="s">
        <v>122</v>
      </c>
      <c r="AG744" s="8">
        <v>96950</v>
      </c>
      <c r="AH744" t="s">
        <v>123</v>
      </c>
      <c r="AJ744" s="10">
        <v>16702349889</v>
      </c>
      <c r="AL744" t="s">
        <v>1348</v>
      </c>
      <c r="BE744" t="str">
        <f>"49-9071.00"</f>
        <v>49-9071.00</v>
      </c>
      <c r="BF744" t="s">
        <v>132</v>
      </c>
      <c r="BG744" t="s">
        <v>3241</v>
      </c>
      <c r="BH744" t="s">
        <v>3242</v>
      </c>
      <c r="BI744">
        <v>8</v>
      </c>
      <c r="BJ744">
        <v>8</v>
      </c>
      <c r="BK744" s="1">
        <v>46127</v>
      </c>
      <c r="BL744" s="1">
        <v>46491</v>
      </c>
      <c r="BM744" s="1">
        <v>46127</v>
      </c>
      <c r="BN744" s="1">
        <v>46491</v>
      </c>
      <c r="BO744">
        <v>40</v>
      </c>
      <c r="BP744">
        <v>0</v>
      </c>
      <c r="BQ744">
        <v>8</v>
      </c>
      <c r="BR744">
        <v>8</v>
      </c>
      <c r="BS744">
        <v>8</v>
      </c>
      <c r="BT744">
        <v>8</v>
      </c>
      <c r="BU744">
        <v>8</v>
      </c>
      <c r="BV744">
        <v>0</v>
      </c>
      <c r="BW744" t="str">
        <f>"7:30 AM"</f>
        <v>7:30 AM</v>
      </c>
      <c r="BX744" t="str">
        <f>"4:30 PM"</f>
        <v>4:30 PM</v>
      </c>
      <c r="BY744" t="s">
        <v>135</v>
      </c>
      <c r="BZ744">
        <v>0</v>
      </c>
      <c r="CA744">
        <v>24</v>
      </c>
      <c r="CB744" t="s">
        <v>117</v>
      </c>
      <c r="CD744" s="2" t="s">
        <v>1351</v>
      </c>
      <c r="CE744" t="s">
        <v>1347</v>
      </c>
      <c r="CF744" t="s">
        <v>140</v>
      </c>
      <c r="CG744" t="s">
        <v>121</v>
      </c>
      <c r="CH744" t="s">
        <v>122</v>
      </c>
      <c r="CI744" s="8">
        <v>96950</v>
      </c>
      <c r="CJ744" s="3">
        <v>9.98</v>
      </c>
      <c r="CK744" s="3">
        <v>9.98</v>
      </c>
      <c r="CL744" s="3">
        <v>14.97</v>
      </c>
      <c r="CM744" s="3">
        <v>14.97</v>
      </c>
      <c r="CN744" t="s">
        <v>137</v>
      </c>
      <c r="CO744" t="s">
        <v>3243</v>
      </c>
      <c r="CP744" t="s">
        <v>138</v>
      </c>
      <c r="CR744" t="s">
        <v>117</v>
      </c>
      <c r="CS744" t="s">
        <v>139</v>
      </c>
      <c r="CT744" t="s">
        <v>140</v>
      </c>
      <c r="CU744" t="s">
        <v>139</v>
      </c>
      <c r="CV744" t="s">
        <v>140</v>
      </c>
      <c r="CW744" t="s">
        <v>139</v>
      </c>
      <c r="CX744" t="s">
        <v>140</v>
      </c>
      <c r="CY744" t="s">
        <v>1353</v>
      </c>
      <c r="CZ744" s="10">
        <v>16702349889</v>
      </c>
      <c r="DA744" t="s">
        <v>1348</v>
      </c>
      <c r="DB744" t="s">
        <v>142</v>
      </c>
      <c r="DC744" t="s">
        <v>139</v>
      </c>
      <c r="DD744" t="s">
        <v>117</v>
      </c>
      <c r="DE744" t="s">
        <v>1343</v>
      </c>
      <c r="DF744" t="s">
        <v>1344</v>
      </c>
      <c r="DG744" t="s">
        <v>249</v>
      </c>
      <c r="DH744" t="s">
        <v>1342</v>
      </c>
      <c r="DI744" t="s">
        <v>1354</v>
      </c>
      <c r="DJ744" t="s">
        <v>1348</v>
      </c>
    </row>
    <row r="745" spans="1:114" ht="14.45" customHeight="1" x14ac:dyDescent="0.25">
      <c r="A745" t="s">
        <v>3316</v>
      </c>
      <c r="B745" t="s">
        <v>217</v>
      </c>
      <c r="C745" s="1">
        <v>46040</v>
      </c>
      <c r="D745" s="1">
        <v>46097</v>
      </c>
      <c r="E745" t="s">
        <v>116</v>
      </c>
      <c r="G745" t="s">
        <v>117</v>
      </c>
      <c r="H745" t="s">
        <v>117</v>
      </c>
      <c r="I745" t="s">
        <v>117</v>
      </c>
      <c r="J745" t="s">
        <v>3317</v>
      </c>
      <c r="K745" t="s">
        <v>3318</v>
      </c>
      <c r="L745" t="s">
        <v>2243</v>
      </c>
      <c r="N745" t="s">
        <v>156</v>
      </c>
      <c r="O745" t="s">
        <v>122</v>
      </c>
      <c r="P745" s="8">
        <v>96950</v>
      </c>
      <c r="Q745" t="s">
        <v>123</v>
      </c>
      <c r="S745" s="10">
        <v>16702356129</v>
      </c>
      <c r="U745" t="s">
        <v>2244</v>
      </c>
      <c r="V745">
        <v>561320</v>
      </c>
      <c r="W745" t="s">
        <v>222</v>
      </c>
      <c r="X745" t="s">
        <v>139</v>
      </c>
      <c r="Y745" t="s">
        <v>2245</v>
      </c>
      <c r="Z745" t="s">
        <v>2246</v>
      </c>
      <c r="AA745" t="s">
        <v>2247</v>
      </c>
      <c r="AB745" t="s">
        <v>439</v>
      </c>
      <c r="AC745" t="s">
        <v>2243</v>
      </c>
      <c r="AE745" t="s">
        <v>156</v>
      </c>
      <c r="AF745" t="s">
        <v>122</v>
      </c>
      <c r="AG745" s="8">
        <v>96950</v>
      </c>
      <c r="AH745" t="s">
        <v>123</v>
      </c>
      <c r="AJ745" s="10">
        <v>16702356129</v>
      </c>
      <c r="AL745" t="s">
        <v>2248</v>
      </c>
      <c r="BE745" t="str">
        <f>"49-9071.00"</f>
        <v>49-9071.00</v>
      </c>
      <c r="BF745" t="s">
        <v>132</v>
      </c>
      <c r="BG745" t="s">
        <v>3319</v>
      </c>
      <c r="BH745" t="s">
        <v>3320</v>
      </c>
      <c r="BI745">
        <v>15</v>
      </c>
      <c r="BK745" s="1">
        <v>46113</v>
      </c>
      <c r="BL745" s="1">
        <v>46477</v>
      </c>
      <c r="BO745">
        <v>35</v>
      </c>
      <c r="BP745">
        <v>0</v>
      </c>
      <c r="BQ745">
        <v>7</v>
      </c>
      <c r="BR745">
        <v>7</v>
      </c>
      <c r="BS745">
        <v>7</v>
      </c>
      <c r="BT745">
        <v>7</v>
      </c>
      <c r="BU745">
        <v>7</v>
      </c>
      <c r="BV745">
        <v>0</v>
      </c>
      <c r="BW745" t="str">
        <f>"9:00 AM"</f>
        <v>9:00 AM</v>
      </c>
      <c r="BX745" t="str">
        <f>"5:00 PM"</f>
        <v>5:00 PM</v>
      </c>
      <c r="BY745" t="s">
        <v>135</v>
      </c>
      <c r="BZ745">
        <v>0</v>
      </c>
      <c r="CA745">
        <v>12</v>
      </c>
      <c r="CB745" t="s">
        <v>117</v>
      </c>
      <c r="CD745" t="s">
        <v>3321</v>
      </c>
      <c r="CE745" t="s">
        <v>3322</v>
      </c>
      <c r="CG745" t="s">
        <v>3323</v>
      </c>
      <c r="CH745" t="s">
        <v>122</v>
      </c>
      <c r="CI745" s="8">
        <v>96950</v>
      </c>
      <c r="CJ745" s="3">
        <v>9.98</v>
      </c>
      <c r="CK745" s="3">
        <v>9.98</v>
      </c>
      <c r="CL745" s="3">
        <v>14.97</v>
      </c>
      <c r="CM745" s="3">
        <v>14.97</v>
      </c>
      <c r="CN745" t="s">
        <v>137</v>
      </c>
      <c r="CP745" t="s">
        <v>138</v>
      </c>
      <c r="CR745" t="s">
        <v>117</v>
      </c>
      <c r="CS745" t="s">
        <v>139</v>
      </c>
      <c r="CT745" t="s">
        <v>140</v>
      </c>
      <c r="CU745" t="s">
        <v>139</v>
      </c>
      <c r="CV745" t="s">
        <v>140</v>
      </c>
      <c r="CW745" t="s">
        <v>139</v>
      </c>
      <c r="CX745" t="s">
        <v>140</v>
      </c>
      <c r="CY745" t="s">
        <v>2252</v>
      </c>
      <c r="CZ745" s="10">
        <v>16702356129</v>
      </c>
      <c r="DA745" t="s">
        <v>2248</v>
      </c>
      <c r="DB745" t="s">
        <v>802</v>
      </c>
      <c r="DC745" t="s">
        <v>139</v>
      </c>
      <c r="DD745" t="s">
        <v>139</v>
      </c>
    </row>
    <row r="746" spans="1:114" ht="14.45" customHeight="1" x14ac:dyDescent="0.25">
      <c r="A746" t="s">
        <v>3829</v>
      </c>
      <c r="B746" t="s">
        <v>115</v>
      </c>
      <c r="C746" s="1">
        <v>46051</v>
      </c>
      <c r="D746" s="1">
        <v>46097</v>
      </c>
      <c r="E746" t="s">
        <v>168</v>
      </c>
      <c r="F746" s="1">
        <v>46111</v>
      </c>
      <c r="G746" t="s">
        <v>139</v>
      </c>
      <c r="H746" t="s">
        <v>117</v>
      </c>
      <c r="I746" t="s">
        <v>117</v>
      </c>
      <c r="J746" t="s">
        <v>3211</v>
      </c>
      <c r="L746" t="s">
        <v>3212</v>
      </c>
      <c r="M746" t="s">
        <v>3213</v>
      </c>
      <c r="N746" t="s">
        <v>156</v>
      </c>
      <c r="O746" t="s">
        <v>122</v>
      </c>
      <c r="P746" s="8">
        <v>96950</v>
      </c>
      <c r="Q746" t="s">
        <v>123</v>
      </c>
      <c r="S746" s="10">
        <v>16703238848</v>
      </c>
      <c r="U746" t="s">
        <v>3214</v>
      </c>
      <c r="V746">
        <v>72111</v>
      </c>
      <c r="W746" t="s">
        <v>125</v>
      </c>
      <c r="Y746" t="s">
        <v>3215</v>
      </c>
      <c r="Z746" t="s">
        <v>3216</v>
      </c>
      <c r="AB746" t="s">
        <v>277</v>
      </c>
      <c r="AC746" t="s">
        <v>3830</v>
      </c>
      <c r="AD746" t="s">
        <v>3213</v>
      </c>
      <c r="AE746" t="s">
        <v>156</v>
      </c>
      <c r="AF746" t="s">
        <v>122</v>
      </c>
      <c r="AG746" s="8">
        <v>96950</v>
      </c>
      <c r="AH746" t="s">
        <v>123</v>
      </c>
      <c r="AJ746" s="10">
        <v>16703238848</v>
      </c>
      <c r="AL746" t="s">
        <v>3217</v>
      </c>
      <c r="BE746" t="str">
        <f>"49-9071.00"</f>
        <v>49-9071.00</v>
      </c>
      <c r="BF746" t="s">
        <v>132</v>
      </c>
      <c r="BG746" t="s">
        <v>3831</v>
      </c>
      <c r="BH746" t="s">
        <v>3832</v>
      </c>
      <c r="BI746">
        <v>10</v>
      </c>
      <c r="BJ746">
        <v>10</v>
      </c>
      <c r="BK746" s="1">
        <v>46113</v>
      </c>
      <c r="BL746" s="1">
        <v>47208</v>
      </c>
      <c r="BM746" s="1">
        <v>46113</v>
      </c>
      <c r="BN746" s="1">
        <v>47208</v>
      </c>
      <c r="BO746">
        <v>35</v>
      </c>
      <c r="BP746">
        <v>0</v>
      </c>
      <c r="BQ746">
        <v>7</v>
      </c>
      <c r="BR746">
        <v>7</v>
      </c>
      <c r="BS746">
        <v>7</v>
      </c>
      <c r="BT746">
        <v>7</v>
      </c>
      <c r="BU746">
        <v>7</v>
      </c>
      <c r="BV746">
        <v>0</v>
      </c>
      <c r="BW746" t="str">
        <f>"9:00 AM"</f>
        <v>9:00 AM</v>
      </c>
      <c r="BX746" t="str">
        <f>"5:00 PM"</f>
        <v>5:00 PM</v>
      </c>
      <c r="BY746" t="s">
        <v>135</v>
      </c>
      <c r="BZ746">
        <v>0</v>
      </c>
      <c r="CA746">
        <v>24</v>
      </c>
      <c r="CB746" t="s">
        <v>117</v>
      </c>
      <c r="CD746" t="s">
        <v>3833</v>
      </c>
      <c r="CE746" t="s">
        <v>3212</v>
      </c>
      <c r="CF746" t="s">
        <v>3213</v>
      </c>
      <c r="CG746" t="s">
        <v>156</v>
      </c>
      <c r="CH746" t="s">
        <v>122</v>
      </c>
      <c r="CI746" s="8">
        <v>96950</v>
      </c>
      <c r="CJ746" s="3">
        <v>9.98</v>
      </c>
      <c r="CK746" s="3">
        <v>9.98</v>
      </c>
      <c r="CL746" s="3">
        <v>14.97</v>
      </c>
      <c r="CM746" s="3">
        <v>14.97</v>
      </c>
      <c r="CN746" t="s">
        <v>137</v>
      </c>
      <c r="CO746" t="s">
        <v>140</v>
      </c>
      <c r="CP746" t="s">
        <v>138</v>
      </c>
      <c r="CR746" t="s">
        <v>117</v>
      </c>
      <c r="CS746" t="s">
        <v>139</v>
      </c>
      <c r="CT746" t="s">
        <v>140</v>
      </c>
      <c r="CU746" t="s">
        <v>139</v>
      </c>
      <c r="CV746" t="s">
        <v>140</v>
      </c>
      <c r="CW746" t="s">
        <v>139</v>
      </c>
      <c r="CX746" t="s">
        <v>140</v>
      </c>
      <c r="CY746" t="s">
        <v>140</v>
      </c>
      <c r="CZ746" s="10" t="s">
        <v>3834</v>
      </c>
      <c r="DA746" t="s">
        <v>3217</v>
      </c>
      <c r="DB746" t="s">
        <v>140</v>
      </c>
      <c r="DC746" t="s">
        <v>139</v>
      </c>
      <c r="DD746" t="s">
        <v>117</v>
      </c>
    </row>
    <row r="747" spans="1:114" ht="14.45" customHeight="1" x14ac:dyDescent="0.25">
      <c r="A747" t="s">
        <v>3857</v>
      </c>
      <c r="B747" t="s">
        <v>115</v>
      </c>
      <c r="C747" s="1">
        <v>46047</v>
      </c>
      <c r="D747" s="1">
        <v>46097</v>
      </c>
      <c r="E747" t="s">
        <v>168</v>
      </c>
      <c r="F747" s="1">
        <v>46202</v>
      </c>
      <c r="G747" t="s">
        <v>117</v>
      </c>
      <c r="H747" t="s">
        <v>117</v>
      </c>
      <c r="I747" t="s">
        <v>117</v>
      </c>
      <c r="J747" t="s">
        <v>1183</v>
      </c>
      <c r="K747" t="s">
        <v>3227</v>
      </c>
      <c r="L747" t="s">
        <v>2891</v>
      </c>
      <c r="N747" t="s">
        <v>156</v>
      </c>
      <c r="O747" t="s">
        <v>122</v>
      </c>
      <c r="P747" s="8">
        <v>96950</v>
      </c>
      <c r="Q747" t="s">
        <v>123</v>
      </c>
      <c r="S747" s="10">
        <v>16702881463</v>
      </c>
      <c r="U747" t="s">
        <v>1185</v>
      </c>
      <c r="V747">
        <v>236116</v>
      </c>
      <c r="W747" t="s">
        <v>125</v>
      </c>
      <c r="Y747" t="s">
        <v>1186</v>
      </c>
      <c r="Z747" t="s">
        <v>1187</v>
      </c>
      <c r="AA747" t="s">
        <v>1188</v>
      </c>
      <c r="AB747" t="s">
        <v>209</v>
      </c>
      <c r="AC747" t="s">
        <v>1189</v>
      </c>
      <c r="AE747" t="s">
        <v>156</v>
      </c>
      <c r="AF747" t="s">
        <v>122</v>
      </c>
      <c r="AG747" s="8">
        <v>96950</v>
      </c>
      <c r="AH747" t="s">
        <v>123</v>
      </c>
      <c r="AJ747" s="10">
        <v>16702881463</v>
      </c>
      <c r="AL747" t="s">
        <v>1190</v>
      </c>
      <c r="BE747" t="str">
        <f>"49-9071.00"</f>
        <v>49-9071.00</v>
      </c>
      <c r="BF747" t="s">
        <v>132</v>
      </c>
      <c r="BG747" t="s">
        <v>1191</v>
      </c>
      <c r="BH747" t="s">
        <v>1153</v>
      </c>
      <c r="BI747">
        <v>10</v>
      </c>
      <c r="BJ747">
        <v>10</v>
      </c>
      <c r="BK747" s="1">
        <v>46204</v>
      </c>
      <c r="BL747" s="1">
        <v>46568</v>
      </c>
      <c r="BM747" s="1">
        <v>46204</v>
      </c>
      <c r="BN747" s="1">
        <v>46568</v>
      </c>
      <c r="BO747">
        <v>35</v>
      </c>
      <c r="BP747">
        <v>0</v>
      </c>
      <c r="BQ747">
        <v>7</v>
      </c>
      <c r="BR747">
        <v>7</v>
      </c>
      <c r="BS747">
        <v>7</v>
      </c>
      <c r="BT747">
        <v>7</v>
      </c>
      <c r="BU747">
        <v>7</v>
      </c>
      <c r="BV747">
        <v>0</v>
      </c>
      <c r="BW747" t="str">
        <f>"8:30 AM"</f>
        <v>8:30 AM</v>
      </c>
      <c r="BX747" t="str">
        <f>"4:30 PM"</f>
        <v>4:30 PM</v>
      </c>
      <c r="BY747" t="s">
        <v>135</v>
      </c>
      <c r="BZ747">
        <v>1</v>
      </c>
      <c r="CA747">
        <v>6</v>
      </c>
      <c r="CB747" t="s">
        <v>117</v>
      </c>
      <c r="CD747" s="2" t="s">
        <v>3858</v>
      </c>
      <c r="CE747" t="s">
        <v>1184</v>
      </c>
      <c r="CG747" t="s">
        <v>156</v>
      </c>
      <c r="CH747" t="s">
        <v>122</v>
      </c>
      <c r="CI747" s="8">
        <v>96950</v>
      </c>
      <c r="CJ747" s="3">
        <v>9.98</v>
      </c>
      <c r="CK747" s="3">
        <v>9.98</v>
      </c>
      <c r="CL747" s="3">
        <v>14.97</v>
      </c>
      <c r="CM747" s="3">
        <v>14.97</v>
      </c>
      <c r="CN747" t="s">
        <v>137</v>
      </c>
      <c r="CO747" t="s">
        <v>165</v>
      </c>
      <c r="CP747" t="s">
        <v>138</v>
      </c>
      <c r="CR747" t="s">
        <v>117</v>
      </c>
      <c r="CS747" t="s">
        <v>139</v>
      </c>
      <c r="CT747" t="s">
        <v>140</v>
      </c>
      <c r="CU747" t="s">
        <v>139</v>
      </c>
      <c r="CV747" t="s">
        <v>140</v>
      </c>
      <c r="CW747" t="s">
        <v>139</v>
      </c>
      <c r="CX747" t="s">
        <v>140</v>
      </c>
      <c r="CY747" s="2" t="s">
        <v>1193</v>
      </c>
      <c r="CZ747" s="10">
        <v>16702881463</v>
      </c>
      <c r="DA747" t="s">
        <v>1194</v>
      </c>
      <c r="DB747" t="s">
        <v>802</v>
      </c>
      <c r="DC747" t="s">
        <v>139</v>
      </c>
      <c r="DD747" t="s">
        <v>117</v>
      </c>
    </row>
    <row r="748" spans="1:114" ht="14.45" customHeight="1" x14ac:dyDescent="0.25">
      <c r="A748" t="s">
        <v>3872</v>
      </c>
      <c r="B748" t="s">
        <v>217</v>
      </c>
      <c r="C748" s="1">
        <v>46066</v>
      </c>
      <c r="D748" s="1">
        <v>46097</v>
      </c>
      <c r="E748" t="s">
        <v>116</v>
      </c>
      <c r="G748" t="s">
        <v>117</v>
      </c>
      <c r="H748" t="s">
        <v>117</v>
      </c>
      <c r="I748" t="s">
        <v>117</v>
      </c>
      <c r="J748" t="s">
        <v>841</v>
      </c>
      <c r="K748" t="s">
        <v>842</v>
      </c>
      <c r="L748" t="s">
        <v>843</v>
      </c>
      <c r="N748" t="s">
        <v>156</v>
      </c>
      <c r="O748" t="s">
        <v>122</v>
      </c>
      <c r="P748" s="8">
        <v>96950</v>
      </c>
      <c r="Q748" t="s">
        <v>123</v>
      </c>
      <c r="S748" s="10">
        <v>16705881110</v>
      </c>
      <c r="U748" t="s">
        <v>844</v>
      </c>
      <c r="V748">
        <v>561320</v>
      </c>
      <c r="W748" t="s">
        <v>222</v>
      </c>
      <c r="X748" t="s">
        <v>139</v>
      </c>
      <c r="Y748" t="s">
        <v>845</v>
      </c>
      <c r="Z748" t="s">
        <v>846</v>
      </c>
      <c r="AA748" t="s">
        <v>847</v>
      </c>
      <c r="AB748" t="s">
        <v>848</v>
      </c>
      <c r="AC748" t="s">
        <v>843</v>
      </c>
      <c r="AE748" t="s">
        <v>156</v>
      </c>
      <c r="AF748" t="s">
        <v>122</v>
      </c>
      <c r="AG748" s="8">
        <v>96950</v>
      </c>
      <c r="AH748" t="s">
        <v>123</v>
      </c>
      <c r="AJ748" s="10">
        <v>16705881110</v>
      </c>
      <c r="AL748" t="s">
        <v>849</v>
      </c>
      <c r="BE748" t="str">
        <f>"35-3031.00"</f>
        <v>35-3031.00</v>
      </c>
      <c r="BF748" t="s">
        <v>1623</v>
      </c>
      <c r="BG748" t="s">
        <v>1624</v>
      </c>
      <c r="BH748" t="s">
        <v>1625</v>
      </c>
      <c r="BI748">
        <v>5</v>
      </c>
      <c r="BK748" s="1">
        <v>46043</v>
      </c>
      <c r="BL748" s="1">
        <v>46407</v>
      </c>
      <c r="BO748">
        <v>35</v>
      </c>
      <c r="BP748">
        <v>0</v>
      </c>
      <c r="BQ748">
        <v>7</v>
      </c>
      <c r="BR748">
        <v>7</v>
      </c>
      <c r="BS748">
        <v>7</v>
      </c>
      <c r="BT748">
        <v>7</v>
      </c>
      <c r="BU748">
        <v>7</v>
      </c>
      <c r="BV748">
        <v>0</v>
      </c>
      <c r="BW748" t="str">
        <f>"7:00 AM"</f>
        <v>7:00 AM</v>
      </c>
      <c r="BX748" t="str">
        <f>"2:00 PM"</f>
        <v>2:00 PM</v>
      </c>
      <c r="BY748" t="s">
        <v>165</v>
      </c>
      <c r="BZ748">
        <v>0</v>
      </c>
      <c r="CA748">
        <v>12</v>
      </c>
      <c r="CB748" t="s">
        <v>117</v>
      </c>
      <c r="CD748" t="s">
        <v>3873</v>
      </c>
      <c r="CE748" t="s">
        <v>3874</v>
      </c>
      <c r="CF748" t="s">
        <v>3875</v>
      </c>
      <c r="CG748" t="s">
        <v>156</v>
      </c>
      <c r="CH748" t="s">
        <v>122</v>
      </c>
      <c r="CI748" s="8">
        <v>96950</v>
      </c>
      <c r="CJ748" s="3">
        <v>8</v>
      </c>
      <c r="CK748" s="3">
        <v>8</v>
      </c>
      <c r="CL748" s="3">
        <v>12</v>
      </c>
      <c r="CM748" s="3">
        <v>12</v>
      </c>
      <c r="CN748" t="s">
        <v>137</v>
      </c>
      <c r="CP748" t="s">
        <v>138</v>
      </c>
      <c r="CR748" t="s">
        <v>117</v>
      </c>
      <c r="CS748" t="s">
        <v>139</v>
      </c>
      <c r="CT748" t="s">
        <v>140</v>
      </c>
      <c r="CU748" t="s">
        <v>139</v>
      </c>
      <c r="CV748" t="s">
        <v>140</v>
      </c>
      <c r="CW748" t="s">
        <v>139</v>
      </c>
      <c r="CX748" t="s">
        <v>140</v>
      </c>
      <c r="CY748" t="s">
        <v>3876</v>
      </c>
      <c r="CZ748" s="10">
        <v>16705881110</v>
      </c>
      <c r="DA748" t="s">
        <v>849</v>
      </c>
      <c r="DB748" t="s">
        <v>140</v>
      </c>
      <c r="DC748" t="s">
        <v>139</v>
      </c>
      <c r="DD748" t="s">
        <v>139</v>
      </c>
    </row>
    <row r="749" spans="1:114" ht="14.45" customHeight="1" x14ac:dyDescent="0.25">
      <c r="A749" t="s">
        <v>4407</v>
      </c>
      <c r="B749" t="s">
        <v>115</v>
      </c>
      <c r="C749" s="1">
        <v>46047</v>
      </c>
      <c r="D749" s="1">
        <v>46097</v>
      </c>
      <c r="E749" t="s">
        <v>168</v>
      </c>
      <c r="F749" s="1">
        <v>46202</v>
      </c>
      <c r="G749" t="s">
        <v>117</v>
      </c>
      <c r="H749" t="s">
        <v>117</v>
      </c>
      <c r="I749" t="s">
        <v>117</v>
      </c>
      <c r="J749" t="s">
        <v>1183</v>
      </c>
      <c r="L749" t="s">
        <v>1184</v>
      </c>
      <c r="N749" t="s">
        <v>156</v>
      </c>
      <c r="O749" t="s">
        <v>122</v>
      </c>
      <c r="P749" s="8">
        <v>96950</v>
      </c>
      <c r="Q749" t="s">
        <v>123</v>
      </c>
      <c r="S749" s="10">
        <v>16702881463</v>
      </c>
      <c r="U749" t="s">
        <v>1185</v>
      </c>
      <c r="V749">
        <v>561320</v>
      </c>
      <c r="W749" t="s">
        <v>125</v>
      </c>
      <c r="Y749" t="s">
        <v>1186</v>
      </c>
      <c r="Z749" t="s">
        <v>1187</v>
      </c>
      <c r="AA749" t="s">
        <v>1188</v>
      </c>
      <c r="AB749" t="s">
        <v>209</v>
      </c>
      <c r="AC749" t="s">
        <v>1189</v>
      </c>
      <c r="AE749" t="s">
        <v>156</v>
      </c>
      <c r="AF749" t="s">
        <v>122</v>
      </c>
      <c r="AG749" s="8">
        <v>96950</v>
      </c>
      <c r="AH749" t="s">
        <v>123</v>
      </c>
      <c r="AJ749" s="10">
        <v>16702881463</v>
      </c>
      <c r="AL749" t="s">
        <v>1190</v>
      </c>
      <c r="BE749" t="str">
        <f>"43-3031.00"</f>
        <v>43-3031.00</v>
      </c>
      <c r="BF749" t="s">
        <v>1205</v>
      </c>
      <c r="BG749" t="s">
        <v>3877</v>
      </c>
      <c r="BH749" t="s">
        <v>4408</v>
      </c>
      <c r="BI749">
        <v>5</v>
      </c>
      <c r="BJ749">
        <v>5</v>
      </c>
      <c r="BK749" s="1">
        <v>46204</v>
      </c>
      <c r="BL749" s="1">
        <v>46568</v>
      </c>
      <c r="BM749" s="1">
        <v>46204</v>
      </c>
      <c r="BN749" s="1">
        <v>46568</v>
      </c>
      <c r="BO749">
        <v>35</v>
      </c>
      <c r="BP749">
        <v>0</v>
      </c>
      <c r="BQ749">
        <v>7</v>
      </c>
      <c r="BR749">
        <v>7</v>
      </c>
      <c r="BS749">
        <v>7</v>
      </c>
      <c r="BT749">
        <v>7</v>
      </c>
      <c r="BU749">
        <v>7</v>
      </c>
      <c r="BV749">
        <v>0</v>
      </c>
      <c r="BW749" t="str">
        <f>"8:30 AM"</f>
        <v>8:30 AM</v>
      </c>
      <c r="BX749" t="str">
        <f>"4:30 PM"</f>
        <v>4:30 PM</v>
      </c>
      <c r="BY749" t="s">
        <v>135</v>
      </c>
      <c r="BZ749">
        <v>0</v>
      </c>
      <c r="CA749">
        <v>6</v>
      </c>
      <c r="CB749" t="s">
        <v>117</v>
      </c>
      <c r="CD749" s="2" t="s">
        <v>4409</v>
      </c>
      <c r="CE749" t="s">
        <v>1189</v>
      </c>
      <c r="CG749" t="s">
        <v>156</v>
      </c>
      <c r="CH749" t="s">
        <v>122</v>
      </c>
      <c r="CI749" s="8">
        <v>96950</v>
      </c>
      <c r="CJ749" s="3">
        <v>12.33</v>
      </c>
      <c r="CK749" s="3">
        <v>12.33</v>
      </c>
      <c r="CL749" s="3">
        <v>18.5</v>
      </c>
      <c r="CM749" s="3">
        <v>18.5</v>
      </c>
      <c r="CN749" t="s">
        <v>137</v>
      </c>
      <c r="CO749" t="s">
        <v>165</v>
      </c>
      <c r="CP749" t="s">
        <v>138</v>
      </c>
      <c r="CR749" t="s">
        <v>117</v>
      </c>
      <c r="CS749" t="s">
        <v>139</v>
      </c>
      <c r="CT749" t="s">
        <v>140</v>
      </c>
      <c r="CU749" t="s">
        <v>139</v>
      </c>
      <c r="CV749" t="s">
        <v>140</v>
      </c>
      <c r="CW749" t="s">
        <v>139</v>
      </c>
      <c r="CX749" t="s">
        <v>140</v>
      </c>
      <c r="CY749" s="2" t="s">
        <v>4410</v>
      </c>
      <c r="CZ749" s="10">
        <v>16702881463</v>
      </c>
      <c r="DA749" t="s">
        <v>1194</v>
      </c>
      <c r="DB749" t="s">
        <v>802</v>
      </c>
      <c r="DC749" t="s">
        <v>139</v>
      </c>
      <c r="DD749" t="s">
        <v>117</v>
      </c>
    </row>
    <row r="750" spans="1:114" ht="14.45" customHeight="1" x14ac:dyDescent="0.25">
      <c r="A750" t="s">
        <v>4443</v>
      </c>
      <c r="B750" t="s">
        <v>217</v>
      </c>
      <c r="C750" s="1">
        <v>46036</v>
      </c>
      <c r="D750" s="1">
        <v>46097</v>
      </c>
      <c r="E750" t="s">
        <v>116</v>
      </c>
      <c r="G750" t="s">
        <v>117</v>
      </c>
      <c r="H750" t="s">
        <v>117</v>
      </c>
      <c r="I750" t="s">
        <v>117</v>
      </c>
      <c r="J750" t="s">
        <v>3585</v>
      </c>
      <c r="K750" t="s">
        <v>4444</v>
      </c>
      <c r="L750" t="s">
        <v>4445</v>
      </c>
      <c r="N750" t="s">
        <v>121</v>
      </c>
      <c r="O750" t="s">
        <v>122</v>
      </c>
      <c r="P750" s="8">
        <v>96950</v>
      </c>
      <c r="Q750" t="s">
        <v>123</v>
      </c>
      <c r="S750" s="10">
        <v>16707833052</v>
      </c>
      <c r="U750" t="s">
        <v>3588</v>
      </c>
      <c r="V750">
        <v>561320</v>
      </c>
      <c r="W750" t="s">
        <v>222</v>
      </c>
      <c r="X750" t="s">
        <v>139</v>
      </c>
      <c r="Y750" t="s">
        <v>3589</v>
      </c>
      <c r="Z750" t="s">
        <v>3590</v>
      </c>
      <c r="AB750" t="s">
        <v>3591</v>
      </c>
      <c r="AC750" t="s">
        <v>4445</v>
      </c>
      <c r="AE750" t="s">
        <v>121</v>
      </c>
      <c r="AF750" t="s">
        <v>122</v>
      </c>
      <c r="AG750" s="8">
        <v>96950</v>
      </c>
      <c r="AH750" t="s">
        <v>123</v>
      </c>
      <c r="AJ750" s="10">
        <v>16707833052</v>
      </c>
      <c r="AL750" t="s">
        <v>3592</v>
      </c>
      <c r="BE750" t="str">
        <f>"37-2011.00"</f>
        <v>37-2011.00</v>
      </c>
      <c r="BF750" t="s">
        <v>640</v>
      </c>
      <c r="BG750" t="s">
        <v>4446</v>
      </c>
      <c r="BH750" t="s">
        <v>1452</v>
      </c>
      <c r="BI750">
        <v>13</v>
      </c>
      <c r="BK750" s="1">
        <v>46113</v>
      </c>
      <c r="BL750" s="1">
        <v>46477</v>
      </c>
      <c r="BO750">
        <v>35</v>
      </c>
      <c r="BP750">
        <v>0</v>
      </c>
      <c r="BQ750">
        <v>7</v>
      </c>
      <c r="BR750">
        <v>7</v>
      </c>
      <c r="BS750">
        <v>7</v>
      </c>
      <c r="BT750">
        <v>7</v>
      </c>
      <c r="BU750">
        <v>7</v>
      </c>
      <c r="BV750">
        <v>0</v>
      </c>
      <c r="BW750" t="str">
        <f>"8:00 AM"</f>
        <v>8:00 AM</v>
      </c>
      <c r="BX750" t="str">
        <f>"3:00 PM"</f>
        <v>3:00 PM</v>
      </c>
      <c r="BY750" t="s">
        <v>165</v>
      </c>
      <c r="BZ750">
        <v>0</v>
      </c>
      <c r="CA750">
        <v>12</v>
      </c>
      <c r="CB750" t="s">
        <v>117</v>
      </c>
      <c r="CD750" t="s">
        <v>4447</v>
      </c>
      <c r="CE750" t="s">
        <v>4448</v>
      </c>
      <c r="CG750" t="s">
        <v>121</v>
      </c>
      <c r="CH750" t="s">
        <v>122</v>
      </c>
      <c r="CI750" s="8">
        <v>96950</v>
      </c>
      <c r="CJ750" s="3">
        <v>8.5</v>
      </c>
      <c r="CK750" s="3">
        <v>8.5</v>
      </c>
      <c r="CL750" s="3">
        <v>12.75</v>
      </c>
      <c r="CM750" s="3">
        <v>12.75</v>
      </c>
      <c r="CN750" t="s">
        <v>137</v>
      </c>
      <c r="CO750" t="s">
        <v>325</v>
      </c>
      <c r="CP750" t="s">
        <v>138</v>
      </c>
      <c r="CR750" t="s">
        <v>117</v>
      </c>
      <c r="CS750" t="s">
        <v>139</v>
      </c>
      <c r="CT750" t="s">
        <v>140</v>
      </c>
      <c r="CU750" t="s">
        <v>139</v>
      </c>
      <c r="CV750" t="s">
        <v>140</v>
      </c>
      <c r="CW750" t="s">
        <v>139</v>
      </c>
      <c r="CX750" t="s">
        <v>140</v>
      </c>
      <c r="CY750" t="s">
        <v>4449</v>
      </c>
      <c r="CZ750" s="10">
        <v>16707833052</v>
      </c>
      <c r="DA750" t="s">
        <v>3592</v>
      </c>
      <c r="DB750" t="s">
        <v>140</v>
      </c>
      <c r="DC750" t="s">
        <v>139</v>
      </c>
      <c r="DD750" t="s">
        <v>139</v>
      </c>
    </row>
    <row r="751" spans="1:114" ht="14.45" customHeight="1" x14ac:dyDescent="0.25">
      <c r="A751" t="s">
        <v>4458</v>
      </c>
      <c r="B751" t="s">
        <v>234</v>
      </c>
      <c r="C751" s="1">
        <v>46083</v>
      </c>
      <c r="D751" s="1">
        <v>46097</v>
      </c>
      <c r="E751" t="s">
        <v>168</v>
      </c>
      <c r="F751" s="1">
        <v>46110</v>
      </c>
      <c r="G751" t="s">
        <v>139</v>
      </c>
      <c r="H751" t="s">
        <v>117</v>
      </c>
      <c r="I751" t="s">
        <v>117</v>
      </c>
      <c r="J751" t="s">
        <v>883</v>
      </c>
      <c r="L751" t="s">
        <v>884</v>
      </c>
      <c r="M751" t="s">
        <v>885</v>
      </c>
      <c r="N751" t="s">
        <v>121</v>
      </c>
      <c r="O751" t="s">
        <v>122</v>
      </c>
      <c r="P751" s="8">
        <v>96950</v>
      </c>
      <c r="Q751" t="s">
        <v>123</v>
      </c>
      <c r="S751" s="10">
        <v>16702345911</v>
      </c>
      <c r="U751" t="s">
        <v>886</v>
      </c>
      <c r="V751">
        <v>441110</v>
      </c>
      <c r="W751" t="s">
        <v>125</v>
      </c>
      <c r="Y751" t="s">
        <v>861</v>
      </c>
      <c r="Z751" t="s">
        <v>1091</v>
      </c>
      <c r="AA751" t="s">
        <v>249</v>
      </c>
      <c r="AB751" t="s">
        <v>260</v>
      </c>
      <c r="AC751" t="s">
        <v>884</v>
      </c>
      <c r="AD751" t="s">
        <v>1426</v>
      </c>
      <c r="AE751" t="s">
        <v>121</v>
      </c>
      <c r="AF751" t="s">
        <v>122</v>
      </c>
      <c r="AG751" s="8">
        <v>96950</v>
      </c>
      <c r="AH751" t="s">
        <v>123</v>
      </c>
      <c r="AJ751" s="10">
        <v>16702345911</v>
      </c>
      <c r="AL751" t="s">
        <v>890</v>
      </c>
      <c r="AM751" t="s">
        <v>891</v>
      </c>
      <c r="AN751" t="s">
        <v>907</v>
      </c>
      <c r="AO751" t="s">
        <v>893</v>
      </c>
      <c r="AP751" t="s">
        <v>894</v>
      </c>
      <c r="AQ751" t="s">
        <v>895</v>
      </c>
      <c r="AS751" t="s">
        <v>121</v>
      </c>
      <c r="AT751" t="s">
        <v>122</v>
      </c>
      <c r="AU751" s="8">
        <v>96950</v>
      </c>
      <c r="AV751" t="s">
        <v>123</v>
      </c>
      <c r="AX751" s="10">
        <v>16702330081</v>
      </c>
      <c r="AZ751" t="s">
        <v>896</v>
      </c>
      <c r="BA751" t="s">
        <v>897</v>
      </c>
      <c r="BB751" t="s">
        <v>898</v>
      </c>
      <c r="BC751" t="s">
        <v>122</v>
      </c>
      <c r="BD751" t="s">
        <v>899</v>
      </c>
      <c r="BE751" t="str">
        <f>"49-3021.00"</f>
        <v>49-3021.00</v>
      </c>
      <c r="BF751" t="s">
        <v>900</v>
      </c>
      <c r="BG751" t="s">
        <v>901</v>
      </c>
      <c r="BH751" t="s">
        <v>902</v>
      </c>
      <c r="BI751">
        <v>1</v>
      </c>
      <c r="BK751" s="1">
        <v>46113</v>
      </c>
      <c r="BL751" s="1">
        <v>47207</v>
      </c>
      <c r="BO751">
        <v>40</v>
      </c>
      <c r="BP751">
        <v>0</v>
      </c>
      <c r="BQ751">
        <v>8</v>
      </c>
      <c r="BR751">
        <v>8</v>
      </c>
      <c r="BS751">
        <v>8</v>
      </c>
      <c r="BT751">
        <v>8</v>
      </c>
      <c r="BU751">
        <v>8</v>
      </c>
      <c r="BV751">
        <v>0</v>
      </c>
      <c r="BW751" t="str">
        <f>"8:00 AM"</f>
        <v>8:00 AM</v>
      </c>
      <c r="BX751" t="str">
        <f>"5:00 PM"</f>
        <v>5:00 PM</v>
      </c>
      <c r="BY751" t="s">
        <v>135</v>
      </c>
      <c r="BZ751">
        <v>0</v>
      </c>
      <c r="CA751">
        <v>12</v>
      </c>
      <c r="CB751" t="s">
        <v>117</v>
      </c>
      <c r="CD751" t="s">
        <v>1093</v>
      </c>
      <c r="CE751" t="s">
        <v>904</v>
      </c>
      <c r="CF751" t="s">
        <v>905</v>
      </c>
      <c r="CG751" t="s">
        <v>121</v>
      </c>
      <c r="CH751" t="s">
        <v>122</v>
      </c>
      <c r="CI751" s="8">
        <v>96950</v>
      </c>
      <c r="CJ751" s="3">
        <v>11.15</v>
      </c>
      <c r="CK751" s="3">
        <v>16.63</v>
      </c>
      <c r="CL751" s="3">
        <v>16.73</v>
      </c>
      <c r="CM751" s="3">
        <v>24.95</v>
      </c>
      <c r="CN751" t="s">
        <v>137</v>
      </c>
      <c r="CP751" t="s">
        <v>138</v>
      </c>
      <c r="CR751" t="s">
        <v>117</v>
      </c>
      <c r="CS751" t="s">
        <v>139</v>
      </c>
      <c r="CT751" t="s">
        <v>140</v>
      </c>
      <c r="CU751" t="s">
        <v>139</v>
      </c>
      <c r="CV751" t="s">
        <v>140</v>
      </c>
      <c r="CW751" t="s">
        <v>139</v>
      </c>
      <c r="CX751" t="s">
        <v>140</v>
      </c>
      <c r="CY751" t="s">
        <v>3808</v>
      </c>
      <c r="CZ751" s="10">
        <v>16702345911</v>
      </c>
      <c r="DA751" t="s">
        <v>890</v>
      </c>
      <c r="DB751" t="s">
        <v>140</v>
      </c>
      <c r="DC751" t="s">
        <v>139</v>
      </c>
      <c r="DD751" t="s">
        <v>117</v>
      </c>
      <c r="DE751" t="s">
        <v>907</v>
      </c>
      <c r="DF751" t="s">
        <v>893</v>
      </c>
      <c r="DG751" t="s">
        <v>908</v>
      </c>
      <c r="DH751" t="s">
        <v>1094</v>
      </c>
      <c r="DI751" t="s">
        <v>1095</v>
      </c>
      <c r="DJ751" t="s">
        <v>896</v>
      </c>
    </row>
    <row r="752" spans="1:114" ht="14.45" customHeight="1" x14ac:dyDescent="0.25">
      <c r="A752" t="s">
        <v>4464</v>
      </c>
      <c r="B752" t="s">
        <v>115</v>
      </c>
      <c r="C752" s="1">
        <v>46048</v>
      </c>
      <c r="D752" s="1">
        <v>46097</v>
      </c>
      <c r="E752" t="s">
        <v>168</v>
      </c>
      <c r="F752" s="1">
        <v>46172</v>
      </c>
      <c r="G752" t="s">
        <v>117</v>
      </c>
      <c r="H752" t="s">
        <v>117</v>
      </c>
      <c r="I752" t="s">
        <v>117</v>
      </c>
      <c r="J752" t="s">
        <v>469</v>
      </c>
      <c r="K752" t="s">
        <v>470</v>
      </c>
      <c r="L752" t="s">
        <v>471</v>
      </c>
      <c r="N752" t="s">
        <v>121</v>
      </c>
      <c r="O752" t="s">
        <v>122</v>
      </c>
      <c r="P752" s="8">
        <v>96950</v>
      </c>
      <c r="Q752" t="s">
        <v>123</v>
      </c>
      <c r="S752" s="10">
        <v>16702338883</v>
      </c>
      <c r="U752" t="s">
        <v>256</v>
      </c>
      <c r="V752">
        <v>23622</v>
      </c>
      <c r="W752" t="s">
        <v>125</v>
      </c>
      <c r="Y752" t="s">
        <v>473</v>
      </c>
      <c r="Z752" t="s">
        <v>474</v>
      </c>
      <c r="AA752" t="s">
        <v>475</v>
      </c>
      <c r="AB752" t="s">
        <v>193</v>
      </c>
      <c r="AC752" t="s">
        <v>471</v>
      </c>
      <c r="AE752" t="s">
        <v>121</v>
      </c>
      <c r="AF752" t="s">
        <v>122</v>
      </c>
      <c r="AG752" s="8">
        <v>96950</v>
      </c>
      <c r="AH752" t="s">
        <v>123</v>
      </c>
      <c r="AJ752" s="10">
        <v>16702338883</v>
      </c>
      <c r="AL752" t="s">
        <v>476</v>
      </c>
      <c r="BE752" t="str">
        <f>"49-9071.00"</f>
        <v>49-9071.00</v>
      </c>
      <c r="BF752" t="s">
        <v>132</v>
      </c>
      <c r="BG752" t="s">
        <v>477</v>
      </c>
      <c r="BH752" t="s">
        <v>478</v>
      </c>
      <c r="BI752">
        <v>5</v>
      </c>
      <c r="BJ752">
        <v>5</v>
      </c>
      <c r="BK752" s="1">
        <v>46174</v>
      </c>
      <c r="BL752" s="1">
        <v>46538</v>
      </c>
      <c r="BM752" s="1">
        <v>46174</v>
      </c>
      <c r="BN752" s="1">
        <v>46538</v>
      </c>
      <c r="BO752">
        <v>40</v>
      </c>
      <c r="BP752">
        <v>0</v>
      </c>
      <c r="BQ752">
        <v>8</v>
      </c>
      <c r="BR752">
        <v>8</v>
      </c>
      <c r="BS752">
        <v>8</v>
      </c>
      <c r="BT752">
        <v>8</v>
      </c>
      <c r="BU752">
        <v>8</v>
      </c>
      <c r="BV752">
        <v>0</v>
      </c>
      <c r="BW752" t="str">
        <f>"7:30 AM"</f>
        <v>7:30 AM</v>
      </c>
      <c r="BX752" t="str">
        <f>"4:30 PM"</f>
        <v>4:30 PM</v>
      </c>
      <c r="BY752" t="s">
        <v>135</v>
      </c>
      <c r="BZ752">
        <v>0</v>
      </c>
      <c r="CA752">
        <v>12</v>
      </c>
      <c r="CB752" t="s">
        <v>117</v>
      </c>
      <c r="CD752" t="s">
        <v>4465</v>
      </c>
      <c r="CE752" t="s">
        <v>480</v>
      </c>
      <c r="CG752" t="s">
        <v>121</v>
      </c>
      <c r="CH752" t="s">
        <v>122</v>
      </c>
      <c r="CI752" s="8">
        <v>96950</v>
      </c>
      <c r="CJ752" s="3">
        <v>9.98</v>
      </c>
      <c r="CK752" s="3">
        <v>9.98</v>
      </c>
      <c r="CL752" s="3">
        <v>14.97</v>
      </c>
      <c r="CM752" s="3">
        <v>14.97</v>
      </c>
      <c r="CN752" t="s">
        <v>137</v>
      </c>
      <c r="CO752" t="s">
        <v>142</v>
      </c>
      <c r="CP752" t="s">
        <v>266</v>
      </c>
      <c r="CR752" t="s">
        <v>117</v>
      </c>
      <c r="CS752" t="s">
        <v>139</v>
      </c>
      <c r="CT752" t="s">
        <v>139</v>
      </c>
      <c r="CU752" t="s">
        <v>139</v>
      </c>
      <c r="CV752" t="s">
        <v>140</v>
      </c>
      <c r="CW752" t="s">
        <v>139</v>
      </c>
      <c r="CX752" t="s">
        <v>139</v>
      </c>
      <c r="CY752" t="s">
        <v>4466</v>
      </c>
      <c r="CZ752" s="10">
        <v>16702338883</v>
      </c>
      <c r="DA752" t="s">
        <v>476</v>
      </c>
      <c r="DB752" t="s">
        <v>140</v>
      </c>
      <c r="DC752" t="s">
        <v>139</v>
      </c>
      <c r="DD752" t="s">
        <v>117</v>
      </c>
    </row>
    <row r="753" spans="1:114" ht="14.45" customHeight="1" x14ac:dyDescent="0.25">
      <c r="A753" t="s">
        <v>5285</v>
      </c>
      <c r="B753" t="s">
        <v>115</v>
      </c>
      <c r="C753" s="1">
        <v>46037</v>
      </c>
      <c r="D753" s="1">
        <v>46097</v>
      </c>
      <c r="E753" t="s">
        <v>168</v>
      </c>
      <c r="F753" s="1">
        <v>46125</v>
      </c>
      <c r="G753" t="s">
        <v>117</v>
      </c>
      <c r="H753" t="s">
        <v>117</v>
      </c>
      <c r="I753" t="s">
        <v>117</v>
      </c>
      <c r="J753" t="s">
        <v>3337</v>
      </c>
      <c r="L753" t="s">
        <v>3338</v>
      </c>
      <c r="M753" t="s">
        <v>3339</v>
      </c>
      <c r="N753" t="s">
        <v>121</v>
      </c>
      <c r="O753" t="s">
        <v>122</v>
      </c>
      <c r="P753" s="8">
        <v>96950</v>
      </c>
      <c r="Q753" t="s">
        <v>123</v>
      </c>
      <c r="S753" s="10">
        <v>16702885982</v>
      </c>
      <c r="U753" t="s">
        <v>3340</v>
      </c>
      <c r="V753">
        <v>236115</v>
      </c>
      <c r="W753" t="s">
        <v>125</v>
      </c>
      <c r="Y753" t="s">
        <v>3341</v>
      </c>
      <c r="Z753" t="s">
        <v>3342</v>
      </c>
      <c r="AA753" t="s">
        <v>140</v>
      </c>
      <c r="AB753" t="s">
        <v>193</v>
      </c>
      <c r="AC753" t="s">
        <v>3338</v>
      </c>
      <c r="AD753" t="s">
        <v>3339</v>
      </c>
      <c r="AE753" t="s">
        <v>121</v>
      </c>
      <c r="AF753" t="s">
        <v>122</v>
      </c>
      <c r="AG753" s="8">
        <v>96950</v>
      </c>
      <c r="AH753" t="s">
        <v>123</v>
      </c>
      <c r="AJ753" s="10">
        <v>16702873140</v>
      </c>
      <c r="AL753" t="s">
        <v>3343</v>
      </c>
      <c r="BE753" t="str">
        <f>"49-9071.00"</f>
        <v>49-9071.00</v>
      </c>
      <c r="BF753" t="s">
        <v>132</v>
      </c>
      <c r="BG753" t="s">
        <v>3344</v>
      </c>
      <c r="BH753" t="s">
        <v>2981</v>
      </c>
      <c r="BI753">
        <v>7</v>
      </c>
      <c r="BJ753">
        <v>7</v>
      </c>
      <c r="BK753" s="1">
        <v>46127</v>
      </c>
      <c r="BL753" s="1">
        <v>46491</v>
      </c>
      <c r="BM753" s="1">
        <v>46127</v>
      </c>
      <c r="BN753" s="1">
        <v>46491</v>
      </c>
      <c r="BO753">
        <v>40</v>
      </c>
      <c r="BP753">
        <v>0</v>
      </c>
      <c r="BQ753">
        <v>8</v>
      </c>
      <c r="BR753">
        <v>8</v>
      </c>
      <c r="BS753">
        <v>8</v>
      </c>
      <c r="BT753">
        <v>8</v>
      </c>
      <c r="BU753">
        <v>8</v>
      </c>
      <c r="BV753">
        <v>0</v>
      </c>
      <c r="BW753" t="str">
        <f>"8:00 AM"</f>
        <v>8:00 AM</v>
      </c>
      <c r="BX753" t="str">
        <f>"5:00 PM"</f>
        <v>5:00 PM</v>
      </c>
      <c r="BY753" t="s">
        <v>135</v>
      </c>
      <c r="BZ753">
        <v>0</v>
      </c>
      <c r="CA753">
        <v>24</v>
      </c>
      <c r="CB753" t="s">
        <v>117</v>
      </c>
      <c r="CD753" t="s">
        <v>3345</v>
      </c>
      <c r="CE753" t="s">
        <v>3338</v>
      </c>
      <c r="CF753" t="s">
        <v>140</v>
      </c>
      <c r="CG753" t="s">
        <v>121</v>
      </c>
      <c r="CH753" t="s">
        <v>122</v>
      </c>
      <c r="CI753" s="8">
        <v>96950</v>
      </c>
      <c r="CJ753" s="3">
        <v>9.98</v>
      </c>
      <c r="CK753" s="3">
        <v>9.98</v>
      </c>
      <c r="CL753" s="3">
        <v>14.97</v>
      </c>
      <c r="CM753" s="3">
        <v>14.97</v>
      </c>
      <c r="CN753" t="s">
        <v>137</v>
      </c>
      <c r="CO753" t="s">
        <v>140</v>
      </c>
      <c r="CP753" t="s">
        <v>138</v>
      </c>
      <c r="CR753" t="s">
        <v>117</v>
      </c>
      <c r="CS753" t="s">
        <v>139</v>
      </c>
      <c r="CT753" t="s">
        <v>140</v>
      </c>
      <c r="CU753" t="s">
        <v>139</v>
      </c>
      <c r="CV753" t="s">
        <v>140</v>
      </c>
      <c r="CW753" t="s">
        <v>139</v>
      </c>
      <c r="CX753" t="s">
        <v>140</v>
      </c>
      <c r="CY753" t="s">
        <v>801</v>
      </c>
      <c r="CZ753" s="10">
        <v>16702885982</v>
      </c>
      <c r="DA753" t="s">
        <v>3343</v>
      </c>
      <c r="DB753" t="s">
        <v>802</v>
      </c>
      <c r="DC753" t="s">
        <v>139</v>
      </c>
      <c r="DD753" t="s">
        <v>117</v>
      </c>
      <c r="DE753" t="s">
        <v>803</v>
      </c>
      <c r="DF753" t="s">
        <v>804</v>
      </c>
      <c r="DG753" t="s">
        <v>805</v>
      </c>
      <c r="DH753" t="s">
        <v>806</v>
      </c>
      <c r="DI753" t="s">
        <v>807</v>
      </c>
      <c r="DJ753" t="s">
        <v>808</v>
      </c>
    </row>
    <row r="754" spans="1:114" ht="14.45" customHeight="1" x14ac:dyDescent="0.25">
      <c r="A754" t="s">
        <v>5361</v>
      </c>
      <c r="B754" t="s">
        <v>115</v>
      </c>
      <c r="C754" s="1">
        <v>46059</v>
      </c>
      <c r="D754" s="1">
        <v>46097</v>
      </c>
      <c r="E754" t="s">
        <v>116</v>
      </c>
      <c r="G754" t="s">
        <v>117</v>
      </c>
      <c r="H754" t="s">
        <v>117</v>
      </c>
      <c r="I754" t="s">
        <v>117</v>
      </c>
      <c r="J754" t="s">
        <v>2842</v>
      </c>
      <c r="L754" t="s">
        <v>2843</v>
      </c>
      <c r="M754" t="s">
        <v>1058</v>
      </c>
      <c r="N754" t="s">
        <v>121</v>
      </c>
      <c r="O754" t="s">
        <v>122</v>
      </c>
      <c r="P754" s="8">
        <v>96950</v>
      </c>
      <c r="Q754" t="s">
        <v>123</v>
      </c>
      <c r="S754" s="10">
        <v>16702351980</v>
      </c>
      <c r="U754" t="s">
        <v>2844</v>
      </c>
      <c r="V754">
        <v>561320</v>
      </c>
      <c r="W754" t="s">
        <v>222</v>
      </c>
      <c r="X754" t="s">
        <v>139</v>
      </c>
      <c r="Y754" t="s">
        <v>529</v>
      </c>
      <c r="Z754" t="s">
        <v>4330</v>
      </c>
      <c r="AA754" t="s">
        <v>4331</v>
      </c>
      <c r="AB754" t="s">
        <v>318</v>
      </c>
      <c r="AC754" t="s">
        <v>1057</v>
      </c>
      <c r="AD754" t="s">
        <v>1058</v>
      </c>
      <c r="AE754" t="s">
        <v>156</v>
      </c>
      <c r="AF754" t="s">
        <v>122</v>
      </c>
      <c r="AG754" s="8">
        <v>96950</v>
      </c>
      <c r="AH754" t="s">
        <v>123</v>
      </c>
      <c r="AJ754" s="10">
        <v>16702351980</v>
      </c>
      <c r="AL754" t="s">
        <v>2845</v>
      </c>
      <c r="BE754" t="str">
        <f>"37-2011.00"</f>
        <v>37-2011.00</v>
      </c>
      <c r="BF754" t="s">
        <v>640</v>
      </c>
      <c r="BG754" t="s">
        <v>2846</v>
      </c>
      <c r="BH754" t="s">
        <v>2847</v>
      </c>
      <c r="BI754">
        <v>8</v>
      </c>
      <c r="BJ754">
        <v>8</v>
      </c>
      <c r="BK754" s="1">
        <v>46143</v>
      </c>
      <c r="BL754" s="1">
        <v>46507</v>
      </c>
      <c r="BM754" s="1">
        <v>46143</v>
      </c>
      <c r="BN754" s="1">
        <v>46507</v>
      </c>
      <c r="BO754">
        <v>35</v>
      </c>
      <c r="BP754">
        <v>0</v>
      </c>
      <c r="BQ754">
        <v>7</v>
      </c>
      <c r="BR754">
        <v>7</v>
      </c>
      <c r="BS754">
        <v>7</v>
      </c>
      <c r="BT754">
        <v>7</v>
      </c>
      <c r="BU754">
        <v>7</v>
      </c>
      <c r="BV754">
        <v>0</v>
      </c>
      <c r="BW754" t="str">
        <f>"8:00 AM"</f>
        <v>8:00 AM</v>
      </c>
      <c r="BX754" t="str">
        <f>"4:00 PM"</f>
        <v>4:00 PM</v>
      </c>
      <c r="BY754" t="s">
        <v>165</v>
      </c>
      <c r="BZ754">
        <v>0</v>
      </c>
      <c r="CA754">
        <v>12</v>
      </c>
      <c r="CB754" t="s">
        <v>117</v>
      </c>
      <c r="CD754" s="2" t="s">
        <v>2848</v>
      </c>
      <c r="CE754" t="s">
        <v>230</v>
      </c>
      <c r="CF754" t="s">
        <v>2081</v>
      </c>
      <c r="CG754" t="s">
        <v>231</v>
      </c>
      <c r="CH754" t="s">
        <v>122</v>
      </c>
      <c r="CI754" s="8">
        <v>96952</v>
      </c>
      <c r="CJ754" s="3">
        <v>8.4499999999999993</v>
      </c>
      <c r="CK754" s="3">
        <v>8.4499999999999993</v>
      </c>
      <c r="CL754" s="3">
        <v>12.68</v>
      </c>
      <c r="CM754" s="3">
        <v>12.68</v>
      </c>
      <c r="CN754" t="s">
        <v>137</v>
      </c>
      <c r="CO754" t="s">
        <v>2563</v>
      </c>
      <c r="CP754" t="s">
        <v>138</v>
      </c>
      <c r="CR754" t="s">
        <v>117</v>
      </c>
      <c r="CS754" t="s">
        <v>139</v>
      </c>
      <c r="CT754" t="s">
        <v>140</v>
      </c>
      <c r="CU754" t="s">
        <v>139</v>
      </c>
      <c r="CV754" t="s">
        <v>140</v>
      </c>
      <c r="CW754" t="s">
        <v>139</v>
      </c>
      <c r="CX754" t="s">
        <v>140</v>
      </c>
      <c r="CY754" t="s">
        <v>2564</v>
      </c>
      <c r="CZ754" s="10">
        <v>16702351980</v>
      </c>
      <c r="DA754" t="s">
        <v>2845</v>
      </c>
      <c r="DB754" t="s">
        <v>140</v>
      </c>
      <c r="DC754" t="s">
        <v>139</v>
      </c>
      <c r="DD754" t="s">
        <v>139</v>
      </c>
    </row>
    <row r="755" spans="1:114" ht="14.45" customHeight="1" x14ac:dyDescent="0.25">
      <c r="A755" t="s">
        <v>5658</v>
      </c>
      <c r="B755" t="s">
        <v>499</v>
      </c>
      <c r="C755" s="1">
        <v>46094</v>
      </c>
      <c r="D755" s="1">
        <v>46097</v>
      </c>
      <c r="E755" t="s">
        <v>116</v>
      </c>
      <c r="G755" t="s">
        <v>117</v>
      </c>
      <c r="H755" t="s">
        <v>117</v>
      </c>
      <c r="I755" t="s">
        <v>117</v>
      </c>
      <c r="J755" t="s">
        <v>5659</v>
      </c>
      <c r="L755" t="s">
        <v>5660</v>
      </c>
      <c r="N755" t="s">
        <v>121</v>
      </c>
      <c r="O755" t="s">
        <v>122</v>
      </c>
      <c r="P755" s="8">
        <v>96950</v>
      </c>
      <c r="Q755" t="s">
        <v>123</v>
      </c>
      <c r="S755" s="10">
        <v>16702354655</v>
      </c>
      <c r="U755" t="s">
        <v>5661</v>
      </c>
      <c r="V755">
        <v>62441</v>
      </c>
      <c r="W755" t="s">
        <v>125</v>
      </c>
      <c r="Y755" t="s">
        <v>5662</v>
      </c>
      <c r="Z755" t="s">
        <v>5663</v>
      </c>
      <c r="AA755" t="s">
        <v>5664</v>
      </c>
      <c r="AB755" t="s">
        <v>5665</v>
      </c>
      <c r="AC755" t="s">
        <v>5666</v>
      </c>
      <c r="AE755" t="s">
        <v>121</v>
      </c>
      <c r="AF755" t="s">
        <v>122</v>
      </c>
      <c r="AG755" s="8">
        <v>96950</v>
      </c>
      <c r="AH755" t="s">
        <v>123</v>
      </c>
      <c r="AJ755" s="10">
        <v>16702354655</v>
      </c>
      <c r="AL755" t="s">
        <v>5667</v>
      </c>
      <c r="BE755" t="str">
        <f>"39-9011.00"</f>
        <v>39-9011.00</v>
      </c>
      <c r="BF755" t="s">
        <v>941</v>
      </c>
      <c r="BG755" t="s">
        <v>5668</v>
      </c>
      <c r="BH755" t="s">
        <v>943</v>
      </c>
      <c r="BI755">
        <v>4</v>
      </c>
      <c r="BK755" s="1">
        <v>46266</v>
      </c>
      <c r="BL755" s="1">
        <v>46630</v>
      </c>
      <c r="BO755">
        <v>35</v>
      </c>
      <c r="BP755">
        <v>0</v>
      </c>
      <c r="BQ755">
        <v>7</v>
      </c>
      <c r="BR755">
        <v>7</v>
      </c>
      <c r="BS755">
        <v>7</v>
      </c>
      <c r="BT755">
        <v>7</v>
      </c>
      <c r="BU755">
        <v>7</v>
      </c>
      <c r="BV755">
        <v>0</v>
      </c>
      <c r="BW755" t="str">
        <f>"8:00 AM"</f>
        <v>8:00 AM</v>
      </c>
      <c r="BX755" t="str">
        <f>"4:00 PM"</f>
        <v>4:00 PM</v>
      </c>
      <c r="BY755" t="s">
        <v>135</v>
      </c>
      <c r="BZ755">
        <v>0</v>
      </c>
      <c r="CA755">
        <v>12</v>
      </c>
      <c r="CB755" t="s">
        <v>117</v>
      </c>
      <c r="CD755" t="s">
        <v>5669</v>
      </c>
      <c r="CE755" t="s">
        <v>5670</v>
      </c>
      <c r="CG755" t="s">
        <v>121</v>
      </c>
      <c r="CH755" t="s">
        <v>122</v>
      </c>
      <c r="CI755" s="8">
        <v>96950</v>
      </c>
      <c r="CJ755" s="3">
        <v>7.96</v>
      </c>
      <c r="CK755" s="3">
        <v>8</v>
      </c>
      <c r="CL755" s="3">
        <v>11.94</v>
      </c>
      <c r="CM755" s="3">
        <v>12</v>
      </c>
      <c r="CN755" t="s">
        <v>2197</v>
      </c>
      <c r="CP755" t="s">
        <v>138</v>
      </c>
      <c r="CR755" t="s">
        <v>117</v>
      </c>
      <c r="CS755" t="s">
        <v>139</v>
      </c>
      <c r="CT755" t="s">
        <v>140</v>
      </c>
      <c r="CU755" t="s">
        <v>139</v>
      </c>
      <c r="CV755" t="s">
        <v>140</v>
      </c>
      <c r="CW755" t="s">
        <v>139</v>
      </c>
      <c r="CX755" t="s">
        <v>140</v>
      </c>
      <c r="CY755" t="s">
        <v>5671</v>
      </c>
      <c r="CZ755" s="10">
        <v>16702354655</v>
      </c>
      <c r="DA755" t="s">
        <v>5667</v>
      </c>
      <c r="DB755" t="s">
        <v>140</v>
      </c>
      <c r="DC755" t="s">
        <v>139</v>
      </c>
      <c r="DD755" t="s">
        <v>117</v>
      </c>
    </row>
    <row r="756" spans="1:114" ht="14.45" customHeight="1" x14ac:dyDescent="0.25">
      <c r="A756" t="s">
        <v>5672</v>
      </c>
      <c r="B756" t="s">
        <v>115</v>
      </c>
      <c r="C756" s="1">
        <v>46044</v>
      </c>
      <c r="D756" s="1">
        <v>46097</v>
      </c>
      <c r="E756" t="s">
        <v>168</v>
      </c>
      <c r="F756" s="1">
        <v>46172</v>
      </c>
      <c r="G756" t="s">
        <v>117</v>
      </c>
      <c r="H756" t="s">
        <v>117</v>
      </c>
      <c r="I756" t="s">
        <v>117</v>
      </c>
      <c r="J756" t="s">
        <v>5673</v>
      </c>
      <c r="K756" t="s">
        <v>5674</v>
      </c>
      <c r="L756" t="s">
        <v>5675</v>
      </c>
      <c r="M756" t="s">
        <v>5676</v>
      </c>
      <c r="N756" t="s">
        <v>156</v>
      </c>
      <c r="O756" t="s">
        <v>122</v>
      </c>
      <c r="P756" s="8">
        <v>96950</v>
      </c>
      <c r="Q756" t="s">
        <v>123</v>
      </c>
      <c r="S756" s="10">
        <v>16702851951</v>
      </c>
      <c r="U756" t="s">
        <v>5677</v>
      </c>
      <c r="V756">
        <v>23622</v>
      </c>
      <c r="W756" t="s">
        <v>125</v>
      </c>
      <c r="Y756" t="s">
        <v>5678</v>
      </c>
      <c r="Z756" t="s">
        <v>5679</v>
      </c>
      <c r="AA756" t="s">
        <v>5680</v>
      </c>
      <c r="AB756" t="s">
        <v>209</v>
      </c>
      <c r="AC756" t="s">
        <v>5681</v>
      </c>
      <c r="AD756" t="s">
        <v>5676</v>
      </c>
      <c r="AE756" t="s">
        <v>156</v>
      </c>
      <c r="AF756" t="s">
        <v>122</v>
      </c>
      <c r="AG756" s="8">
        <v>96950</v>
      </c>
      <c r="AH756" t="s">
        <v>123</v>
      </c>
      <c r="AJ756" s="10">
        <v>16702851951</v>
      </c>
      <c r="AL756" t="s">
        <v>5682</v>
      </c>
      <c r="BE756" t="str">
        <f>"49-9071.00"</f>
        <v>49-9071.00</v>
      </c>
      <c r="BF756" t="s">
        <v>132</v>
      </c>
      <c r="BG756" t="s">
        <v>5683</v>
      </c>
      <c r="BH756" t="s">
        <v>132</v>
      </c>
      <c r="BI756">
        <v>2</v>
      </c>
      <c r="BJ756">
        <v>2</v>
      </c>
      <c r="BK756" s="1">
        <v>46174</v>
      </c>
      <c r="BL756" s="1">
        <v>46538</v>
      </c>
      <c r="BM756" s="1">
        <v>46174</v>
      </c>
      <c r="BN756" s="1">
        <v>46538</v>
      </c>
      <c r="BO756">
        <v>40</v>
      </c>
      <c r="BP756">
        <v>0</v>
      </c>
      <c r="BQ756">
        <v>8</v>
      </c>
      <c r="BR756">
        <v>8</v>
      </c>
      <c r="BS756">
        <v>8</v>
      </c>
      <c r="BT756">
        <v>8</v>
      </c>
      <c r="BU756">
        <v>8</v>
      </c>
      <c r="BV756">
        <v>0</v>
      </c>
      <c r="BW756" t="str">
        <f>"8:00 AM"</f>
        <v>8:00 AM</v>
      </c>
      <c r="BX756" t="str">
        <f>"5:00 PM"</f>
        <v>5:00 PM</v>
      </c>
      <c r="BY756" t="s">
        <v>135</v>
      </c>
      <c r="BZ756">
        <v>0</v>
      </c>
      <c r="CA756">
        <v>24</v>
      </c>
      <c r="CB756" t="s">
        <v>117</v>
      </c>
      <c r="CD756" t="s">
        <v>5684</v>
      </c>
      <c r="CE756" t="s">
        <v>5681</v>
      </c>
      <c r="CG756" t="s">
        <v>156</v>
      </c>
      <c r="CH756" t="s">
        <v>122</v>
      </c>
      <c r="CI756" s="8">
        <v>96950</v>
      </c>
      <c r="CJ756" s="3">
        <v>9.98</v>
      </c>
      <c r="CK756" s="3">
        <v>9.98</v>
      </c>
      <c r="CL756" s="3">
        <v>14.97</v>
      </c>
      <c r="CM756" s="3">
        <v>14.97</v>
      </c>
      <c r="CN756" t="s">
        <v>137</v>
      </c>
      <c r="CO756" t="s">
        <v>140</v>
      </c>
      <c r="CP756" t="s">
        <v>138</v>
      </c>
      <c r="CR756" t="s">
        <v>117</v>
      </c>
      <c r="CS756" t="s">
        <v>139</v>
      </c>
      <c r="CT756" t="s">
        <v>140</v>
      </c>
      <c r="CU756" t="s">
        <v>139</v>
      </c>
      <c r="CV756" t="s">
        <v>140</v>
      </c>
      <c r="CW756" t="s">
        <v>139</v>
      </c>
      <c r="CX756" t="s">
        <v>140</v>
      </c>
      <c r="CY756" t="s">
        <v>801</v>
      </c>
      <c r="CZ756" s="10">
        <v>16702851951</v>
      </c>
      <c r="DA756" t="s">
        <v>5682</v>
      </c>
      <c r="DB756" t="s">
        <v>802</v>
      </c>
      <c r="DC756" t="s">
        <v>139</v>
      </c>
      <c r="DD756" t="s">
        <v>117</v>
      </c>
      <c r="DE756" t="s">
        <v>803</v>
      </c>
      <c r="DF756" t="s">
        <v>804</v>
      </c>
      <c r="DG756" t="s">
        <v>805</v>
      </c>
      <c r="DH756" t="s">
        <v>806</v>
      </c>
      <c r="DI756" t="s">
        <v>807</v>
      </c>
      <c r="DJ756" t="s">
        <v>808</v>
      </c>
    </row>
    <row r="757" spans="1:114" ht="14.45" customHeight="1" x14ac:dyDescent="0.25">
      <c r="A757" t="s">
        <v>5699</v>
      </c>
      <c r="B757" t="s">
        <v>115</v>
      </c>
      <c r="C757" s="1">
        <v>46045</v>
      </c>
      <c r="D757" s="1">
        <v>46097</v>
      </c>
      <c r="E757" t="s">
        <v>168</v>
      </c>
      <c r="F757" s="1">
        <v>46202</v>
      </c>
      <c r="G757" t="s">
        <v>117</v>
      </c>
      <c r="H757" t="s">
        <v>117</v>
      </c>
      <c r="I757" t="s">
        <v>117</v>
      </c>
      <c r="J757" t="s">
        <v>2370</v>
      </c>
      <c r="K757" t="s">
        <v>2371</v>
      </c>
      <c r="L757" t="s">
        <v>2372</v>
      </c>
      <c r="M757" t="s">
        <v>2373</v>
      </c>
      <c r="N757" t="s">
        <v>121</v>
      </c>
      <c r="O757" t="s">
        <v>122</v>
      </c>
      <c r="P757" s="8">
        <v>96950</v>
      </c>
      <c r="Q757" t="s">
        <v>123</v>
      </c>
      <c r="S757" s="10">
        <v>16702350064</v>
      </c>
      <c r="U757" t="s">
        <v>2374</v>
      </c>
      <c r="V757">
        <v>23622</v>
      </c>
      <c r="W757" t="s">
        <v>125</v>
      </c>
      <c r="Y757" t="s">
        <v>2375</v>
      </c>
      <c r="Z757" t="s">
        <v>2376</v>
      </c>
      <c r="AA757" t="s">
        <v>2377</v>
      </c>
      <c r="AB757" t="s">
        <v>777</v>
      </c>
      <c r="AC757" t="s">
        <v>2372</v>
      </c>
      <c r="AD757" t="s">
        <v>2373</v>
      </c>
      <c r="AE757" t="s">
        <v>121</v>
      </c>
      <c r="AF757" t="s">
        <v>122</v>
      </c>
      <c r="AG757" s="8">
        <v>96950</v>
      </c>
      <c r="AH757" t="s">
        <v>123</v>
      </c>
      <c r="AJ757" s="10">
        <v>16702350064</v>
      </c>
      <c r="AL757" t="s">
        <v>2378</v>
      </c>
      <c r="BE757" t="str">
        <f>"49-9071.00"</f>
        <v>49-9071.00</v>
      </c>
      <c r="BF757" t="s">
        <v>132</v>
      </c>
      <c r="BG757" t="s">
        <v>2379</v>
      </c>
      <c r="BH757" t="s">
        <v>2380</v>
      </c>
      <c r="BI757">
        <v>2</v>
      </c>
      <c r="BJ757">
        <v>2</v>
      </c>
      <c r="BK757" s="1">
        <v>46204</v>
      </c>
      <c r="BL757" s="1">
        <v>46568</v>
      </c>
      <c r="BM757" s="1">
        <v>46204</v>
      </c>
      <c r="BN757" s="1">
        <v>46568</v>
      </c>
      <c r="BO757">
        <v>35</v>
      </c>
      <c r="BP757">
        <v>0</v>
      </c>
      <c r="BQ757">
        <v>7</v>
      </c>
      <c r="BR757">
        <v>7</v>
      </c>
      <c r="BS757">
        <v>7</v>
      </c>
      <c r="BT757">
        <v>7</v>
      </c>
      <c r="BU757">
        <v>7</v>
      </c>
      <c r="BV757">
        <v>0</v>
      </c>
      <c r="BW757" t="str">
        <f>"8:00 AM"</f>
        <v>8:00 AM</v>
      </c>
      <c r="BX757" t="str">
        <f>"5:00 PM"</f>
        <v>5:00 PM</v>
      </c>
      <c r="BY757" t="s">
        <v>165</v>
      </c>
      <c r="BZ757">
        <v>0</v>
      </c>
      <c r="CA757">
        <v>24</v>
      </c>
      <c r="CB757" t="s">
        <v>117</v>
      </c>
      <c r="CD757" s="2" t="s">
        <v>5700</v>
      </c>
      <c r="CE757" t="s">
        <v>2373</v>
      </c>
      <c r="CG757" t="s">
        <v>121</v>
      </c>
      <c r="CH757" t="s">
        <v>122</v>
      </c>
      <c r="CI757" s="8">
        <v>96950</v>
      </c>
      <c r="CJ757" s="3">
        <v>9.98</v>
      </c>
      <c r="CK757" s="3">
        <v>9.98</v>
      </c>
      <c r="CL757" s="3">
        <v>14.97</v>
      </c>
      <c r="CM757" s="3">
        <v>14.97</v>
      </c>
      <c r="CN757" t="s">
        <v>137</v>
      </c>
      <c r="CO757">
        <v>0</v>
      </c>
      <c r="CP757" t="s">
        <v>5701</v>
      </c>
      <c r="CR757" t="s">
        <v>139</v>
      </c>
      <c r="CS757" t="s">
        <v>139</v>
      </c>
      <c r="CT757" t="s">
        <v>140</v>
      </c>
      <c r="CU757" t="s">
        <v>139</v>
      </c>
      <c r="CV757" t="s">
        <v>140</v>
      </c>
      <c r="CW757" t="s">
        <v>139</v>
      </c>
      <c r="CX757" t="s">
        <v>140</v>
      </c>
      <c r="CY757" t="s">
        <v>141</v>
      </c>
      <c r="CZ757" s="10">
        <v>16702350064</v>
      </c>
      <c r="DA757" t="s">
        <v>2378</v>
      </c>
      <c r="DB757" t="s">
        <v>142</v>
      </c>
      <c r="DC757" t="s">
        <v>139</v>
      </c>
      <c r="DD757" t="s">
        <v>117</v>
      </c>
    </row>
    <row r="758" spans="1:114" ht="14.45" customHeight="1" x14ac:dyDescent="0.25">
      <c r="A758" t="s">
        <v>5775</v>
      </c>
      <c r="B758" t="s">
        <v>115</v>
      </c>
      <c r="C758" s="1">
        <v>46047</v>
      </c>
      <c r="D758" s="1">
        <v>46097</v>
      </c>
      <c r="E758" t="s">
        <v>168</v>
      </c>
      <c r="F758" s="1">
        <v>46202</v>
      </c>
      <c r="G758" t="s">
        <v>117</v>
      </c>
      <c r="H758" t="s">
        <v>117</v>
      </c>
      <c r="I758" t="s">
        <v>117</v>
      </c>
      <c r="J758" t="s">
        <v>1183</v>
      </c>
      <c r="K758" t="s">
        <v>3227</v>
      </c>
      <c r="L758" t="s">
        <v>1184</v>
      </c>
      <c r="N758" t="s">
        <v>156</v>
      </c>
      <c r="O758" t="s">
        <v>122</v>
      </c>
      <c r="P758" s="8">
        <v>96950</v>
      </c>
      <c r="Q758" t="s">
        <v>123</v>
      </c>
      <c r="S758" s="10">
        <v>16702881463</v>
      </c>
      <c r="U758" t="s">
        <v>1185</v>
      </c>
      <c r="V758">
        <v>236116</v>
      </c>
      <c r="W758" t="s">
        <v>125</v>
      </c>
      <c r="Y758" t="s">
        <v>1186</v>
      </c>
      <c r="Z758" t="s">
        <v>1187</v>
      </c>
      <c r="AA758" t="s">
        <v>1188</v>
      </c>
      <c r="AB758" t="s">
        <v>209</v>
      </c>
      <c r="AC758" t="s">
        <v>1189</v>
      </c>
      <c r="AE758" t="s">
        <v>156</v>
      </c>
      <c r="AF758" t="s">
        <v>122</v>
      </c>
      <c r="AG758" s="8">
        <v>96950</v>
      </c>
      <c r="AH758" t="s">
        <v>123</v>
      </c>
      <c r="AJ758" s="10">
        <v>16702881463</v>
      </c>
      <c r="AL758" t="s">
        <v>1190</v>
      </c>
      <c r="BE758" t="str">
        <f>"49-9071.00"</f>
        <v>49-9071.00</v>
      </c>
      <c r="BF758" t="s">
        <v>132</v>
      </c>
      <c r="BG758" t="s">
        <v>1191</v>
      </c>
      <c r="BH758" t="s">
        <v>132</v>
      </c>
      <c r="BI758">
        <v>10</v>
      </c>
      <c r="BJ758">
        <v>10</v>
      </c>
      <c r="BK758" s="1">
        <v>46204</v>
      </c>
      <c r="BL758" s="1">
        <v>46568</v>
      </c>
      <c r="BM758" s="1">
        <v>46204</v>
      </c>
      <c r="BN758" s="1">
        <v>46568</v>
      </c>
      <c r="BO758">
        <v>35</v>
      </c>
      <c r="BP758">
        <v>0</v>
      </c>
      <c r="BQ758">
        <v>7</v>
      </c>
      <c r="BR758">
        <v>7</v>
      </c>
      <c r="BS758">
        <v>7</v>
      </c>
      <c r="BT758">
        <v>7</v>
      </c>
      <c r="BU758">
        <v>7</v>
      </c>
      <c r="BV758">
        <v>0</v>
      </c>
      <c r="BW758" t="str">
        <f>"8:30 AM"</f>
        <v>8:30 AM</v>
      </c>
      <c r="BX758" t="str">
        <f>"4:30 PM"</f>
        <v>4:30 PM</v>
      </c>
      <c r="BY758" t="s">
        <v>135</v>
      </c>
      <c r="BZ758">
        <v>1</v>
      </c>
      <c r="CA758">
        <v>6</v>
      </c>
      <c r="CB758" t="s">
        <v>117</v>
      </c>
      <c r="CD758" s="2" t="s">
        <v>3858</v>
      </c>
      <c r="CE758" t="s">
        <v>2891</v>
      </c>
      <c r="CG758" t="s">
        <v>156</v>
      </c>
      <c r="CH758" t="s">
        <v>122</v>
      </c>
      <c r="CI758" s="8">
        <v>96950</v>
      </c>
      <c r="CJ758" s="3">
        <v>9.98</v>
      </c>
      <c r="CK758" s="3">
        <v>9.98</v>
      </c>
      <c r="CL758" s="3">
        <v>14.97</v>
      </c>
      <c r="CM758" s="3">
        <v>14.97</v>
      </c>
      <c r="CN758" t="s">
        <v>137</v>
      </c>
      <c r="CO758" t="s">
        <v>325</v>
      </c>
      <c r="CP758" t="s">
        <v>138</v>
      </c>
      <c r="CR758" t="s">
        <v>117</v>
      </c>
      <c r="CS758" t="s">
        <v>139</v>
      </c>
      <c r="CT758" t="s">
        <v>140</v>
      </c>
      <c r="CU758" t="s">
        <v>139</v>
      </c>
      <c r="CV758" t="s">
        <v>140</v>
      </c>
      <c r="CW758" t="s">
        <v>139</v>
      </c>
      <c r="CX758" t="s">
        <v>140</v>
      </c>
      <c r="CY758" s="2" t="s">
        <v>1193</v>
      </c>
      <c r="CZ758" s="10">
        <v>16702881463</v>
      </c>
      <c r="DA758" t="s">
        <v>1194</v>
      </c>
      <c r="DB758" t="s">
        <v>802</v>
      </c>
      <c r="DC758" t="s">
        <v>139</v>
      </c>
      <c r="DD758" t="s">
        <v>117</v>
      </c>
    </row>
    <row r="759" spans="1:114" ht="14.45" customHeight="1" x14ac:dyDescent="0.25">
      <c r="A759" t="s">
        <v>5802</v>
      </c>
      <c r="B759" t="s">
        <v>115</v>
      </c>
      <c r="C759" s="1">
        <v>46049</v>
      </c>
      <c r="D759" s="1">
        <v>46097</v>
      </c>
      <c r="E759" t="s">
        <v>116</v>
      </c>
      <c r="G759" t="s">
        <v>117</v>
      </c>
      <c r="H759" t="s">
        <v>117</v>
      </c>
      <c r="I759" t="s">
        <v>117</v>
      </c>
      <c r="J759" t="s">
        <v>3369</v>
      </c>
      <c r="K759" t="s">
        <v>5803</v>
      </c>
      <c r="L759" t="s">
        <v>3371</v>
      </c>
      <c r="M759" t="s">
        <v>3372</v>
      </c>
      <c r="N759" t="s">
        <v>368</v>
      </c>
      <c r="O759" t="s">
        <v>122</v>
      </c>
      <c r="P759" s="8">
        <v>96951</v>
      </c>
      <c r="Q759" t="s">
        <v>123</v>
      </c>
      <c r="S759" s="10">
        <v>16705320363</v>
      </c>
      <c r="U759" t="s">
        <v>3373</v>
      </c>
      <c r="V759">
        <v>311811</v>
      </c>
      <c r="W759" t="s">
        <v>125</v>
      </c>
      <c r="Y759" t="s">
        <v>3083</v>
      </c>
      <c r="Z759" t="s">
        <v>3374</v>
      </c>
      <c r="AA759" t="s">
        <v>3375</v>
      </c>
      <c r="AB759" t="s">
        <v>3376</v>
      </c>
      <c r="AC759" t="s">
        <v>3371</v>
      </c>
      <c r="AD759" t="s">
        <v>3372</v>
      </c>
      <c r="AE759" t="s">
        <v>368</v>
      </c>
      <c r="AF759" t="s">
        <v>122</v>
      </c>
      <c r="AG759" s="8">
        <v>96951</v>
      </c>
      <c r="AH759" t="s">
        <v>123</v>
      </c>
      <c r="AJ759" s="10">
        <v>16705320363</v>
      </c>
      <c r="AL759" t="s">
        <v>3377</v>
      </c>
      <c r="BE759" t="str">
        <f>"51-3011.00"</f>
        <v>51-3011.00</v>
      </c>
      <c r="BF759" t="s">
        <v>342</v>
      </c>
      <c r="BG759" t="s">
        <v>5804</v>
      </c>
      <c r="BH759" t="s">
        <v>1160</v>
      </c>
      <c r="BI759">
        <v>1</v>
      </c>
      <c r="BJ759">
        <v>1</v>
      </c>
      <c r="BK759" s="1">
        <v>46082</v>
      </c>
      <c r="BL759" s="1">
        <v>46446</v>
      </c>
      <c r="BM759" s="1">
        <v>46097</v>
      </c>
      <c r="BN759" s="1">
        <v>46446</v>
      </c>
      <c r="BO759">
        <v>35</v>
      </c>
      <c r="BP759">
        <v>0</v>
      </c>
      <c r="BQ759">
        <v>7</v>
      </c>
      <c r="BR759">
        <v>7</v>
      </c>
      <c r="BS759">
        <v>7</v>
      </c>
      <c r="BT759">
        <v>7</v>
      </c>
      <c r="BU759">
        <v>7</v>
      </c>
      <c r="BV759">
        <v>0</v>
      </c>
      <c r="BW759" t="str">
        <f>"8:00 AM"</f>
        <v>8:00 AM</v>
      </c>
      <c r="BX759" t="str">
        <f>"4:00 PM"</f>
        <v>4:00 PM</v>
      </c>
      <c r="BY759" t="s">
        <v>165</v>
      </c>
      <c r="BZ759">
        <v>0</v>
      </c>
      <c r="CA759">
        <v>12</v>
      </c>
      <c r="CB759" t="s">
        <v>117</v>
      </c>
      <c r="CD759" t="s">
        <v>5805</v>
      </c>
      <c r="CE759" t="s">
        <v>5806</v>
      </c>
      <c r="CF759" t="s">
        <v>5807</v>
      </c>
      <c r="CG759" t="s">
        <v>368</v>
      </c>
      <c r="CH759" t="s">
        <v>122</v>
      </c>
      <c r="CI759" s="8">
        <v>96951</v>
      </c>
      <c r="CJ759" s="3">
        <v>9.35</v>
      </c>
      <c r="CK759" s="3">
        <v>9.35</v>
      </c>
      <c r="CL759" s="3">
        <v>14.03</v>
      </c>
      <c r="CM759" s="3">
        <v>14.03</v>
      </c>
      <c r="CN759" t="s">
        <v>137</v>
      </c>
      <c r="CO759" t="s">
        <v>140</v>
      </c>
      <c r="CP759" t="s">
        <v>138</v>
      </c>
      <c r="CR759" t="s">
        <v>117</v>
      </c>
      <c r="CS759" t="s">
        <v>139</v>
      </c>
      <c r="CT759" t="s">
        <v>140</v>
      </c>
      <c r="CU759" t="s">
        <v>139</v>
      </c>
      <c r="CV759" t="s">
        <v>140</v>
      </c>
      <c r="CW759" t="s">
        <v>139</v>
      </c>
      <c r="CX759" t="s">
        <v>140</v>
      </c>
      <c r="CY759" t="s">
        <v>5808</v>
      </c>
      <c r="CZ759" s="10">
        <v>16705320363</v>
      </c>
      <c r="DA759" t="s">
        <v>3377</v>
      </c>
      <c r="DB759" t="s">
        <v>3384</v>
      </c>
      <c r="DC759" t="s">
        <v>139</v>
      </c>
      <c r="DD759" t="s">
        <v>117</v>
      </c>
    </row>
    <row r="760" spans="1:114" ht="14.45" customHeight="1" x14ac:dyDescent="0.25">
      <c r="A760" t="s">
        <v>1182</v>
      </c>
      <c r="B760" t="s">
        <v>251</v>
      </c>
      <c r="C760" s="1">
        <v>46047</v>
      </c>
      <c r="D760" s="1">
        <v>46098</v>
      </c>
      <c r="E760" t="s">
        <v>116</v>
      </c>
      <c r="G760" t="s">
        <v>117</v>
      </c>
      <c r="H760" t="s">
        <v>117</v>
      </c>
      <c r="I760" t="s">
        <v>117</v>
      </c>
      <c r="J760" t="s">
        <v>1183</v>
      </c>
      <c r="L760" t="s">
        <v>1184</v>
      </c>
      <c r="N760" t="s">
        <v>156</v>
      </c>
      <c r="O760" t="s">
        <v>122</v>
      </c>
      <c r="P760" s="8">
        <v>96950</v>
      </c>
      <c r="Q760" t="s">
        <v>123</v>
      </c>
      <c r="S760" s="10">
        <v>16702881463</v>
      </c>
      <c r="U760" t="s">
        <v>1185</v>
      </c>
      <c r="V760">
        <v>236116</v>
      </c>
      <c r="W760" t="s">
        <v>125</v>
      </c>
      <c r="Y760" t="s">
        <v>1186</v>
      </c>
      <c r="Z760" t="s">
        <v>1187</v>
      </c>
      <c r="AA760" t="s">
        <v>1188</v>
      </c>
      <c r="AB760" t="s">
        <v>209</v>
      </c>
      <c r="AC760" t="s">
        <v>1189</v>
      </c>
      <c r="AE760" t="s">
        <v>156</v>
      </c>
      <c r="AF760" t="s">
        <v>122</v>
      </c>
      <c r="AG760" s="8">
        <v>96950</v>
      </c>
      <c r="AH760" t="s">
        <v>123</v>
      </c>
      <c r="AJ760" s="10">
        <v>16702881463</v>
      </c>
      <c r="AL760" t="s">
        <v>1190</v>
      </c>
      <c r="BE760" t="str">
        <f>"49-9071.00"</f>
        <v>49-9071.00</v>
      </c>
      <c r="BF760" t="s">
        <v>132</v>
      </c>
      <c r="BG760" t="s">
        <v>1191</v>
      </c>
      <c r="BH760" t="s">
        <v>132</v>
      </c>
      <c r="BI760">
        <v>10</v>
      </c>
      <c r="BJ760">
        <v>9</v>
      </c>
      <c r="BK760" s="1">
        <v>46143</v>
      </c>
      <c r="BL760" s="1">
        <v>46507</v>
      </c>
      <c r="BM760" s="1">
        <v>46143</v>
      </c>
      <c r="BN760" s="1">
        <v>46507</v>
      </c>
      <c r="BO760">
        <v>35</v>
      </c>
      <c r="BP760">
        <v>0</v>
      </c>
      <c r="BQ760">
        <v>7</v>
      </c>
      <c r="BR760">
        <v>7</v>
      </c>
      <c r="BS760">
        <v>7</v>
      </c>
      <c r="BT760">
        <v>7</v>
      </c>
      <c r="BU760">
        <v>7</v>
      </c>
      <c r="BV760">
        <v>0</v>
      </c>
      <c r="BW760" t="str">
        <f>"8:30 AM"</f>
        <v>8:30 AM</v>
      </c>
      <c r="BX760" t="str">
        <f>"4:30 PM"</f>
        <v>4:30 PM</v>
      </c>
      <c r="BY760" t="s">
        <v>135</v>
      </c>
      <c r="BZ760">
        <v>1</v>
      </c>
      <c r="CA760">
        <v>6</v>
      </c>
      <c r="CB760" t="s">
        <v>117</v>
      </c>
      <c r="CD760" t="s">
        <v>1192</v>
      </c>
      <c r="CE760" t="s">
        <v>1184</v>
      </c>
      <c r="CG760" t="s">
        <v>156</v>
      </c>
      <c r="CH760" t="s">
        <v>122</v>
      </c>
      <c r="CI760" s="8">
        <v>96950</v>
      </c>
      <c r="CJ760" s="3">
        <v>9.98</v>
      </c>
      <c r="CK760" s="3">
        <v>9.98</v>
      </c>
      <c r="CL760" s="3">
        <v>14.97</v>
      </c>
      <c r="CM760" s="3">
        <v>14.97</v>
      </c>
      <c r="CN760" t="s">
        <v>137</v>
      </c>
      <c r="CO760" t="s">
        <v>325</v>
      </c>
      <c r="CP760" t="s">
        <v>138</v>
      </c>
      <c r="CR760" t="s">
        <v>117</v>
      </c>
      <c r="CS760" t="s">
        <v>139</v>
      </c>
      <c r="CT760" t="s">
        <v>140</v>
      </c>
      <c r="CU760" t="s">
        <v>139</v>
      </c>
      <c r="CV760" t="s">
        <v>140</v>
      </c>
      <c r="CW760" t="s">
        <v>139</v>
      </c>
      <c r="CX760" t="s">
        <v>140</v>
      </c>
      <c r="CY760" s="2" t="s">
        <v>1193</v>
      </c>
      <c r="CZ760" s="10">
        <v>16702881463</v>
      </c>
      <c r="DA760" t="s">
        <v>1194</v>
      </c>
      <c r="DB760" t="s">
        <v>802</v>
      </c>
      <c r="DC760" t="s">
        <v>139</v>
      </c>
      <c r="DD760" t="s">
        <v>117</v>
      </c>
    </row>
    <row r="761" spans="1:114" ht="14.45" customHeight="1" x14ac:dyDescent="0.25">
      <c r="A761" t="s">
        <v>2524</v>
      </c>
      <c r="B761" t="s">
        <v>499</v>
      </c>
      <c r="C761" s="1">
        <v>46096</v>
      </c>
      <c r="D761" s="1">
        <v>46098</v>
      </c>
      <c r="E761" t="s">
        <v>116</v>
      </c>
      <c r="G761" t="s">
        <v>117</v>
      </c>
      <c r="H761" t="s">
        <v>117</v>
      </c>
      <c r="I761" t="s">
        <v>117</v>
      </c>
      <c r="J761" t="s">
        <v>1479</v>
      </c>
      <c r="K761" t="s">
        <v>1480</v>
      </c>
      <c r="L761" t="s">
        <v>1287</v>
      </c>
      <c r="M761" t="s">
        <v>1481</v>
      </c>
      <c r="N761" t="s">
        <v>156</v>
      </c>
      <c r="O761" t="s">
        <v>122</v>
      </c>
      <c r="P761" s="8">
        <v>96950</v>
      </c>
      <c r="Q761" t="s">
        <v>123</v>
      </c>
      <c r="S761" s="10">
        <v>16704830338</v>
      </c>
      <c r="U761" t="s">
        <v>1482</v>
      </c>
      <c r="V761">
        <v>56152</v>
      </c>
      <c r="W761" t="s">
        <v>125</v>
      </c>
      <c r="Y761" t="s">
        <v>148</v>
      </c>
      <c r="Z761" t="s">
        <v>1483</v>
      </c>
      <c r="AB761" t="s">
        <v>277</v>
      </c>
      <c r="AC761" t="s">
        <v>1287</v>
      </c>
      <c r="AD761" t="s">
        <v>1481</v>
      </c>
      <c r="AE761" t="s">
        <v>156</v>
      </c>
      <c r="AF761" t="s">
        <v>122</v>
      </c>
      <c r="AG761" s="8">
        <v>96950</v>
      </c>
      <c r="AH761" t="s">
        <v>123</v>
      </c>
      <c r="AJ761" s="10">
        <v>16704830338</v>
      </c>
      <c r="AK761">
        <v>0</v>
      </c>
      <c r="AL761" t="s">
        <v>1484</v>
      </c>
      <c r="BE761" t="str">
        <f>"43-3031.00"</f>
        <v>43-3031.00</v>
      </c>
      <c r="BF761" t="s">
        <v>1205</v>
      </c>
      <c r="BG761" t="s">
        <v>2525</v>
      </c>
      <c r="BH761" t="s">
        <v>819</v>
      </c>
      <c r="BI761">
        <v>1</v>
      </c>
      <c r="BK761" s="1">
        <v>46357</v>
      </c>
      <c r="BL761" s="1">
        <v>46721</v>
      </c>
      <c r="BO761">
        <v>40</v>
      </c>
      <c r="BP761">
        <v>0</v>
      </c>
      <c r="BQ761">
        <v>8</v>
      </c>
      <c r="BR761">
        <v>8</v>
      </c>
      <c r="BS761">
        <v>8</v>
      </c>
      <c r="BT761">
        <v>8</v>
      </c>
      <c r="BU761">
        <v>8</v>
      </c>
      <c r="BV761">
        <v>0</v>
      </c>
      <c r="BW761" t="str">
        <f>"8:00 AM"</f>
        <v>8:00 AM</v>
      </c>
      <c r="BX761" t="str">
        <f>"5:00 PM"</f>
        <v>5:00 PM</v>
      </c>
      <c r="BY761" t="s">
        <v>135</v>
      </c>
      <c r="BZ761">
        <v>0</v>
      </c>
      <c r="CA761">
        <v>24</v>
      </c>
      <c r="CB761" t="s">
        <v>117</v>
      </c>
      <c r="CD761" t="s">
        <v>2526</v>
      </c>
      <c r="CE761" t="s">
        <v>1287</v>
      </c>
      <c r="CF761" t="s">
        <v>1481</v>
      </c>
      <c r="CG761" t="s">
        <v>156</v>
      </c>
      <c r="CH761" t="s">
        <v>122</v>
      </c>
      <c r="CI761" s="8">
        <v>96950</v>
      </c>
      <c r="CJ761" s="3">
        <v>12.33</v>
      </c>
      <c r="CK761" s="3">
        <v>12.33</v>
      </c>
      <c r="CL761" s="3">
        <v>18.5</v>
      </c>
      <c r="CM761" s="3">
        <v>18.5</v>
      </c>
      <c r="CN761" t="s">
        <v>137</v>
      </c>
      <c r="CO761" t="s">
        <v>140</v>
      </c>
      <c r="CP761" t="s">
        <v>138</v>
      </c>
      <c r="CR761" t="s">
        <v>117</v>
      </c>
      <c r="CS761" t="s">
        <v>139</v>
      </c>
      <c r="CT761" t="s">
        <v>140</v>
      </c>
      <c r="CU761" t="s">
        <v>139</v>
      </c>
      <c r="CV761" t="s">
        <v>140</v>
      </c>
      <c r="CW761" t="s">
        <v>139</v>
      </c>
      <c r="CX761" t="s">
        <v>140</v>
      </c>
      <c r="CY761" t="s">
        <v>1488</v>
      </c>
      <c r="CZ761" s="10">
        <v>16704830338</v>
      </c>
      <c r="DA761" t="s">
        <v>1484</v>
      </c>
      <c r="DB761" t="s">
        <v>140</v>
      </c>
      <c r="DC761" t="s">
        <v>139</v>
      </c>
      <c r="DD761" t="s">
        <v>117</v>
      </c>
      <c r="DE761" t="s">
        <v>148</v>
      </c>
      <c r="DF761" t="s">
        <v>1483</v>
      </c>
      <c r="DH761" t="s">
        <v>1482</v>
      </c>
      <c r="DI761" t="s">
        <v>1479</v>
      </c>
      <c r="DJ761" t="s">
        <v>1484</v>
      </c>
    </row>
    <row r="762" spans="1:114" ht="14.45" customHeight="1" x14ac:dyDescent="0.25">
      <c r="A762" t="s">
        <v>3137</v>
      </c>
      <c r="B762" t="s">
        <v>115</v>
      </c>
      <c r="C762" s="1">
        <v>46041</v>
      </c>
      <c r="D762" s="1">
        <v>46098</v>
      </c>
      <c r="E762" t="s">
        <v>116</v>
      </c>
      <c r="G762" t="s">
        <v>117</v>
      </c>
      <c r="H762" t="s">
        <v>117</v>
      </c>
      <c r="I762" t="s">
        <v>117</v>
      </c>
      <c r="J762" t="s">
        <v>3138</v>
      </c>
      <c r="L762" t="s">
        <v>3139</v>
      </c>
      <c r="M762" t="s">
        <v>3140</v>
      </c>
      <c r="N762" t="s">
        <v>156</v>
      </c>
      <c r="O762" t="s">
        <v>122</v>
      </c>
      <c r="P762" s="8">
        <v>96950</v>
      </c>
      <c r="Q762" t="s">
        <v>123</v>
      </c>
      <c r="S762" s="10">
        <v>16702349380</v>
      </c>
      <c r="U762" t="s">
        <v>3141</v>
      </c>
      <c r="V762">
        <v>23822</v>
      </c>
      <c r="W762" t="s">
        <v>125</v>
      </c>
      <c r="Y762" t="s">
        <v>3142</v>
      </c>
      <c r="Z762" t="s">
        <v>3143</v>
      </c>
      <c r="AA762" t="s">
        <v>3144</v>
      </c>
      <c r="AB762" t="s">
        <v>848</v>
      </c>
      <c r="AC762" t="s">
        <v>3145</v>
      </c>
      <c r="AD762" t="s">
        <v>3140</v>
      </c>
      <c r="AE762" t="s">
        <v>156</v>
      </c>
      <c r="AF762" t="s">
        <v>122</v>
      </c>
      <c r="AG762" s="8">
        <v>96950</v>
      </c>
      <c r="AH762" t="s">
        <v>123</v>
      </c>
      <c r="AJ762" s="10">
        <v>16702349380</v>
      </c>
      <c r="AL762" t="s">
        <v>3146</v>
      </c>
      <c r="BE762" t="str">
        <f>"49-9031.00"</f>
        <v>49-9031.00</v>
      </c>
      <c r="BF762" t="s">
        <v>3147</v>
      </c>
      <c r="BG762" t="s">
        <v>3148</v>
      </c>
      <c r="BH762" t="s">
        <v>132</v>
      </c>
      <c r="BI762">
        <v>1</v>
      </c>
      <c r="BJ762">
        <v>1</v>
      </c>
      <c r="BK762" s="1">
        <v>46157</v>
      </c>
      <c r="BL762" s="1">
        <v>46521</v>
      </c>
      <c r="BM762" s="1">
        <v>46157</v>
      </c>
      <c r="BN762" s="1">
        <v>46521</v>
      </c>
      <c r="BO762">
        <v>40</v>
      </c>
      <c r="BP762">
        <v>0</v>
      </c>
      <c r="BQ762">
        <v>8</v>
      </c>
      <c r="BR762">
        <v>8</v>
      </c>
      <c r="BS762">
        <v>8</v>
      </c>
      <c r="BT762">
        <v>8</v>
      </c>
      <c r="BU762">
        <v>8</v>
      </c>
      <c r="BV762">
        <v>0</v>
      </c>
      <c r="BW762" t="str">
        <f>"8:00 AM"</f>
        <v>8:00 AM</v>
      </c>
      <c r="BX762" t="str">
        <f>"5:00 PM"</f>
        <v>5:00 PM</v>
      </c>
      <c r="BY762" t="s">
        <v>135</v>
      </c>
      <c r="BZ762">
        <v>0</v>
      </c>
      <c r="CA762">
        <v>12</v>
      </c>
      <c r="CB762" t="s">
        <v>117</v>
      </c>
      <c r="CD762" t="s">
        <v>3149</v>
      </c>
      <c r="CE762" t="s">
        <v>3150</v>
      </c>
      <c r="CF762" t="s">
        <v>140</v>
      </c>
      <c r="CG762" t="s">
        <v>156</v>
      </c>
      <c r="CH762" t="s">
        <v>122</v>
      </c>
      <c r="CI762" s="8">
        <v>96950</v>
      </c>
      <c r="CJ762" s="3">
        <v>10.42</v>
      </c>
      <c r="CK762" s="3">
        <v>10.75</v>
      </c>
      <c r="CL762" s="3">
        <v>15.63</v>
      </c>
      <c r="CM762" s="3">
        <v>16.13</v>
      </c>
      <c r="CN762" t="s">
        <v>137</v>
      </c>
      <c r="CO762" t="s">
        <v>140</v>
      </c>
      <c r="CP762" t="s">
        <v>138</v>
      </c>
      <c r="CR762" t="s">
        <v>117</v>
      </c>
      <c r="CS762" t="s">
        <v>139</v>
      </c>
      <c r="CT762" t="s">
        <v>140</v>
      </c>
      <c r="CU762" t="s">
        <v>139</v>
      </c>
      <c r="CV762" t="s">
        <v>140</v>
      </c>
      <c r="CW762" t="s">
        <v>139</v>
      </c>
      <c r="CX762" t="s">
        <v>140</v>
      </c>
      <c r="CY762" t="s">
        <v>801</v>
      </c>
      <c r="CZ762" s="10">
        <v>16702349380</v>
      </c>
      <c r="DA762" t="s">
        <v>3146</v>
      </c>
      <c r="DB762" t="s">
        <v>802</v>
      </c>
      <c r="DC762" t="s">
        <v>139</v>
      </c>
      <c r="DD762" t="s">
        <v>117</v>
      </c>
      <c r="DE762" t="s">
        <v>803</v>
      </c>
      <c r="DF762" t="s">
        <v>804</v>
      </c>
      <c r="DG762" t="s">
        <v>805</v>
      </c>
      <c r="DH762" t="s">
        <v>806</v>
      </c>
      <c r="DI762" t="s">
        <v>807</v>
      </c>
      <c r="DJ762" t="s">
        <v>808</v>
      </c>
    </row>
    <row r="763" spans="1:114" ht="14.45" customHeight="1" x14ac:dyDescent="0.25">
      <c r="A763" t="s">
        <v>3825</v>
      </c>
      <c r="B763" t="s">
        <v>217</v>
      </c>
      <c r="C763" s="1">
        <v>46036</v>
      </c>
      <c r="D763" s="1">
        <v>46098</v>
      </c>
      <c r="E763" t="s">
        <v>116</v>
      </c>
      <c r="G763" t="s">
        <v>117</v>
      </c>
      <c r="H763" t="s">
        <v>139</v>
      </c>
      <c r="I763" t="s">
        <v>117</v>
      </c>
      <c r="J763" t="s">
        <v>2241</v>
      </c>
      <c r="K763" t="s">
        <v>3826</v>
      </c>
      <c r="L763" t="s">
        <v>2243</v>
      </c>
      <c r="N763" t="s">
        <v>156</v>
      </c>
      <c r="O763" t="s">
        <v>122</v>
      </c>
      <c r="P763" s="8">
        <v>96950</v>
      </c>
      <c r="Q763" t="s">
        <v>123</v>
      </c>
      <c r="S763" s="10">
        <v>16702356129</v>
      </c>
      <c r="U763" t="s">
        <v>2244</v>
      </c>
      <c r="V763">
        <v>311812</v>
      </c>
      <c r="W763" t="s">
        <v>125</v>
      </c>
      <c r="Y763" t="s">
        <v>2245</v>
      </c>
      <c r="Z763" t="s">
        <v>2246</v>
      </c>
      <c r="AA763" t="s">
        <v>2247</v>
      </c>
      <c r="AB763" t="s">
        <v>439</v>
      </c>
      <c r="AC763" t="s">
        <v>2243</v>
      </c>
      <c r="AE763" t="s">
        <v>156</v>
      </c>
      <c r="AF763" t="s">
        <v>122</v>
      </c>
      <c r="AG763" s="8">
        <v>96950</v>
      </c>
      <c r="AH763" t="s">
        <v>123</v>
      </c>
      <c r="AJ763" s="10">
        <v>16702356129</v>
      </c>
      <c r="AL763" t="s">
        <v>2248</v>
      </c>
      <c r="BE763" t="str">
        <f>"51-3011.00"</f>
        <v>51-3011.00</v>
      </c>
      <c r="BF763" t="s">
        <v>342</v>
      </c>
      <c r="BG763" t="s">
        <v>3827</v>
      </c>
      <c r="BH763" t="s">
        <v>342</v>
      </c>
      <c r="BI763">
        <v>5</v>
      </c>
      <c r="BK763" s="1">
        <v>46113</v>
      </c>
      <c r="BL763" s="1">
        <v>46477</v>
      </c>
      <c r="BO763">
        <v>35</v>
      </c>
      <c r="BP763">
        <v>0</v>
      </c>
      <c r="BQ763">
        <v>7</v>
      </c>
      <c r="BR763">
        <v>7</v>
      </c>
      <c r="BS763">
        <v>7</v>
      </c>
      <c r="BT763">
        <v>7</v>
      </c>
      <c r="BU763">
        <v>7</v>
      </c>
      <c r="BV763">
        <v>0</v>
      </c>
      <c r="BW763" t="str">
        <f>"10:00 AM"</f>
        <v>10:00 AM</v>
      </c>
      <c r="BX763" t="str">
        <f>"6:00 PM"</f>
        <v>6:00 PM</v>
      </c>
      <c r="BY763" t="s">
        <v>165</v>
      </c>
      <c r="BZ763">
        <v>0</v>
      </c>
      <c r="CA763">
        <v>12</v>
      </c>
      <c r="CB763" t="s">
        <v>117</v>
      </c>
      <c r="CD763" s="2" t="s">
        <v>3828</v>
      </c>
      <c r="CE763" t="s">
        <v>2250</v>
      </c>
      <c r="CG763" t="s">
        <v>2251</v>
      </c>
      <c r="CH763" t="s">
        <v>122</v>
      </c>
      <c r="CI763" s="8">
        <v>96950</v>
      </c>
      <c r="CJ763" s="3">
        <v>8.61</v>
      </c>
      <c r="CK763" s="3">
        <v>8.61</v>
      </c>
      <c r="CL763" s="3">
        <v>12.92</v>
      </c>
      <c r="CM763" s="3">
        <v>12.92</v>
      </c>
      <c r="CN763" t="s">
        <v>137</v>
      </c>
      <c r="CP763" t="s">
        <v>138</v>
      </c>
      <c r="CR763" t="s">
        <v>117</v>
      </c>
      <c r="CS763" t="s">
        <v>139</v>
      </c>
      <c r="CT763" t="s">
        <v>140</v>
      </c>
      <c r="CU763" t="s">
        <v>139</v>
      </c>
      <c r="CV763" t="s">
        <v>140</v>
      </c>
      <c r="CW763" t="s">
        <v>139</v>
      </c>
      <c r="CX763" t="s">
        <v>140</v>
      </c>
      <c r="CY763" t="s">
        <v>2252</v>
      </c>
      <c r="CZ763" s="10">
        <v>16702356129</v>
      </c>
      <c r="DA763" t="s">
        <v>2248</v>
      </c>
      <c r="DB763" t="s">
        <v>802</v>
      </c>
      <c r="DC763" t="s">
        <v>139</v>
      </c>
      <c r="DD763" t="s">
        <v>117</v>
      </c>
    </row>
    <row r="764" spans="1:114" ht="14.45" customHeight="1" x14ac:dyDescent="0.25">
      <c r="A764" t="s">
        <v>4459</v>
      </c>
      <c r="B764" t="s">
        <v>217</v>
      </c>
      <c r="C764" s="1">
        <v>46036</v>
      </c>
      <c r="D764" s="1">
        <v>46098</v>
      </c>
      <c r="E764" t="s">
        <v>116</v>
      </c>
      <c r="G764" t="s">
        <v>117</v>
      </c>
      <c r="H764" t="s">
        <v>117</v>
      </c>
      <c r="I764" t="s">
        <v>117</v>
      </c>
      <c r="J764" t="s">
        <v>2241</v>
      </c>
      <c r="K764" t="s">
        <v>4460</v>
      </c>
      <c r="L764" t="s">
        <v>2243</v>
      </c>
      <c r="N764" t="s">
        <v>156</v>
      </c>
      <c r="O764" t="s">
        <v>122</v>
      </c>
      <c r="P764" s="8">
        <v>96950</v>
      </c>
      <c r="Q764" t="s">
        <v>123</v>
      </c>
      <c r="S764" s="10">
        <v>16702356129</v>
      </c>
      <c r="U764" t="s">
        <v>2244</v>
      </c>
      <c r="V764">
        <v>561710</v>
      </c>
      <c r="W764" t="s">
        <v>125</v>
      </c>
      <c r="Y764" t="s">
        <v>2245</v>
      </c>
      <c r="Z764" t="s">
        <v>2246</v>
      </c>
      <c r="AA764" t="s">
        <v>2247</v>
      </c>
      <c r="AB764" t="s">
        <v>439</v>
      </c>
      <c r="AC764" t="s">
        <v>2243</v>
      </c>
      <c r="AE764" t="s">
        <v>156</v>
      </c>
      <c r="AF764" t="s">
        <v>122</v>
      </c>
      <c r="AG764" s="8">
        <v>96950</v>
      </c>
      <c r="AH764" t="s">
        <v>123</v>
      </c>
      <c r="AJ764" s="10">
        <v>16702356129</v>
      </c>
      <c r="AL764" t="s">
        <v>2248</v>
      </c>
      <c r="BE764" t="str">
        <f>"37-2021.00"</f>
        <v>37-2021.00</v>
      </c>
      <c r="BF764" t="s">
        <v>4461</v>
      </c>
      <c r="BG764" t="s">
        <v>4462</v>
      </c>
      <c r="BH764" t="s">
        <v>4461</v>
      </c>
      <c r="BI764">
        <v>8</v>
      </c>
      <c r="BK764" s="1">
        <v>46113</v>
      </c>
      <c r="BL764" s="1">
        <v>46477</v>
      </c>
      <c r="BO764">
        <v>35</v>
      </c>
      <c r="BP764">
        <v>0</v>
      </c>
      <c r="BQ764">
        <v>7</v>
      </c>
      <c r="BR764">
        <v>7</v>
      </c>
      <c r="BS764">
        <v>7</v>
      </c>
      <c r="BT764">
        <v>7</v>
      </c>
      <c r="BU764">
        <v>7</v>
      </c>
      <c r="BV764">
        <v>0</v>
      </c>
      <c r="BW764" t="str">
        <f>"9:00 AM"</f>
        <v>9:00 AM</v>
      </c>
      <c r="BX764" t="str">
        <f>"5:00 PM"</f>
        <v>5:00 PM</v>
      </c>
      <c r="BY764" t="s">
        <v>135</v>
      </c>
      <c r="BZ764">
        <v>0</v>
      </c>
      <c r="CA764">
        <v>12</v>
      </c>
      <c r="CB764" t="s">
        <v>117</v>
      </c>
      <c r="CD764" s="2" t="s">
        <v>4463</v>
      </c>
      <c r="CE764" t="s">
        <v>3852</v>
      </c>
      <c r="CG764" t="s">
        <v>3323</v>
      </c>
      <c r="CH764" t="s">
        <v>122</v>
      </c>
      <c r="CI764" s="8">
        <v>96950</v>
      </c>
      <c r="CJ764" s="3">
        <v>8.15</v>
      </c>
      <c r="CK764" s="3">
        <v>8.15</v>
      </c>
      <c r="CL764" s="3">
        <v>12.23</v>
      </c>
      <c r="CM764" s="3">
        <v>12.23</v>
      </c>
      <c r="CN764" t="s">
        <v>137</v>
      </c>
      <c r="CP764" t="s">
        <v>138</v>
      </c>
      <c r="CR764" t="s">
        <v>117</v>
      </c>
      <c r="CS764" t="s">
        <v>139</v>
      </c>
      <c r="CT764" t="s">
        <v>140</v>
      </c>
      <c r="CU764" t="s">
        <v>139</v>
      </c>
      <c r="CV764" t="s">
        <v>140</v>
      </c>
      <c r="CW764" t="s">
        <v>139</v>
      </c>
      <c r="CX764" t="s">
        <v>140</v>
      </c>
      <c r="CY764" t="s">
        <v>2252</v>
      </c>
      <c r="CZ764" s="10">
        <v>16702356129</v>
      </c>
      <c r="DA764" t="s">
        <v>2248</v>
      </c>
      <c r="DB764" t="s">
        <v>802</v>
      </c>
      <c r="DC764" t="s">
        <v>139</v>
      </c>
      <c r="DD764" t="s">
        <v>117</v>
      </c>
    </row>
    <row r="765" spans="1:114" ht="14.45" customHeight="1" x14ac:dyDescent="0.25">
      <c r="A765" t="s">
        <v>5305</v>
      </c>
      <c r="B765" t="s">
        <v>115</v>
      </c>
      <c r="C765" s="1">
        <v>46036</v>
      </c>
      <c r="D765" s="1">
        <v>46098</v>
      </c>
      <c r="E765" t="s">
        <v>116</v>
      </c>
      <c r="G765" t="s">
        <v>117</v>
      </c>
      <c r="H765" t="s">
        <v>117</v>
      </c>
      <c r="I765" t="s">
        <v>117</v>
      </c>
      <c r="J765" t="s">
        <v>3689</v>
      </c>
      <c r="K765" t="s">
        <v>912</v>
      </c>
      <c r="L765" t="s">
        <v>913</v>
      </c>
      <c r="M765" t="s">
        <v>914</v>
      </c>
      <c r="N765" t="s">
        <v>156</v>
      </c>
      <c r="O765" t="s">
        <v>122</v>
      </c>
      <c r="P765" s="8">
        <v>96950</v>
      </c>
      <c r="Q765" t="s">
        <v>123</v>
      </c>
      <c r="S765" s="10">
        <v>16702346412</v>
      </c>
      <c r="T765">
        <v>1510</v>
      </c>
      <c r="U765" t="s">
        <v>915</v>
      </c>
      <c r="V765">
        <v>72111</v>
      </c>
      <c r="W765" t="s">
        <v>125</v>
      </c>
      <c r="Y765" t="s">
        <v>916</v>
      </c>
      <c r="Z765" t="s">
        <v>917</v>
      </c>
      <c r="AA765" t="s">
        <v>768</v>
      </c>
      <c r="AB765" t="s">
        <v>918</v>
      </c>
      <c r="AC765" t="s">
        <v>913</v>
      </c>
      <c r="AD765" t="s">
        <v>914</v>
      </c>
      <c r="AE765" t="s">
        <v>156</v>
      </c>
      <c r="AF765" t="s">
        <v>122</v>
      </c>
      <c r="AG765" s="8">
        <v>96950</v>
      </c>
      <c r="AH765" t="s">
        <v>123</v>
      </c>
      <c r="AJ765" s="10">
        <v>16702876224</v>
      </c>
      <c r="AL765" t="s">
        <v>919</v>
      </c>
      <c r="BE765" t="str">
        <f>"49-9071.00"</f>
        <v>49-9071.00</v>
      </c>
      <c r="BF765" t="s">
        <v>132</v>
      </c>
      <c r="BG765" t="s">
        <v>3690</v>
      </c>
      <c r="BH765" t="s">
        <v>3691</v>
      </c>
      <c r="BI765">
        <v>3</v>
      </c>
      <c r="BJ765">
        <v>3</v>
      </c>
      <c r="BK765" s="1">
        <v>46153</v>
      </c>
      <c r="BL765" s="1">
        <v>46517</v>
      </c>
      <c r="BM765" s="1">
        <v>46153</v>
      </c>
      <c r="BN765" s="1">
        <v>46517</v>
      </c>
      <c r="BO765">
        <v>35</v>
      </c>
      <c r="BP765">
        <v>7</v>
      </c>
      <c r="BQ765">
        <v>7</v>
      </c>
      <c r="BR765">
        <v>7</v>
      </c>
      <c r="BS765">
        <v>7</v>
      </c>
      <c r="BT765">
        <v>7</v>
      </c>
      <c r="BU765">
        <v>0</v>
      </c>
      <c r="BV765">
        <v>0</v>
      </c>
      <c r="BW765" t="str">
        <f>"8:00 AM"</f>
        <v>8:00 AM</v>
      </c>
      <c r="BX765" t="str">
        <f>"4:00 PM"</f>
        <v>4:00 PM</v>
      </c>
      <c r="BY765" t="s">
        <v>135</v>
      </c>
      <c r="BZ765">
        <v>0</v>
      </c>
      <c r="CA765">
        <v>12</v>
      </c>
      <c r="CB765" t="s">
        <v>117</v>
      </c>
      <c r="CD765" t="s">
        <v>3692</v>
      </c>
      <c r="CE765" t="s">
        <v>913</v>
      </c>
      <c r="CF765" t="s">
        <v>914</v>
      </c>
      <c r="CG765" t="s">
        <v>156</v>
      </c>
      <c r="CH765" t="s">
        <v>122</v>
      </c>
      <c r="CI765" s="8">
        <v>96950</v>
      </c>
      <c r="CJ765" s="3">
        <v>9.98</v>
      </c>
      <c r="CK765" s="3">
        <v>11</v>
      </c>
      <c r="CL765" s="3">
        <v>14.97</v>
      </c>
      <c r="CM765" s="3">
        <v>16.5</v>
      </c>
      <c r="CN765" t="s">
        <v>137</v>
      </c>
      <c r="CO765" t="s">
        <v>3452</v>
      </c>
      <c r="CP765" t="s">
        <v>138</v>
      </c>
      <c r="CR765" t="s">
        <v>117</v>
      </c>
      <c r="CS765" t="s">
        <v>139</v>
      </c>
      <c r="CT765" t="s">
        <v>140</v>
      </c>
      <c r="CU765" t="s">
        <v>139</v>
      </c>
      <c r="CV765" t="s">
        <v>139</v>
      </c>
      <c r="CW765" t="s">
        <v>139</v>
      </c>
      <c r="CX765" t="s">
        <v>140</v>
      </c>
      <c r="CY765" t="s">
        <v>3453</v>
      </c>
      <c r="CZ765" s="10">
        <v>16702346412</v>
      </c>
      <c r="DA765" t="s">
        <v>925</v>
      </c>
      <c r="DB765" t="s">
        <v>926</v>
      </c>
      <c r="DC765" t="s">
        <v>139</v>
      </c>
      <c r="DD765" t="s">
        <v>117</v>
      </c>
    </row>
    <row r="766" spans="1:114" ht="14.45" customHeight="1" x14ac:dyDescent="0.25">
      <c r="A766" t="s">
        <v>5776</v>
      </c>
      <c r="B766" t="s">
        <v>115</v>
      </c>
      <c r="C766" s="1">
        <v>46049</v>
      </c>
      <c r="D766" s="1">
        <v>46098</v>
      </c>
      <c r="E766" t="s">
        <v>116</v>
      </c>
      <c r="G766" t="s">
        <v>117</v>
      </c>
      <c r="H766" t="s">
        <v>117</v>
      </c>
      <c r="I766" t="s">
        <v>117</v>
      </c>
      <c r="J766" t="s">
        <v>1247</v>
      </c>
      <c r="K766" t="s">
        <v>1281</v>
      </c>
      <c r="L766" t="s">
        <v>574</v>
      </c>
      <c r="M766" t="s">
        <v>1249</v>
      </c>
      <c r="N766" t="s">
        <v>564</v>
      </c>
      <c r="O766" t="s">
        <v>122</v>
      </c>
      <c r="P766" s="8">
        <v>96952</v>
      </c>
      <c r="Q766" t="s">
        <v>123</v>
      </c>
      <c r="S766" s="10">
        <v>16704334428</v>
      </c>
      <c r="U766" t="s">
        <v>1250</v>
      </c>
      <c r="V766">
        <v>562111</v>
      </c>
      <c r="W766" t="s">
        <v>125</v>
      </c>
      <c r="Y766" t="s">
        <v>1251</v>
      </c>
      <c r="Z766" t="s">
        <v>1252</v>
      </c>
      <c r="AA766" t="s">
        <v>1253</v>
      </c>
      <c r="AB766" t="s">
        <v>1254</v>
      </c>
      <c r="AC766" t="s">
        <v>574</v>
      </c>
      <c r="AD766" t="s">
        <v>1249</v>
      </c>
      <c r="AE766" t="s">
        <v>564</v>
      </c>
      <c r="AF766" t="s">
        <v>122</v>
      </c>
      <c r="AG766" s="8">
        <v>96952</v>
      </c>
      <c r="AH766" t="s">
        <v>123</v>
      </c>
      <c r="AJ766" s="10">
        <v>16709894711</v>
      </c>
      <c r="AL766" t="s">
        <v>1255</v>
      </c>
      <c r="BE766" t="str">
        <f>"49-9071.00"</f>
        <v>49-9071.00</v>
      </c>
      <c r="BF766" t="s">
        <v>132</v>
      </c>
      <c r="BG766" t="s">
        <v>5777</v>
      </c>
      <c r="BH766" t="s">
        <v>457</v>
      </c>
      <c r="BI766">
        <v>5</v>
      </c>
      <c r="BJ766">
        <v>5</v>
      </c>
      <c r="BK766" s="1">
        <v>46143</v>
      </c>
      <c r="BL766" s="1">
        <v>46507</v>
      </c>
      <c r="BM766" s="1">
        <v>46143</v>
      </c>
      <c r="BN766" s="1">
        <v>46507</v>
      </c>
      <c r="BO766">
        <v>40</v>
      </c>
      <c r="BP766">
        <v>0</v>
      </c>
      <c r="BQ766">
        <v>8</v>
      </c>
      <c r="BR766">
        <v>8</v>
      </c>
      <c r="BS766">
        <v>8</v>
      </c>
      <c r="BT766">
        <v>8</v>
      </c>
      <c r="BU766">
        <v>8</v>
      </c>
      <c r="BV766">
        <v>0</v>
      </c>
      <c r="BW766" t="str">
        <f>"8:00 AM"</f>
        <v>8:00 AM</v>
      </c>
      <c r="BX766" t="str">
        <f>"4:00 PM"</f>
        <v>4:00 PM</v>
      </c>
      <c r="BY766" t="s">
        <v>135</v>
      </c>
      <c r="BZ766">
        <v>0</v>
      </c>
      <c r="CA766">
        <v>12</v>
      </c>
      <c r="CB766" t="s">
        <v>117</v>
      </c>
      <c r="CD766" t="s">
        <v>5778</v>
      </c>
      <c r="CE766" t="s">
        <v>1266</v>
      </c>
      <c r="CF766" t="s">
        <v>1249</v>
      </c>
      <c r="CG766" t="s">
        <v>564</v>
      </c>
      <c r="CH766" t="s">
        <v>122</v>
      </c>
      <c r="CI766" s="8">
        <v>96952</v>
      </c>
      <c r="CJ766" s="3">
        <v>9.98</v>
      </c>
      <c r="CK766" s="3">
        <v>9.98</v>
      </c>
      <c r="CL766" s="3">
        <v>14.97</v>
      </c>
      <c r="CM766" s="3">
        <v>14.97</v>
      </c>
      <c r="CN766" t="s">
        <v>137</v>
      </c>
      <c r="CP766" t="s">
        <v>138</v>
      </c>
      <c r="CR766" t="s">
        <v>117</v>
      </c>
      <c r="CS766" t="s">
        <v>139</v>
      </c>
      <c r="CT766" t="s">
        <v>140</v>
      </c>
      <c r="CU766" t="s">
        <v>139</v>
      </c>
      <c r="CV766" t="s">
        <v>140</v>
      </c>
      <c r="CW766" t="s">
        <v>139</v>
      </c>
      <c r="CX766" t="s">
        <v>140</v>
      </c>
      <c r="CY766" t="s">
        <v>1260</v>
      </c>
      <c r="CZ766" s="10">
        <v>16704334428</v>
      </c>
      <c r="DA766" t="s">
        <v>1255</v>
      </c>
      <c r="DB766" t="s">
        <v>140</v>
      </c>
      <c r="DC766" t="s">
        <v>139</v>
      </c>
      <c r="DD766" t="s">
        <v>117</v>
      </c>
    </row>
    <row r="767" spans="1:114" ht="14.45" customHeight="1" x14ac:dyDescent="0.25">
      <c r="A767" t="s">
        <v>5781</v>
      </c>
      <c r="B767" t="s">
        <v>251</v>
      </c>
      <c r="C767" s="1">
        <v>46041</v>
      </c>
      <c r="D767" s="1">
        <v>46098</v>
      </c>
      <c r="E767" t="s">
        <v>168</v>
      </c>
      <c r="F767" s="1">
        <v>46170</v>
      </c>
      <c r="G767" t="s">
        <v>139</v>
      </c>
      <c r="H767" t="s">
        <v>117</v>
      </c>
      <c r="I767" t="s">
        <v>117</v>
      </c>
      <c r="J767" t="s">
        <v>3192</v>
      </c>
      <c r="K767" t="s">
        <v>140</v>
      </c>
      <c r="L767" t="s">
        <v>3193</v>
      </c>
      <c r="M767" t="s">
        <v>3194</v>
      </c>
      <c r="N767" t="s">
        <v>156</v>
      </c>
      <c r="O767" t="s">
        <v>122</v>
      </c>
      <c r="P767" s="8">
        <v>96950</v>
      </c>
      <c r="Q767" t="s">
        <v>123</v>
      </c>
      <c r="R767" t="s">
        <v>140</v>
      </c>
      <c r="S767" s="10">
        <v>16702349675</v>
      </c>
      <c r="U767" t="s">
        <v>3195</v>
      </c>
      <c r="V767">
        <v>561621</v>
      </c>
      <c r="W767" t="s">
        <v>125</v>
      </c>
      <c r="Y767" t="s">
        <v>3122</v>
      </c>
      <c r="Z767" t="s">
        <v>3196</v>
      </c>
      <c r="AA767" t="s">
        <v>3197</v>
      </c>
      <c r="AB767" t="s">
        <v>3198</v>
      </c>
      <c r="AC767" t="s">
        <v>3193</v>
      </c>
      <c r="AD767" t="s">
        <v>3199</v>
      </c>
      <c r="AE767" t="s">
        <v>156</v>
      </c>
      <c r="AF767" t="s">
        <v>122</v>
      </c>
      <c r="AG767" s="8">
        <v>96950</v>
      </c>
      <c r="AH767" t="s">
        <v>123</v>
      </c>
      <c r="AJ767" s="10">
        <v>16704834587</v>
      </c>
      <c r="AL767" t="s">
        <v>3200</v>
      </c>
      <c r="BE767" t="str">
        <f>"33-9032.00"</f>
        <v>33-9032.00</v>
      </c>
      <c r="BF767" t="s">
        <v>2544</v>
      </c>
      <c r="BG767" t="s">
        <v>3201</v>
      </c>
      <c r="BH767" t="s">
        <v>3202</v>
      </c>
      <c r="BI767">
        <v>2</v>
      </c>
      <c r="BJ767">
        <v>1</v>
      </c>
      <c r="BK767" s="1">
        <v>46172</v>
      </c>
      <c r="BL767" s="1">
        <v>47267</v>
      </c>
      <c r="BM767" s="1">
        <v>46172</v>
      </c>
      <c r="BN767" s="1">
        <v>47267</v>
      </c>
      <c r="BO767">
        <v>35</v>
      </c>
      <c r="BP767">
        <v>6</v>
      </c>
      <c r="BQ767">
        <v>6</v>
      </c>
      <c r="BR767">
        <v>6</v>
      </c>
      <c r="BS767">
        <v>6</v>
      </c>
      <c r="BT767">
        <v>0</v>
      </c>
      <c r="BU767">
        <v>5</v>
      </c>
      <c r="BV767">
        <v>6</v>
      </c>
      <c r="BW767" t="str">
        <f>"6:00 AM"</f>
        <v>6:00 AM</v>
      </c>
      <c r="BX767" t="str">
        <f>"6:00 AM"</f>
        <v>6:00 AM</v>
      </c>
      <c r="BY767" t="s">
        <v>135</v>
      </c>
      <c r="BZ767">
        <v>0</v>
      </c>
      <c r="CA767">
        <v>12</v>
      </c>
      <c r="CB767" t="s">
        <v>117</v>
      </c>
      <c r="CD767" s="2" t="s">
        <v>5782</v>
      </c>
      <c r="CE767" t="s">
        <v>3204</v>
      </c>
      <c r="CG767" t="s">
        <v>156</v>
      </c>
      <c r="CH767" t="s">
        <v>122</v>
      </c>
      <c r="CI767" s="8">
        <v>96950</v>
      </c>
      <c r="CJ767" s="3">
        <v>8.66</v>
      </c>
      <c r="CK767" s="3">
        <v>8.66</v>
      </c>
      <c r="CL767" s="3">
        <v>0</v>
      </c>
      <c r="CM767" s="3">
        <v>0</v>
      </c>
      <c r="CN767" t="s">
        <v>137</v>
      </c>
      <c r="CP767" t="s">
        <v>138</v>
      </c>
      <c r="CR767" t="s">
        <v>117</v>
      </c>
      <c r="CS767" t="s">
        <v>139</v>
      </c>
      <c r="CT767" t="s">
        <v>140</v>
      </c>
      <c r="CU767" t="s">
        <v>140</v>
      </c>
      <c r="CV767" t="s">
        <v>140</v>
      </c>
      <c r="CW767" t="s">
        <v>139</v>
      </c>
      <c r="CX767" t="s">
        <v>140</v>
      </c>
      <c r="CY767" t="s">
        <v>5783</v>
      </c>
      <c r="CZ767" s="10">
        <v>16702349675</v>
      </c>
      <c r="DA767" t="s">
        <v>3200</v>
      </c>
      <c r="DB767" t="s">
        <v>140</v>
      </c>
      <c r="DC767" t="s">
        <v>139</v>
      </c>
      <c r="DD767" t="s">
        <v>117</v>
      </c>
    </row>
    <row r="768" spans="1:114" ht="14.45" customHeight="1" x14ac:dyDescent="0.25">
      <c r="A768" t="s">
        <v>1280</v>
      </c>
      <c r="B768" t="s">
        <v>115</v>
      </c>
      <c r="C768" s="1">
        <v>46042</v>
      </c>
      <c r="D768" s="1">
        <v>46100</v>
      </c>
      <c r="E768" t="s">
        <v>116</v>
      </c>
      <c r="G768" t="s">
        <v>117</v>
      </c>
      <c r="H768" t="s">
        <v>117</v>
      </c>
      <c r="I768" t="s">
        <v>117</v>
      </c>
      <c r="J768" t="s">
        <v>1247</v>
      </c>
      <c r="K768" t="s">
        <v>1281</v>
      </c>
      <c r="L768" t="s">
        <v>574</v>
      </c>
      <c r="M768" t="s">
        <v>1249</v>
      </c>
      <c r="N768" t="s">
        <v>564</v>
      </c>
      <c r="O768" t="s">
        <v>122</v>
      </c>
      <c r="P768" s="8">
        <v>96952</v>
      </c>
      <c r="Q768" t="s">
        <v>123</v>
      </c>
      <c r="S768" s="10">
        <v>16704334428</v>
      </c>
      <c r="U768" t="s">
        <v>1250</v>
      </c>
      <c r="V768">
        <v>562111</v>
      </c>
      <c r="W768" t="s">
        <v>125</v>
      </c>
      <c r="Y768" t="s">
        <v>1251</v>
      </c>
      <c r="Z768" t="s">
        <v>1252</v>
      </c>
      <c r="AA768" t="s">
        <v>1253</v>
      </c>
      <c r="AB768" t="s">
        <v>1254</v>
      </c>
      <c r="AC768" t="s">
        <v>574</v>
      </c>
      <c r="AD768" t="s">
        <v>1249</v>
      </c>
      <c r="AE768" t="s">
        <v>564</v>
      </c>
      <c r="AF768" t="s">
        <v>122</v>
      </c>
      <c r="AG768" s="8">
        <v>96952</v>
      </c>
      <c r="AH768" t="s">
        <v>123</v>
      </c>
      <c r="AJ768" s="10">
        <v>16709894711</v>
      </c>
      <c r="AL768" t="s">
        <v>1255</v>
      </c>
      <c r="BE768" t="str">
        <f>"35-3023.00"</f>
        <v>35-3023.00</v>
      </c>
      <c r="BF768" t="s">
        <v>1282</v>
      </c>
      <c r="BG768" t="s">
        <v>1283</v>
      </c>
      <c r="BH768" t="s">
        <v>1282</v>
      </c>
      <c r="BI768">
        <v>5</v>
      </c>
      <c r="BJ768">
        <v>5</v>
      </c>
      <c r="BK768" s="1">
        <v>46143</v>
      </c>
      <c r="BL768" s="1">
        <v>46507</v>
      </c>
      <c r="BM768" s="1">
        <v>46143</v>
      </c>
      <c r="BN768" s="1">
        <v>46507</v>
      </c>
      <c r="BO768">
        <v>40</v>
      </c>
      <c r="BP768">
        <v>0</v>
      </c>
      <c r="BQ768">
        <v>8</v>
      </c>
      <c r="BR768">
        <v>8</v>
      </c>
      <c r="BS768">
        <v>8</v>
      </c>
      <c r="BT768">
        <v>8</v>
      </c>
      <c r="BU768">
        <v>8</v>
      </c>
      <c r="BV768">
        <v>0</v>
      </c>
      <c r="BW768" t="str">
        <f>"8:00 AM"</f>
        <v>8:00 AM</v>
      </c>
      <c r="BX768" t="str">
        <f>"4:00 PM"</f>
        <v>4:00 PM</v>
      </c>
      <c r="BY768" t="s">
        <v>165</v>
      </c>
      <c r="BZ768">
        <v>0</v>
      </c>
      <c r="CA768">
        <v>3</v>
      </c>
      <c r="CB768" t="s">
        <v>117</v>
      </c>
      <c r="CD768" t="s">
        <v>1284</v>
      </c>
      <c r="CE768" t="s">
        <v>1266</v>
      </c>
      <c r="CF768" t="s">
        <v>1249</v>
      </c>
      <c r="CG768" t="s">
        <v>564</v>
      </c>
      <c r="CH768" t="s">
        <v>122</v>
      </c>
      <c r="CI768" s="8">
        <v>96952</v>
      </c>
      <c r="CJ768" s="3">
        <v>7.97</v>
      </c>
      <c r="CK768" s="3">
        <v>7.97</v>
      </c>
      <c r="CL768" s="3">
        <v>11.96</v>
      </c>
      <c r="CM768" s="3">
        <v>11.96</v>
      </c>
      <c r="CN768" t="s">
        <v>137</v>
      </c>
      <c r="CO768" t="s">
        <v>140</v>
      </c>
      <c r="CP768" t="s">
        <v>138</v>
      </c>
      <c r="CR768" t="s">
        <v>117</v>
      </c>
      <c r="CS768" t="s">
        <v>139</v>
      </c>
      <c r="CT768" t="s">
        <v>140</v>
      </c>
      <c r="CU768" t="s">
        <v>139</v>
      </c>
      <c r="CV768" t="s">
        <v>140</v>
      </c>
      <c r="CW768" t="s">
        <v>139</v>
      </c>
      <c r="CX768" t="s">
        <v>140</v>
      </c>
      <c r="CY768" t="s">
        <v>1260</v>
      </c>
      <c r="CZ768" s="10">
        <v>16704334428</v>
      </c>
      <c r="DA768" t="s">
        <v>1255</v>
      </c>
      <c r="DB768" t="s">
        <v>140</v>
      </c>
      <c r="DC768" t="s">
        <v>139</v>
      </c>
      <c r="DD768" t="s">
        <v>117</v>
      </c>
    </row>
    <row r="769" spans="1:114" ht="14.45" customHeight="1" x14ac:dyDescent="0.25">
      <c r="A769" t="s">
        <v>1537</v>
      </c>
      <c r="B769" t="s">
        <v>115</v>
      </c>
      <c r="C769" s="1">
        <v>46051</v>
      </c>
      <c r="D769" s="1">
        <v>46100</v>
      </c>
      <c r="E769" t="s">
        <v>168</v>
      </c>
      <c r="F769" s="1">
        <v>46052</v>
      </c>
      <c r="G769" t="s">
        <v>117</v>
      </c>
      <c r="H769" t="s">
        <v>117</v>
      </c>
      <c r="I769" t="s">
        <v>117</v>
      </c>
      <c r="J769" t="s">
        <v>1538</v>
      </c>
      <c r="K769" t="s">
        <v>1539</v>
      </c>
      <c r="L769" t="s">
        <v>1540</v>
      </c>
      <c r="N769" t="s">
        <v>156</v>
      </c>
      <c r="O769" t="s">
        <v>122</v>
      </c>
      <c r="P769" s="8">
        <v>96950</v>
      </c>
      <c r="Q769" t="s">
        <v>123</v>
      </c>
      <c r="S769" s="10">
        <v>16707831161</v>
      </c>
      <c r="U769" t="s">
        <v>1541</v>
      </c>
      <c r="V769">
        <v>624410</v>
      </c>
      <c r="W769" t="s">
        <v>125</v>
      </c>
      <c r="Y769" t="s">
        <v>1542</v>
      </c>
      <c r="Z769" t="s">
        <v>1543</v>
      </c>
      <c r="AA769" t="s">
        <v>1544</v>
      </c>
      <c r="AB769" t="s">
        <v>1545</v>
      </c>
      <c r="AC769" t="s">
        <v>1546</v>
      </c>
      <c r="AE769" t="s">
        <v>156</v>
      </c>
      <c r="AF769" t="s">
        <v>122</v>
      </c>
      <c r="AG769" s="8">
        <v>96950</v>
      </c>
      <c r="AH769" t="s">
        <v>123</v>
      </c>
      <c r="AJ769" s="10">
        <v>16707831161</v>
      </c>
      <c r="AL769" t="s">
        <v>1547</v>
      </c>
      <c r="BE769" t="str">
        <f>"39-9011.00"</f>
        <v>39-9011.00</v>
      </c>
      <c r="BF769" t="s">
        <v>941</v>
      </c>
      <c r="BG769" t="s">
        <v>1548</v>
      </c>
      <c r="BH769" t="s">
        <v>1549</v>
      </c>
      <c r="BI769">
        <v>10</v>
      </c>
      <c r="BJ769">
        <v>10</v>
      </c>
      <c r="BK769" s="1">
        <v>46054</v>
      </c>
      <c r="BL769" s="1">
        <v>46418</v>
      </c>
      <c r="BM769" s="1">
        <v>46100</v>
      </c>
      <c r="BN769" s="1">
        <v>46418</v>
      </c>
      <c r="BO769">
        <v>35</v>
      </c>
      <c r="BP769">
        <v>0</v>
      </c>
      <c r="BQ769">
        <v>7</v>
      </c>
      <c r="BR769">
        <v>7</v>
      </c>
      <c r="BS769">
        <v>7</v>
      </c>
      <c r="BT769">
        <v>7</v>
      </c>
      <c r="BU769">
        <v>7</v>
      </c>
      <c r="BV769">
        <v>0</v>
      </c>
      <c r="BW769" t="str">
        <f>"7:00 AM"</f>
        <v>7:00 AM</v>
      </c>
      <c r="BX769" t="str">
        <f>"4:00 PM"</f>
        <v>4:00 PM</v>
      </c>
      <c r="BY769" t="s">
        <v>135</v>
      </c>
      <c r="BZ769">
        <v>0</v>
      </c>
      <c r="CA769">
        <v>6</v>
      </c>
      <c r="CB769" t="s">
        <v>117</v>
      </c>
      <c r="CD769" t="s">
        <v>1550</v>
      </c>
      <c r="CE769" t="s">
        <v>1551</v>
      </c>
      <c r="CG769" t="s">
        <v>156</v>
      </c>
      <c r="CH769" t="s">
        <v>122</v>
      </c>
      <c r="CI769" s="8">
        <v>96950</v>
      </c>
      <c r="CJ769" s="3">
        <v>7.96</v>
      </c>
      <c r="CL769" s="3">
        <v>11.94</v>
      </c>
      <c r="CN769" t="s">
        <v>137</v>
      </c>
      <c r="CO769">
        <v>0</v>
      </c>
      <c r="CP769" t="s">
        <v>138</v>
      </c>
      <c r="CR769" t="s">
        <v>117</v>
      </c>
      <c r="CS769" t="s">
        <v>139</v>
      </c>
      <c r="CT769" t="s">
        <v>140</v>
      </c>
      <c r="CU769" t="s">
        <v>139</v>
      </c>
      <c r="CV769" t="s">
        <v>140</v>
      </c>
      <c r="CW769" t="s">
        <v>139</v>
      </c>
      <c r="CX769" t="s">
        <v>140</v>
      </c>
      <c r="CY769" t="s">
        <v>1552</v>
      </c>
      <c r="CZ769" s="10">
        <v>16707831161</v>
      </c>
      <c r="DA769" t="s">
        <v>1547</v>
      </c>
      <c r="DB769" t="s">
        <v>140</v>
      </c>
      <c r="DC769" t="s">
        <v>139</v>
      </c>
      <c r="DD769" t="s">
        <v>117</v>
      </c>
    </row>
    <row r="770" spans="1:114" ht="14.45" customHeight="1" x14ac:dyDescent="0.25">
      <c r="A770" t="s">
        <v>3793</v>
      </c>
      <c r="B770" t="s">
        <v>115</v>
      </c>
      <c r="C770" s="1">
        <v>46051</v>
      </c>
      <c r="D770" s="1">
        <v>46100</v>
      </c>
      <c r="E770" t="s">
        <v>168</v>
      </c>
      <c r="F770" s="1">
        <v>46172</v>
      </c>
      <c r="G770" t="s">
        <v>117</v>
      </c>
      <c r="H770" t="s">
        <v>117</v>
      </c>
      <c r="I770" t="s">
        <v>117</v>
      </c>
      <c r="J770" t="s">
        <v>169</v>
      </c>
      <c r="L770" t="s">
        <v>1241</v>
      </c>
      <c r="M770" t="s">
        <v>171</v>
      </c>
      <c r="N770" t="s">
        <v>156</v>
      </c>
      <c r="O770" t="s">
        <v>122</v>
      </c>
      <c r="P770" s="8">
        <v>96950</v>
      </c>
      <c r="Q770" t="s">
        <v>123</v>
      </c>
      <c r="S770" s="10">
        <v>16702341795</v>
      </c>
      <c r="U770" t="s">
        <v>172</v>
      </c>
      <c r="V770">
        <v>721110</v>
      </c>
      <c r="W770" t="s">
        <v>125</v>
      </c>
      <c r="Y770" t="s">
        <v>173</v>
      </c>
      <c r="Z770" t="s">
        <v>174</v>
      </c>
      <c r="AA770" t="s">
        <v>175</v>
      </c>
      <c r="AB770" t="s">
        <v>176</v>
      </c>
      <c r="AC770" t="s">
        <v>171</v>
      </c>
      <c r="AD770" t="s">
        <v>1241</v>
      </c>
      <c r="AE770" t="s">
        <v>156</v>
      </c>
      <c r="AF770" t="s">
        <v>122</v>
      </c>
      <c r="AG770" s="8">
        <v>96950</v>
      </c>
      <c r="AH770" t="s">
        <v>123</v>
      </c>
      <c r="AJ770" s="10">
        <v>16702341795</v>
      </c>
      <c r="AL770" t="s">
        <v>178</v>
      </c>
      <c r="BE770" t="str">
        <f>"37-2012.00"</f>
        <v>37-2012.00</v>
      </c>
      <c r="BF770" t="s">
        <v>427</v>
      </c>
      <c r="BG770" t="s">
        <v>1242</v>
      </c>
      <c r="BH770" t="s">
        <v>1243</v>
      </c>
      <c r="BI770">
        <v>4</v>
      </c>
      <c r="BJ770">
        <v>4</v>
      </c>
      <c r="BK770" s="1">
        <v>46174</v>
      </c>
      <c r="BL770" s="1">
        <v>46538</v>
      </c>
      <c r="BM770" s="1">
        <v>46174</v>
      </c>
      <c r="BN770" s="1">
        <v>46538</v>
      </c>
      <c r="BO770">
        <v>35</v>
      </c>
      <c r="BP770">
        <v>5</v>
      </c>
      <c r="BQ770">
        <v>6</v>
      </c>
      <c r="BR770">
        <v>0</v>
      </c>
      <c r="BS770">
        <v>6</v>
      </c>
      <c r="BT770">
        <v>6</v>
      </c>
      <c r="BU770">
        <v>6</v>
      </c>
      <c r="BV770">
        <v>6</v>
      </c>
      <c r="BW770" t="str">
        <f>"7:00 AM"</f>
        <v>7:00 AM</v>
      </c>
      <c r="BX770" t="str">
        <f>"2:00 PM"</f>
        <v>2:00 PM</v>
      </c>
      <c r="BY770" t="s">
        <v>165</v>
      </c>
      <c r="BZ770">
        <v>0</v>
      </c>
      <c r="CA770">
        <v>3</v>
      </c>
      <c r="CB770" t="s">
        <v>117</v>
      </c>
      <c r="CD770" t="s">
        <v>1244</v>
      </c>
      <c r="CE770" t="s">
        <v>574</v>
      </c>
      <c r="CF770" t="s">
        <v>3794</v>
      </c>
      <c r="CG770" t="s">
        <v>564</v>
      </c>
      <c r="CH770" t="s">
        <v>122</v>
      </c>
      <c r="CI770" s="8">
        <v>96952</v>
      </c>
      <c r="CJ770" s="3">
        <v>7.86</v>
      </c>
      <c r="CK770" s="3">
        <v>9.5</v>
      </c>
      <c r="CL770" s="3">
        <v>11.79</v>
      </c>
      <c r="CM770" s="3">
        <v>14.25</v>
      </c>
      <c r="CN770" t="s">
        <v>137</v>
      </c>
      <c r="CO770" t="s">
        <v>165</v>
      </c>
      <c r="CP770" t="s">
        <v>138</v>
      </c>
      <c r="CR770" t="s">
        <v>117</v>
      </c>
      <c r="CS770" t="s">
        <v>139</v>
      </c>
      <c r="CT770" t="s">
        <v>139</v>
      </c>
      <c r="CU770" t="s">
        <v>139</v>
      </c>
      <c r="CV770" t="s">
        <v>140</v>
      </c>
      <c r="CW770" t="s">
        <v>139</v>
      </c>
      <c r="CX770" t="s">
        <v>139</v>
      </c>
      <c r="CY770" t="s">
        <v>1246</v>
      </c>
      <c r="CZ770" s="10">
        <v>16702341795</v>
      </c>
      <c r="DA770" t="s">
        <v>178</v>
      </c>
      <c r="DB770" t="s">
        <v>183</v>
      </c>
      <c r="DC770" t="s">
        <v>139</v>
      </c>
      <c r="DD770" t="s">
        <v>117</v>
      </c>
    </row>
    <row r="771" spans="1:114" ht="14.45" customHeight="1" x14ac:dyDescent="0.25">
      <c r="A771" t="s">
        <v>4298</v>
      </c>
      <c r="B771" t="s">
        <v>217</v>
      </c>
      <c r="C771" s="1">
        <v>46036</v>
      </c>
      <c r="D771" s="1">
        <v>46100</v>
      </c>
      <c r="E771" t="s">
        <v>168</v>
      </c>
      <c r="F771" s="1">
        <v>46111</v>
      </c>
      <c r="G771" t="s">
        <v>117</v>
      </c>
      <c r="H771" t="s">
        <v>117</v>
      </c>
      <c r="I771" t="s">
        <v>117</v>
      </c>
      <c r="J771" t="s">
        <v>2241</v>
      </c>
      <c r="K771" t="s">
        <v>4299</v>
      </c>
      <c r="L771" t="s">
        <v>2243</v>
      </c>
      <c r="N771" t="s">
        <v>156</v>
      </c>
      <c r="O771" t="s">
        <v>122</v>
      </c>
      <c r="P771" s="8">
        <v>96950</v>
      </c>
      <c r="Q771" t="s">
        <v>123</v>
      </c>
      <c r="S771" s="10">
        <v>16702356129</v>
      </c>
      <c r="U771" t="s">
        <v>2244</v>
      </c>
      <c r="V771">
        <v>812112</v>
      </c>
      <c r="W771" t="s">
        <v>125</v>
      </c>
      <c r="Y771" t="s">
        <v>2245</v>
      </c>
      <c r="Z771" t="s">
        <v>2246</v>
      </c>
      <c r="AA771" t="s">
        <v>2247</v>
      </c>
      <c r="AB771" t="s">
        <v>439</v>
      </c>
      <c r="AC771" t="s">
        <v>2243</v>
      </c>
      <c r="AE771" t="s">
        <v>156</v>
      </c>
      <c r="AF771" t="s">
        <v>122</v>
      </c>
      <c r="AG771" s="8">
        <v>96950</v>
      </c>
      <c r="AH771" t="s">
        <v>123</v>
      </c>
      <c r="AJ771" s="10">
        <v>16702356129</v>
      </c>
      <c r="AL771" t="s">
        <v>2248</v>
      </c>
      <c r="BE771" t="str">
        <f>"39-5012.00"</f>
        <v>39-5012.00</v>
      </c>
      <c r="BF771" t="s">
        <v>742</v>
      </c>
      <c r="BG771" t="s">
        <v>3851</v>
      </c>
      <c r="BH771" t="s">
        <v>4300</v>
      </c>
      <c r="BI771">
        <v>10</v>
      </c>
      <c r="BK771" s="1">
        <v>46113</v>
      </c>
      <c r="BL771" s="1">
        <v>46477</v>
      </c>
      <c r="BO771">
        <v>35</v>
      </c>
      <c r="BP771">
        <v>0</v>
      </c>
      <c r="BQ771">
        <v>7</v>
      </c>
      <c r="BR771">
        <v>7</v>
      </c>
      <c r="BS771">
        <v>7</v>
      </c>
      <c r="BT771">
        <v>7</v>
      </c>
      <c r="BU771">
        <v>7</v>
      </c>
      <c r="BV771">
        <v>0</v>
      </c>
      <c r="BW771" t="str">
        <f>"9:00 AM"</f>
        <v>9:00 AM</v>
      </c>
      <c r="BX771" t="str">
        <f>"5:00 PM"</f>
        <v>5:00 PM</v>
      </c>
      <c r="BY771" t="s">
        <v>135</v>
      </c>
      <c r="BZ771">
        <v>0</v>
      </c>
      <c r="CA771">
        <v>12</v>
      </c>
      <c r="CB771" t="s">
        <v>117</v>
      </c>
      <c r="CD771" s="2" t="s">
        <v>4301</v>
      </c>
      <c r="CE771" t="s">
        <v>3852</v>
      </c>
      <c r="CG771" t="s">
        <v>3323</v>
      </c>
      <c r="CH771" t="s">
        <v>122</v>
      </c>
      <c r="CI771" s="8">
        <v>96950</v>
      </c>
      <c r="CJ771" s="3">
        <v>8.8800000000000008</v>
      </c>
      <c r="CK771" s="3">
        <v>8.8800000000000008</v>
      </c>
      <c r="CL771" s="3">
        <v>13.32</v>
      </c>
      <c r="CM771" s="3">
        <v>13.32</v>
      </c>
      <c r="CN771" t="s">
        <v>137</v>
      </c>
      <c r="CO771" t="s">
        <v>142</v>
      </c>
      <c r="CP771" t="s">
        <v>138</v>
      </c>
      <c r="CR771" t="s">
        <v>117</v>
      </c>
      <c r="CS771" t="s">
        <v>139</v>
      </c>
      <c r="CT771" t="s">
        <v>140</v>
      </c>
      <c r="CU771" t="s">
        <v>139</v>
      </c>
      <c r="CV771" t="s">
        <v>140</v>
      </c>
      <c r="CW771" t="s">
        <v>139</v>
      </c>
      <c r="CX771" t="s">
        <v>140</v>
      </c>
      <c r="CY771" t="s">
        <v>2252</v>
      </c>
      <c r="CZ771" s="10">
        <v>16702356129</v>
      </c>
      <c r="DA771" t="s">
        <v>2248</v>
      </c>
      <c r="DB771" t="s">
        <v>802</v>
      </c>
      <c r="DC771" t="s">
        <v>139</v>
      </c>
      <c r="DD771" t="s">
        <v>117</v>
      </c>
    </row>
    <row r="772" spans="1:114" ht="14.45" customHeight="1" x14ac:dyDescent="0.25">
      <c r="A772" t="s">
        <v>4371</v>
      </c>
      <c r="B772" t="s">
        <v>115</v>
      </c>
      <c r="C772" s="1">
        <v>46049</v>
      </c>
      <c r="D772" s="1">
        <v>46100</v>
      </c>
      <c r="E772" t="s">
        <v>116</v>
      </c>
      <c r="G772" t="s">
        <v>117</v>
      </c>
      <c r="H772" t="s">
        <v>117</v>
      </c>
      <c r="I772" t="s">
        <v>117</v>
      </c>
      <c r="J772" t="s">
        <v>1247</v>
      </c>
      <c r="K772" t="s">
        <v>4236</v>
      </c>
      <c r="L772" t="s">
        <v>574</v>
      </c>
      <c r="M772" t="s">
        <v>1249</v>
      </c>
      <c r="N772" t="s">
        <v>564</v>
      </c>
      <c r="O772" t="s">
        <v>122</v>
      </c>
      <c r="P772" s="8">
        <v>96952</v>
      </c>
      <c r="Q772" t="s">
        <v>123</v>
      </c>
      <c r="S772" s="10">
        <v>16704334428</v>
      </c>
      <c r="U772" t="s">
        <v>1250</v>
      </c>
      <c r="V772">
        <v>562111</v>
      </c>
      <c r="W772" t="s">
        <v>125</v>
      </c>
      <c r="Y772" t="s">
        <v>1251</v>
      </c>
      <c r="Z772" t="s">
        <v>1252</v>
      </c>
      <c r="AA772" t="s">
        <v>1253</v>
      </c>
      <c r="AB772" t="s">
        <v>1254</v>
      </c>
      <c r="AC772" t="s">
        <v>574</v>
      </c>
      <c r="AD772" t="s">
        <v>1249</v>
      </c>
      <c r="AE772" t="s">
        <v>564</v>
      </c>
      <c r="AF772" t="s">
        <v>122</v>
      </c>
      <c r="AG772" s="8">
        <v>96952</v>
      </c>
      <c r="AH772" t="s">
        <v>123</v>
      </c>
      <c r="AJ772" s="10">
        <v>16709894711</v>
      </c>
      <c r="AL772" t="s">
        <v>1255</v>
      </c>
      <c r="BE772" t="str">
        <f>"49-9021.00"</f>
        <v>49-9021.00</v>
      </c>
      <c r="BF772" t="s">
        <v>1867</v>
      </c>
      <c r="BG772" t="s">
        <v>4372</v>
      </c>
      <c r="BH772" t="s">
        <v>4348</v>
      </c>
      <c r="BI772">
        <v>2</v>
      </c>
      <c r="BJ772">
        <v>2</v>
      </c>
      <c r="BK772" s="1">
        <v>46143</v>
      </c>
      <c r="BL772" s="1">
        <v>46507</v>
      </c>
      <c r="BM772" s="1">
        <v>46143</v>
      </c>
      <c r="BN772" s="1">
        <v>46507</v>
      </c>
      <c r="BO772">
        <v>40</v>
      </c>
      <c r="BP772">
        <v>0</v>
      </c>
      <c r="BQ772">
        <v>8</v>
      </c>
      <c r="BR772">
        <v>8</v>
      </c>
      <c r="BS772">
        <v>8</v>
      </c>
      <c r="BT772">
        <v>8</v>
      </c>
      <c r="BU772">
        <v>8</v>
      </c>
      <c r="BV772">
        <v>0</v>
      </c>
      <c r="BW772" t="str">
        <f>"8:00 AM"</f>
        <v>8:00 AM</v>
      </c>
      <c r="BX772" t="str">
        <f>"4:00 PM"</f>
        <v>4:00 PM</v>
      </c>
      <c r="BY772" t="s">
        <v>135</v>
      </c>
      <c r="BZ772">
        <v>0</v>
      </c>
      <c r="CA772">
        <v>24</v>
      </c>
      <c r="CB772" t="s">
        <v>117</v>
      </c>
      <c r="CD772" t="s">
        <v>4373</v>
      </c>
      <c r="CE772" t="s">
        <v>1266</v>
      </c>
      <c r="CF772" t="s">
        <v>1249</v>
      </c>
      <c r="CG772" t="s">
        <v>564</v>
      </c>
      <c r="CH772" t="s">
        <v>122</v>
      </c>
      <c r="CI772" s="8">
        <v>96952</v>
      </c>
      <c r="CJ772" s="3">
        <v>10.85</v>
      </c>
      <c r="CK772" s="3">
        <v>10.85</v>
      </c>
      <c r="CL772" s="3">
        <v>16.28</v>
      </c>
      <c r="CM772" s="3">
        <v>16.28</v>
      </c>
      <c r="CN772" t="s">
        <v>137</v>
      </c>
      <c r="CO772">
        <v>0</v>
      </c>
      <c r="CP772" t="s">
        <v>138</v>
      </c>
      <c r="CR772" t="s">
        <v>117</v>
      </c>
      <c r="CS772" t="s">
        <v>139</v>
      </c>
      <c r="CT772" t="s">
        <v>140</v>
      </c>
      <c r="CU772" t="s">
        <v>139</v>
      </c>
      <c r="CV772" t="s">
        <v>140</v>
      </c>
      <c r="CW772" t="s">
        <v>139</v>
      </c>
      <c r="CX772" t="s">
        <v>140</v>
      </c>
      <c r="CY772" t="s">
        <v>1260</v>
      </c>
      <c r="CZ772" s="10">
        <v>16704334428</v>
      </c>
      <c r="DA772" t="s">
        <v>1255</v>
      </c>
      <c r="DB772" t="s">
        <v>140</v>
      </c>
      <c r="DC772" t="s">
        <v>139</v>
      </c>
      <c r="DD772" t="s">
        <v>117</v>
      </c>
    </row>
    <row r="773" spans="1:114" ht="14.45" customHeight="1" x14ac:dyDescent="0.25">
      <c r="A773" t="s">
        <v>5779</v>
      </c>
      <c r="B773" t="s">
        <v>115</v>
      </c>
      <c r="C773" s="1">
        <v>46050</v>
      </c>
      <c r="D773" s="1">
        <v>46100</v>
      </c>
      <c r="E773" t="s">
        <v>116</v>
      </c>
      <c r="G773" t="s">
        <v>117</v>
      </c>
      <c r="H773" t="s">
        <v>117</v>
      </c>
      <c r="I773" t="s">
        <v>117</v>
      </c>
      <c r="J773" t="s">
        <v>4334</v>
      </c>
      <c r="K773" t="s">
        <v>4335</v>
      </c>
      <c r="L773" t="s">
        <v>4336</v>
      </c>
      <c r="N773" t="s">
        <v>121</v>
      </c>
      <c r="O773" t="s">
        <v>122</v>
      </c>
      <c r="P773" s="8">
        <v>96950</v>
      </c>
      <c r="Q773" t="s">
        <v>123</v>
      </c>
      <c r="R773" t="s">
        <v>591</v>
      </c>
      <c r="S773" s="10">
        <v>16702339442</v>
      </c>
      <c r="U773" t="s">
        <v>4337</v>
      </c>
      <c r="V773">
        <v>423430</v>
      </c>
      <c r="W773" t="s">
        <v>125</v>
      </c>
      <c r="Y773" t="s">
        <v>4338</v>
      </c>
      <c r="Z773" t="s">
        <v>4339</v>
      </c>
      <c r="AA773" t="s">
        <v>4340</v>
      </c>
      <c r="AB773" t="s">
        <v>193</v>
      </c>
      <c r="AC773" t="s">
        <v>4341</v>
      </c>
      <c r="AE773" t="s">
        <v>121</v>
      </c>
      <c r="AF773" t="s">
        <v>122</v>
      </c>
      <c r="AG773" s="8">
        <v>96950</v>
      </c>
      <c r="AH773" t="s">
        <v>123</v>
      </c>
      <c r="AI773" t="s">
        <v>582</v>
      </c>
      <c r="AJ773" s="10">
        <v>16702339442</v>
      </c>
      <c r="AL773" t="s">
        <v>4342</v>
      </c>
      <c r="BE773" t="str">
        <f>"49-9071.00"</f>
        <v>49-9071.00</v>
      </c>
      <c r="BF773" t="s">
        <v>132</v>
      </c>
      <c r="BG773" t="s">
        <v>4343</v>
      </c>
      <c r="BH773" t="s">
        <v>132</v>
      </c>
      <c r="BI773">
        <v>7</v>
      </c>
      <c r="BJ773">
        <v>7</v>
      </c>
      <c r="BK773" s="1">
        <v>46140</v>
      </c>
      <c r="BL773" s="1">
        <v>46504</v>
      </c>
      <c r="BM773" s="1">
        <v>46140</v>
      </c>
      <c r="BN773" s="1">
        <v>46504</v>
      </c>
      <c r="BO773">
        <v>40</v>
      </c>
      <c r="BP773">
        <v>0</v>
      </c>
      <c r="BQ773">
        <v>8</v>
      </c>
      <c r="BR773">
        <v>8</v>
      </c>
      <c r="BS773">
        <v>8</v>
      </c>
      <c r="BT773">
        <v>8</v>
      </c>
      <c r="BU773">
        <v>8</v>
      </c>
      <c r="BV773">
        <v>0</v>
      </c>
      <c r="BW773" t="str">
        <f>"8:00 AM"</f>
        <v>8:00 AM</v>
      </c>
      <c r="BX773" t="str">
        <f>"5:00 PM"</f>
        <v>5:00 PM</v>
      </c>
      <c r="BY773" t="s">
        <v>135</v>
      </c>
      <c r="BZ773">
        <v>0</v>
      </c>
      <c r="CA773">
        <v>12</v>
      </c>
      <c r="CB773" t="s">
        <v>117</v>
      </c>
      <c r="CD773" t="s">
        <v>5780</v>
      </c>
      <c r="CE773" t="s">
        <v>4341</v>
      </c>
      <c r="CG773" t="s">
        <v>121</v>
      </c>
      <c r="CH773" t="s">
        <v>122</v>
      </c>
      <c r="CI773" s="8">
        <v>96950</v>
      </c>
      <c r="CJ773" s="3">
        <v>9.98</v>
      </c>
      <c r="CK773" s="3">
        <v>9.98</v>
      </c>
      <c r="CL773" s="3">
        <v>14.97</v>
      </c>
      <c r="CM773" s="3">
        <v>14.97</v>
      </c>
      <c r="CN773" t="s">
        <v>137</v>
      </c>
      <c r="CO773" t="s">
        <v>591</v>
      </c>
      <c r="CP773" t="s">
        <v>138</v>
      </c>
      <c r="CR773" t="s">
        <v>139</v>
      </c>
      <c r="CS773" t="s">
        <v>139</v>
      </c>
      <c r="CT773" t="s">
        <v>139</v>
      </c>
      <c r="CU773" t="s">
        <v>139</v>
      </c>
      <c r="CV773" t="s">
        <v>140</v>
      </c>
      <c r="CW773" t="s">
        <v>139</v>
      </c>
      <c r="CX773" t="s">
        <v>140</v>
      </c>
      <c r="CY773" t="s">
        <v>4345</v>
      </c>
      <c r="CZ773" s="10">
        <v>16702339442</v>
      </c>
      <c r="DA773" t="s">
        <v>4346</v>
      </c>
      <c r="DB773" t="s">
        <v>560</v>
      </c>
      <c r="DC773" t="s">
        <v>139</v>
      </c>
      <c r="DD773" t="s">
        <v>117</v>
      </c>
    </row>
    <row r="774" spans="1:114" ht="14.45" customHeight="1" x14ac:dyDescent="0.25">
      <c r="A774" t="s">
        <v>5249</v>
      </c>
      <c r="B774" t="s">
        <v>217</v>
      </c>
      <c r="C774" s="1">
        <v>46041</v>
      </c>
      <c r="D774" s="1">
        <v>46101</v>
      </c>
      <c r="E774" t="s">
        <v>116</v>
      </c>
      <c r="G774" t="s">
        <v>117</v>
      </c>
      <c r="H774" t="s">
        <v>117</v>
      </c>
      <c r="I774" t="s">
        <v>117</v>
      </c>
      <c r="J774" t="s">
        <v>1611</v>
      </c>
      <c r="K774" t="s">
        <v>1612</v>
      </c>
      <c r="L774" t="s">
        <v>1075</v>
      </c>
      <c r="M774" t="s">
        <v>1613</v>
      </c>
      <c r="N774" t="s">
        <v>121</v>
      </c>
      <c r="O774" t="s">
        <v>122</v>
      </c>
      <c r="P774" s="8">
        <v>96950</v>
      </c>
      <c r="Q774" t="s">
        <v>123</v>
      </c>
      <c r="R774" t="s">
        <v>140</v>
      </c>
      <c r="S774" s="10">
        <v>16703236877</v>
      </c>
      <c r="U774" t="s">
        <v>1614</v>
      </c>
      <c r="V774">
        <v>621610</v>
      </c>
      <c r="W774" t="s">
        <v>125</v>
      </c>
      <c r="Y774" t="s">
        <v>1078</v>
      </c>
      <c r="Z774" t="s">
        <v>1079</v>
      </c>
      <c r="AA774" t="s">
        <v>1080</v>
      </c>
      <c r="AB774" t="s">
        <v>277</v>
      </c>
      <c r="AC774" t="s">
        <v>1081</v>
      </c>
      <c r="AE774" t="s">
        <v>1615</v>
      </c>
      <c r="AF774" t="s">
        <v>340</v>
      </c>
      <c r="AG774" s="8">
        <v>96931</v>
      </c>
      <c r="AH774" t="s">
        <v>123</v>
      </c>
      <c r="AJ774" s="10">
        <v>16716498746</v>
      </c>
      <c r="AK774">
        <v>203</v>
      </c>
      <c r="AL774" t="s">
        <v>1083</v>
      </c>
      <c r="BE774" t="str">
        <f>"31-1122.00"</f>
        <v>31-1122.00</v>
      </c>
      <c r="BF774" t="s">
        <v>1616</v>
      </c>
      <c r="BG774" t="s">
        <v>1617</v>
      </c>
      <c r="BH774" t="s">
        <v>1618</v>
      </c>
      <c r="BI774">
        <v>3</v>
      </c>
      <c r="BK774" s="1">
        <v>46157</v>
      </c>
      <c r="BL774" s="1">
        <v>46521</v>
      </c>
      <c r="BO774">
        <v>40</v>
      </c>
      <c r="BP774">
        <v>0</v>
      </c>
      <c r="BQ774">
        <v>8</v>
      </c>
      <c r="BR774">
        <v>8</v>
      </c>
      <c r="BS774">
        <v>8</v>
      </c>
      <c r="BT774">
        <v>8</v>
      </c>
      <c r="BU774">
        <v>5</v>
      </c>
      <c r="BV774">
        <v>3</v>
      </c>
      <c r="BW774" t="str">
        <f>"8:30 AM"</f>
        <v>8:30 AM</v>
      </c>
      <c r="BX774" t="str">
        <f>"5:30 PM"</f>
        <v>5:30 PM</v>
      </c>
      <c r="BY774" t="s">
        <v>135</v>
      </c>
      <c r="BZ774">
        <v>0</v>
      </c>
      <c r="CA774">
        <v>12</v>
      </c>
      <c r="CB774" t="s">
        <v>117</v>
      </c>
      <c r="CD774" s="2" t="s">
        <v>1619</v>
      </c>
      <c r="CE774" t="s">
        <v>1620</v>
      </c>
      <c r="CF774" t="s">
        <v>1613</v>
      </c>
      <c r="CG774" t="s">
        <v>121</v>
      </c>
      <c r="CH774" t="s">
        <v>122</v>
      </c>
      <c r="CI774" s="8">
        <v>96950</v>
      </c>
      <c r="CJ774" s="3">
        <v>11.18</v>
      </c>
      <c r="CK774" s="3">
        <v>11.18</v>
      </c>
      <c r="CL774" s="3">
        <v>16.77</v>
      </c>
      <c r="CM774" s="3">
        <v>16.77</v>
      </c>
      <c r="CN774" t="s">
        <v>137</v>
      </c>
      <c r="CP774" t="s">
        <v>138</v>
      </c>
      <c r="CR774" t="s">
        <v>117</v>
      </c>
      <c r="CS774" t="s">
        <v>139</v>
      </c>
      <c r="CT774" t="s">
        <v>140</v>
      </c>
      <c r="CU774" t="s">
        <v>139</v>
      </c>
      <c r="CV774" t="s">
        <v>140</v>
      </c>
      <c r="CW774" t="s">
        <v>139</v>
      </c>
      <c r="CX774" t="s">
        <v>140</v>
      </c>
      <c r="CY774" t="s">
        <v>140</v>
      </c>
      <c r="CZ774" s="10">
        <v>16703236877</v>
      </c>
      <c r="DA774" t="s">
        <v>1621</v>
      </c>
      <c r="DB774" t="s">
        <v>140</v>
      </c>
      <c r="DC774" t="s">
        <v>139</v>
      </c>
      <c r="DD774" t="s">
        <v>117</v>
      </c>
    </row>
    <row r="775" spans="1:114" ht="14.45" customHeight="1" x14ac:dyDescent="0.25">
      <c r="A775" t="s">
        <v>5773</v>
      </c>
      <c r="B775" t="s">
        <v>115</v>
      </c>
      <c r="C775" s="1">
        <v>46052</v>
      </c>
      <c r="D775" s="1">
        <v>46101</v>
      </c>
      <c r="E775" t="s">
        <v>116</v>
      </c>
      <c r="G775" t="s">
        <v>117</v>
      </c>
      <c r="H775" t="s">
        <v>117</v>
      </c>
      <c r="I775" t="s">
        <v>117</v>
      </c>
      <c r="J775" t="s">
        <v>1538</v>
      </c>
      <c r="K775" t="s">
        <v>1539</v>
      </c>
      <c r="L775" t="s">
        <v>1540</v>
      </c>
      <c r="N775" t="s">
        <v>156</v>
      </c>
      <c r="O775" t="s">
        <v>122</v>
      </c>
      <c r="P775" s="8">
        <v>96950</v>
      </c>
      <c r="Q775" t="s">
        <v>123</v>
      </c>
      <c r="S775" s="10">
        <v>16707831161</v>
      </c>
      <c r="U775" t="s">
        <v>1541</v>
      </c>
      <c r="V775">
        <v>624410</v>
      </c>
      <c r="W775" t="s">
        <v>125</v>
      </c>
      <c r="Y775" t="s">
        <v>1542</v>
      </c>
      <c r="Z775" t="s">
        <v>1543</v>
      </c>
      <c r="AA775" t="s">
        <v>1544</v>
      </c>
      <c r="AB775" t="s">
        <v>1545</v>
      </c>
      <c r="AC775" t="s">
        <v>1546</v>
      </c>
      <c r="AE775" t="s">
        <v>156</v>
      </c>
      <c r="AF775" t="s">
        <v>122</v>
      </c>
      <c r="AG775" s="8">
        <v>96950</v>
      </c>
      <c r="AH775" t="s">
        <v>123</v>
      </c>
      <c r="AJ775" s="10">
        <v>16707831161</v>
      </c>
      <c r="AL775" t="s">
        <v>1547</v>
      </c>
      <c r="BE775" t="str">
        <f>"39-9011.00"</f>
        <v>39-9011.00</v>
      </c>
      <c r="BF775" t="s">
        <v>941</v>
      </c>
      <c r="BG775" t="s">
        <v>1548</v>
      </c>
      <c r="BH775" t="s">
        <v>1549</v>
      </c>
      <c r="BI775">
        <v>10</v>
      </c>
      <c r="BJ775">
        <v>10</v>
      </c>
      <c r="BK775" s="1">
        <v>46095</v>
      </c>
      <c r="BL775" s="1">
        <v>46459</v>
      </c>
      <c r="BM775" s="1">
        <v>46101</v>
      </c>
      <c r="BN775" s="1">
        <v>46459</v>
      </c>
      <c r="BO775">
        <v>35</v>
      </c>
      <c r="BP775">
        <v>0</v>
      </c>
      <c r="BQ775">
        <v>7</v>
      </c>
      <c r="BR775">
        <v>7</v>
      </c>
      <c r="BS775">
        <v>7</v>
      </c>
      <c r="BT775">
        <v>7</v>
      </c>
      <c r="BU775">
        <v>7</v>
      </c>
      <c r="BV775">
        <v>0</v>
      </c>
      <c r="BW775" t="str">
        <f>"7:00 AM"</f>
        <v>7:00 AM</v>
      </c>
      <c r="BX775" t="str">
        <f>"4:00 PM"</f>
        <v>4:00 PM</v>
      </c>
      <c r="BY775" t="s">
        <v>135</v>
      </c>
      <c r="BZ775">
        <v>0</v>
      </c>
      <c r="CA775">
        <v>6</v>
      </c>
      <c r="CB775" t="s">
        <v>117</v>
      </c>
      <c r="CD775" t="s">
        <v>1550</v>
      </c>
      <c r="CE775" t="s">
        <v>1551</v>
      </c>
      <c r="CG775" t="s">
        <v>156</v>
      </c>
      <c r="CH775" t="s">
        <v>122</v>
      </c>
      <c r="CI775" s="8">
        <v>96950</v>
      </c>
      <c r="CJ775" s="3">
        <v>7.96</v>
      </c>
      <c r="CK775" s="3">
        <v>7.96</v>
      </c>
      <c r="CL775" s="3">
        <v>11.94</v>
      </c>
      <c r="CM775" s="3">
        <v>11.94</v>
      </c>
      <c r="CN775" t="s">
        <v>137</v>
      </c>
      <c r="CP775" t="s">
        <v>138</v>
      </c>
      <c r="CR775" t="s">
        <v>117</v>
      </c>
      <c r="CS775" t="s">
        <v>139</v>
      </c>
      <c r="CT775" t="s">
        <v>140</v>
      </c>
      <c r="CU775" t="s">
        <v>139</v>
      </c>
      <c r="CV775" t="s">
        <v>140</v>
      </c>
      <c r="CW775" t="s">
        <v>139</v>
      </c>
      <c r="CX775" t="s">
        <v>140</v>
      </c>
      <c r="CY775" t="s">
        <v>5774</v>
      </c>
      <c r="CZ775" s="10">
        <v>16707831161</v>
      </c>
      <c r="DA775" t="s">
        <v>1547</v>
      </c>
      <c r="DB775" t="s">
        <v>140</v>
      </c>
      <c r="DC775" t="s">
        <v>139</v>
      </c>
      <c r="DD775" t="s">
        <v>117</v>
      </c>
    </row>
    <row r="776" spans="1:114" ht="14.45" customHeight="1" x14ac:dyDescent="0.25">
      <c r="A776" t="s">
        <v>1498</v>
      </c>
      <c r="B776" t="s">
        <v>115</v>
      </c>
      <c r="C776" s="1">
        <v>46052</v>
      </c>
      <c r="D776" s="1">
        <v>46104</v>
      </c>
      <c r="E776" t="s">
        <v>168</v>
      </c>
      <c r="F776" s="1">
        <v>46205</v>
      </c>
      <c r="G776" t="s">
        <v>117</v>
      </c>
      <c r="H776" t="s">
        <v>117</v>
      </c>
      <c r="I776" t="s">
        <v>117</v>
      </c>
      <c r="J776" t="s">
        <v>1454</v>
      </c>
      <c r="L776" t="s">
        <v>1455</v>
      </c>
      <c r="M776" t="s">
        <v>1456</v>
      </c>
      <c r="N776" t="s">
        <v>156</v>
      </c>
      <c r="O776" t="s">
        <v>122</v>
      </c>
      <c r="P776" s="8">
        <v>96950</v>
      </c>
      <c r="Q776" t="s">
        <v>123</v>
      </c>
      <c r="S776" s="10">
        <v>16707899238</v>
      </c>
      <c r="U776" t="s">
        <v>1457</v>
      </c>
      <c r="V776">
        <v>561320</v>
      </c>
      <c r="W776" t="s">
        <v>222</v>
      </c>
      <c r="X776" t="s">
        <v>139</v>
      </c>
      <c r="Y776" t="s">
        <v>1458</v>
      </c>
      <c r="Z776" t="s">
        <v>1459</v>
      </c>
      <c r="AA776" t="s">
        <v>1460</v>
      </c>
      <c r="AB776" t="s">
        <v>277</v>
      </c>
      <c r="AC776" t="s">
        <v>1455</v>
      </c>
      <c r="AD776" t="s">
        <v>1456</v>
      </c>
      <c r="AE776" t="s">
        <v>156</v>
      </c>
      <c r="AF776" t="s">
        <v>122</v>
      </c>
      <c r="AG776" s="8">
        <v>96950</v>
      </c>
      <c r="AH776" t="s">
        <v>123</v>
      </c>
      <c r="AJ776" s="10">
        <v>16707899238</v>
      </c>
      <c r="AL776" t="s">
        <v>1461</v>
      </c>
      <c r="BE776" t="str">
        <f>"39-9011.00"</f>
        <v>39-9011.00</v>
      </c>
      <c r="BF776" t="s">
        <v>941</v>
      </c>
      <c r="BG776" t="s">
        <v>1462</v>
      </c>
      <c r="BH776" t="s">
        <v>941</v>
      </c>
      <c r="BI776">
        <v>8</v>
      </c>
      <c r="BJ776">
        <v>8</v>
      </c>
      <c r="BK776" s="1">
        <v>46207</v>
      </c>
      <c r="BL776" s="1">
        <v>46571</v>
      </c>
      <c r="BM776" s="1">
        <v>46207</v>
      </c>
      <c r="BN776" s="1">
        <v>46571</v>
      </c>
      <c r="BO776">
        <v>35</v>
      </c>
      <c r="BP776">
        <v>0</v>
      </c>
      <c r="BQ776">
        <v>7</v>
      </c>
      <c r="BR776">
        <v>7</v>
      </c>
      <c r="BS776">
        <v>7</v>
      </c>
      <c r="BT776">
        <v>7</v>
      </c>
      <c r="BU776">
        <v>7</v>
      </c>
      <c r="BV776">
        <v>0</v>
      </c>
      <c r="BW776" t="str">
        <f>"8:00 AM"</f>
        <v>8:00 AM</v>
      </c>
      <c r="BX776" t="str">
        <f>"4:00 PM"</f>
        <v>4:00 PM</v>
      </c>
      <c r="BY776" t="s">
        <v>135</v>
      </c>
      <c r="BZ776">
        <v>0</v>
      </c>
      <c r="CA776">
        <v>12</v>
      </c>
      <c r="CB776" t="s">
        <v>117</v>
      </c>
      <c r="CD776" s="2" t="s">
        <v>1463</v>
      </c>
      <c r="CE776" t="s">
        <v>1464</v>
      </c>
      <c r="CF776" t="s">
        <v>1465</v>
      </c>
      <c r="CG776" t="s">
        <v>156</v>
      </c>
      <c r="CH776" t="s">
        <v>122</v>
      </c>
      <c r="CI776" s="8">
        <v>96950</v>
      </c>
      <c r="CJ776" s="3">
        <v>7.96</v>
      </c>
      <c r="CK776" s="3">
        <v>7.96</v>
      </c>
      <c r="CL776" s="3">
        <v>11.94</v>
      </c>
      <c r="CM776" s="3">
        <v>11.94</v>
      </c>
      <c r="CN776" t="s">
        <v>137</v>
      </c>
      <c r="CO776" t="s">
        <v>1499</v>
      </c>
      <c r="CP776" t="s">
        <v>138</v>
      </c>
      <c r="CR776" t="s">
        <v>139</v>
      </c>
      <c r="CS776" t="s">
        <v>139</v>
      </c>
      <c r="CT776" t="s">
        <v>140</v>
      </c>
      <c r="CU776" t="s">
        <v>139</v>
      </c>
      <c r="CV776" t="s">
        <v>140</v>
      </c>
      <c r="CW776" t="s">
        <v>139</v>
      </c>
      <c r="CX776" t="s">
        <v>140</v>
      </c>
      <c r="CY776" t="s">
        <v>1500</v>
      </c>
      <c r="CZ776" s="10">
        <v>16707899238</v>
      </c>
      <c r="DA776" t="s">
        <v>1461</v>
      </c>
      <c r="DB776" t="s">
        <v>824</v>
      </c>
      <c r="DC776" t="s">
        <v>139</v>
      </c>
      <c r="DD776" t="s">
        <v>139</v>
      </c>
      <c r="DE776" t="s">
        <v>1458</v>
      </c>
      <c r="DF776" t="s">
        <v>1468</v>
      </c>
      <c r="DG776" t="s">
        <v>1469</v>
      </c>
      <c r="DH776" t="s">
        <v>1457</v>
      </c>
      <c r="DI776" t="s">
        <v>1454</v>
      </c>
      <c r="DJ776" t="s">
        <v>1461</v>
      </c>
    </row>
    <row r="777" spans="1:114" ht="14.45" customHeight="1" x14ac:dyDescent="0.25">
      <c r="A777" t="s">
        <v>1508</v>
      </c>
      <c r="B777" t="s">
        <v>115</v>
      </c>
      <c r="C777" s="1">
        <v>46052</v>
      </c>
      <c r="D777" s="1">
        <v>46104</v>
      </c>
      <c r="E777" t="s">
        <v>116</v>
      </c>
      <c r="G777" t="s">
        <v>117</v>
      </c>
      <c r="H777" t="s">
        <v>117</v>
      </c>
      <c r="I777" t="s">
        <v>117</v>
      </c>
      <c r="J777" t="s">
        <v>1454</v>
      </c>
      <c r="L777" t="s">
        <v>1455</v>
      </c>
      <c r="M777" t="s">
        <v>1456</v>
      </c>
      <c r="N777" t="s">
        <v>156</v>
      </c>
      <c r="O777" t="s">
        <v>122</v>
      </c>
      <c r="P777" s="8">
        <v>96950</v>
      </c>
      <c r="Q777" t="s">
        <v>123</v>
      </c>
      <c r="S777" s="10">
        <v>16707899238</v>
      </c>
      <c r="U777" t="s">
        <v>1457</v>
      </c>
      <c r="V777">
        <v>561320</v>
      </c>
      <c r="W777" t="s">
        <v>222</v>
      </c>
      <c r="X777" t="s">
        <v>139</v>
      </c>
      <c r="Y777" t="s">
        <v>1458</v>
      </c>
      <c r="Z777" t="s">
        <v>1459</v>
      </c>
      <c r="AA777" t="s">
        <v>1460</v>
      </c>
      <c r="AB777" t="s">
        <v>277</v>
      </c>
      <c r="AC777" t="s">
        <v>1455</v>
      </c>
      <c r="AD777" t="s">
        <v>1456</v>
      </c>
      <c r="AE777" t="s">
        <v>156</v>
      </c>
      <c r="AF777" t="s">
        <v>122</v>
      </c>
      <c r="AG777" s="8">
        <v>96950</v>
      </c>
      <c r="AH777" t="s">
        <v>123</v>
      </c>
      <c r="AJ777" s="10">
        <v>16707899238</v>
      </c>
      <c r="AL777" t="s">
        <v>1461</v>
      </c>
      <c r="BE777" t="str">
        <f>"39-9011.00"</f>
        <v>39-9011.00</v>
      </c>
      <c r="BF777" t="s">
        <v>941</v>
      </c>
      <c r="BG777" t="s">
        <v>1462</v>
      </c>
      <c r="BH777" t="s">
        <v>941</v>
      </c>
      <c r="BI777">
        <v>3</v>
      </c>
      <c r="BJ777">
        <v>3</v>
      </c>
      <c r="BK777" s="1">
        <v>46140</v>
      </c>
      <c r="BL777" s="1">
        <v>46504</v>
      </c>
      <c r="BM777" s="1">
        <v>46140</v>
      </c>
      <c r="BN777" s="1">
        <v>46504</v>
      </c>
      <c r="BO777">
        <v>35</v>
      </c>
      <c r="BP777">
        <v>0</v>
      </c>
      <c r="BQ777">
        <v>7</v>
      </c>
      <c r="BR777">
        <v>7</v>
      </c>
      <c r="BS777">
        <v>7</v>
      </c>
      <c r="BT777">
        <v>7</v>
      </c>
      <c r="BU777">
        <v>7</v>
      </c>
      <c r="BV777">
        <v>0</v>
      </c>
      <c r="BW777" t="str">
        <f>"8:00 AM"</f>
        <v>8:00 AM</v>
      </c>
      <c r="BX777" t="str">
        <f>"4:00 PM"</f>
        <v>4:00 PM</v>
      </c>
      <c r="BY777" t="s">
        <v>135</v>
      </c>
      <c r="BZ777">
        <v>0</v>
      </c>
      <c r="CA777">
        <v>12</v>
      </c>
      <c r="CB777" t="s">
        <v>117</v>
      </c>
      <c r="CD777" s="2" t="s">
        <v>1463</v>
      </c>
      <c r="CE777" t="s">
        <v>1464</v>
      </c>
      <c r="CF777" t="s">
        <v>1465</v>
      </c>
      <c r="CG777" t="s">
        <v>156</v>
      </c>
      <c r="CH777" t="s">
        <v>122</v>
      </c>
      <c r="CI777" s="8">
        <v>96950</v>
      </c>
      <c r="CJ777" s="3">
        <v>7.96</v>
      </c>
      <c r="CK777" s="3">
        <v>7.96</v>
      </c>
      <c r="CL777" s="3">
        <v>11.94</v>
      </c>
      <c r="CM777" s="3">
        <v>11.94</v>
      </c>
      <c r="CN777" t="s">
        <v>137</v>
      </c>
      <c r="CO777" t="s">
        <v>1499</v>
      </c>
      <c r="CP777" t="s">
        <v>138</v>
      </c>
      <c r="CR777" t="s">
        <v>139</v>
      </c>
      <c r="CS777" t="s">
        <v>139</v>
      </c>
      <c r="CT777" t="s">
        <v>140</v>
      </c>
      <c r="CU777" t="s">
        <v>139</v>
      </c>
      <c r="CV777" t="s">
        <v>140</v>
      </c>
      <c r="CW777" t="s">
        <v>139</v>
      </c>
      <c r="CX777" t="s">
        <v>140</v>
      </c>
      <c r="CY777" t="s">
        <v>1500</v>
      </c>
      <c r="CZ777" s="10">
        <v>16707899238</v>
      </c>
      <c r="DA777" t="s">
        <v>1461</v>
      </c>
      <c r="DB777" t="s">
        <v>824</v>
      </c>
      <c r="DC777" t="s">
        <v>139</v>
      </c>
      <c r="DD777" t="s">
        <v>139</v>
      </c>
      <c r="DE777" t="s">
        <v>1458</v>
      </c>
      <c r="DF777" t="s">
        <v>1468</v>
      </c>
      <c r="DG777" t="s">
        <v>1469</v>
      </c>
      <c r="DH777" t="s">
        <v>1457</v>
      </c>
      <c r="DI777" t="s">
        <v>1454</v>
      </c>
      <c r="DJ777" t="s">
        <v>1461</v>
      </c>
    </row>
    <row r="778" spans="1:114" ht="14.45" customHeight="1" x14ac:dyDescent="0.25">
      <c r="A778" t="s">
        <v>3191</v>
      </c>
      <c r="B778" t="s">
        <v>251</v>
      </c>
      <c r="C778" s="1">
        <v>46053</v>
      </c>
      <c r="D778" s="1">
        <v>46104</v>
      </c>
      <c r="E778" t="s">
        <v>116</v>
      </c>
      <c r="G778" t="s">
        <v>117</v>
      </c>
      <c r="H778" t="s">
        <v>117</v>
      </c>
      <c r="I778" t="s">
        <v>117</v>
      </c>
      <c r="J778" t="s">
        <v>3192</v>
      </c>
      <c r="K778" t="s">
        <v>140</v>
      </c>
      <c r="L778" t="s">
        <v>3193</v>
      </c>
      <c r="M778" t="s">
        <v>3194</v>
      </c>
      <c r="N778" t="s">
        <v>156</v>
      </c>
      <c r="O778" t="s">
        <v>122</v>
      </c>
      <c r="P778" s="8">
        <v>96950</v>
      </c>
      <c r="Q778" t="s">
        <v>123</v>
      </c>
      <c r="R778" t="s">
        <v>140</v>
      </c>
      <c r="S778" s="10">
        <v>16702349675</v>
      </c>
      <c r="U778" t="s">
        <v>3195</v>
      </c>
      <c r="V778">
        <v>561621</v>
      </c>
      <c r="W778" t="s">
        <v>125</v>
      </c>
      <c r="Y778" t="s">
        <v>3122</v>
      </c>
      <c r="Z778" t="s">
        <v>3196</v>
      </c>
      <c r="AA778" t="s">
        <v>3197</v>
      </c>
      <c r="AB778" t="s">
        <v>3198</v>
      </c>
      <c r="AC778" t="s">
        <v>3193</v>
      </c>
      <c r="AD778" t="s">
        <v>3199</v>
      </c>
      <c r="AE778" t="s">
        <v>156</v>
      </c>
      <c r="AF778" t="s">
        <v>122</v>
      </c>
      <c r="AG778" s="8">
        <v>96950</v>
      </c>
      <c r="AH778" t="s">
        <v>123</v>
      </c>
      <c r="AI778" t="s">
        <v>156</v>
      </c>
      <c r="AJ778" s="10">
        <v>16704834587</v>
      </c>
      <c r="AL778" t="s">
        <v>3200</v>
      </c>
      <c r="BE778" t="str">
        <f>"33-9032.00"</f>
        <v>33-9032.00</v>
      </c>
      <c r="BF778" t="s">
        <v>2544</v>
      </c>
      <c r="BG778" t="s">
        <v>3201</v>
      </c>
      <c r="BH778" t="s">
        <v>3202</v>
      </c>
      <c r="BI778">
        <v>2</v>
      </c>
      <c r="BJ778">
        <v>1</v>
      </c>
      <c r="BK778" s="1">
        <v>46143</v>
      </c>
      <c r="BL778" s="1">
        <v>46507</v>
      </c>
      <c r="BM778" s="1">
        <v>46143</v>
      </c>
      <c r="BN778" s="1">
        <v>46507</v>
      </c>
      <c r="BO778">
        <v>35</v>
      </c>
      <c r="BP778">
        <v>6</v>
      </c>
      <c r="BQ778">
        <v>6</v>
      </c>
      <c r="BR778">
        <v>6</v>
      </c>
      <c r="BS778">
        <v>6</v>
      </c>
      <c r="BT778">
        <v>0</v>
      </c>
      <c r="BU778">
        <v>5</v>
      </c>
      <c r="BV778">
        <v>6</v>
      </c>
      <c r="BW778" t="str">
        <f>"6:00 AM"</f>
        <v>6:00 AM</v>
      </c>
      <c r="BX778" t="str">
        <f>"6:00 AM"</f>
        <v>6:00 AM</v>
      </c>
      <c r="BY778" t="s">
        <v>135</v>
      </c>
      <c r="BZ778">
        <v>0</v>
      </c>
      <c r="CA778">
        <v>12</v>
      </c>
      <c r="CB778" t="s">
        <v>117</v>
      </c>
      <c r="CD778" s="2" t="s">
        <v>3203</v>
      </c>
      <c r="CE778" t="s">
        <v>3204</v>
      </c>
      <c r="CG778" t="s">
        <v>156</v>
      </c>
      <c r="CH778" t="s">
        <v>122</v>
      </c>
      <c r="CI778" s="8">
        <v>96950</v>
      </c>
      <c r="CJ778" s="3">
        <v>8.66</v>
      </c>
      <c r="CK778" s="3">
        <v>8.66</v>
      </c>
      <c r="CL778" s="3">
        <v>0</v>
      </c>
      <c r="CM778" s="3">
        <v>0</v>
      </c>
      <c r="CN778" t="s">
        <v>137</v>
      </c>
      <c r="CP778" t="s">
        <v>138</v>
      </c>
      <c r="CR778" t="s">
        <v>117</v>
      </c>
      <c r="CS778" t="s">
        <v>139</v>
      </c>
      <c r="CT778" t="s">
        <v>140</v>
      </c>
      <c r="CU778" t="s">
        <v>140</v>
      </c>
      <c r="CV778" t="s">
        <v>140</v>
      </c>
      <c r="CW778" t="s">
        <v>139</v>
      </c>
      <c r="CX778" t="s">
        <v>140</v>
      </c>
      <c r="CY778" t="s">
        <v>3205</v>
      </c>
      <c r="CZ778" s="10">
        <v>16702349675</v>
      </c>
      <c r="DA778" t="s">
        <v>3200</v>
      </c>
      <c r="DB778" t="s">
        <v>140</v>
      </c>
      <c r="DC778" t="s">
        <v>139</v>
      </c>
      <c r="DD778" t="s">
        <v>117</v>
      </c>
    </row>
    <row r="779" spans="1:114" ht="14.45" customHeight="1" x14ac:dyDescent="0.25">
      <c r="A779" t="s">
        <v>3261</v>
      </c>
      <c r="B779" t="s">
        <v>115</v>
      </c>
      <c r="C779" s="1">
        <v>46047</v>
      </c>
      <c r="D779" s="1">
        <v>46104</v>
      </c>
      <c r="E779" t="s">
        <v>116</v>
      </c>
      <c r="G779" t="s">
        <v>117</v>
      </c>
      <c r="H779" t="s">
        <v>117</v>
      </c>
      <c r="I779" t="s">
        <v>117</v>
      </c>
      <c r="J779" t="s">
        <v>3262</v>
      </c>
      <c r="K779" t="s">
        <v>3263</v>
      </c>
      <c r="L779" t="s">
        <v>3264</v>
      </c>
      <c r="M779" t="s">
        <v>3265</v>
      </c>
      <c r="N779" t="s">
        <v>156</v>
      </c>
      <c r="O779" t="s">
        <v>122</v>
      </c>
      <c r="P779" s="8">
        <v>96950</v>
      </c>
      <c r="Q779" t="s">
        <v>123</v>
      </c>
      <c r="S779" s="10">
        <v>16702880360</v>
      </c>
      <c r="U779" t="s">
        <v>3266</v>
      </c>
      <c r="V779">
        <v>48819</v>
      </c>
      <c r="W779" t="s">
        <v>125</v>
      </c>
      <c r="Y779" t="s">
        <v>3267</v>
      </c>
      <c r="Z779" t="s">
        <v>917</v>
      </c>
      <c r="AB779" t="s">
        <v>3268</v>
      </c>
      <c r="AC779" t="s">
        <v>3264</v>
      </c>
      <c r="AD779" t="s">
        <v>3265</v>
      </c>
      <c r="AE779" t="s">
        <v>156</v>
      </c>
      <c r="AF779" t="s">
        <v>122</v>
      </c>
      <c r="AG779" s="8">
        <v>96950</v>
      </c>
      <c r="AH779" t="s">
        <v>123</v>
      </c>
      <c r="AJ779" s="10">
        <v>16702880360</v>
      </c>
      <c r="AK779">
        <v>104</v>
      </c>
      <c r="AL779" t="s">
        <v>3269</v>
      </c>
      <c r="BE779" t="str">
        <f>"49-3011.00"</f>
        <v>49-3011.00</v>
      </c>
      <c r="BF779" t="s">
        <v>3270</v>
      </c>
      <c r="BG779" t="s">
        <v>3271</v>
      </c>
      <c r="BH779" t="s">
        <v>3272</v>
      </c>
      <c r="BI779">
        <v>3</v>
      </c>
      <c r="BJ779">
        <v>3</v>
      </c>
      <c r="BK779" s="1">
        <v>46113</v>
      </c>
      <c r="BL779" s="1">
        <v>46477</v>
      </c>
      <c r="BM779" s="1">
        <v>46113</v>
      </c>
      <c r="BN779" s="1">
        <v>46477</v>
      </c>
      <c r="BO779">
        <v>35</v>
      </c>
      <c r="BP779">
        <v>7</v>
      </c>
      <c r="BQ779">
        <v>7</v>
      </c>
      <c r="BR779">
        <v>7</v>
      </c>
      <c r="BS779">
        <v>7</v>
      </c>
      <c r="BT779">
        <v>0</v>
      </c>
      <c r="BU779">
        <v>7</v>
      </c>
      <c r="BV779">
        <v>0</v>
      </c>
      <c r="BW779" t="str">
        <f>"9:00 AM"</f>
        <v>9:00 AM</v>
      </c>
      <c r="BX779" t="str">
        <f>"5:00 PM"</f>
        <v>5:00 PM</v>
      </c>
      <c r="BY779" t="s">
        <v>135</v>
      </c>
      <c r="BZ779">
        <v>0</v>
      </c>
      <c r="CA779">
        <v>24</v>
      </c>
      <c r="CB779" t="s">
        <v>117</v>
      </c>
      <c r="CD779" t="s">
        <v>3273</v>
      </c>
      <c r="CE779" t="s">
        <v>3265</v>
      </c>
      <c r="CG779" t="s">
        <v>156</v>
      </c>
      <c r="CH779" t="s">
        <v>122</v>
      </c>
      <c r="CI779" s="8">
        <v>96950</v>
      </c>
      <c r="CJ779" s="3">
        <v>11.98</v>
      </c>
      <c r="CK779" s="3">
        <v>17.68</v>
      </c>
      <c r="CL779" s="3">
        <v>17.97</v>
      </c>
      <c r="CM779" s="3">
        <v>26.52</v>
      </c>
      <c r="CN779" t="s">
        <v>137</v>
      </c>
      <c r="CO779" t="s">
        <v>3274</v>
      </c>
      <c r="CP779" t="s">
        <v>138</v>
      </c>
      <c r="CR779" t="s">
        <v>117</v>
      </c>
      <c r="CS779" t="s">
        <v>139</v>
      </c>
      <c r="CT779" t="s">
        <v>140</v>
      </c>
      <c r="CU779" t="s">
        <v>139</v>
      </c>
      <c r="CV779" t="s">
        <v>139</v>
      </c>
      <c r="CW779" t="s">
        <v>139</v>
      </c>
      <c r="CX779" t="s">
        <v>140</v>
      </c>
      <c r="CY779" s="2" t="s">
        <v>3275</v>
      </c>
      <c r="CZ779" s="10">
        <v>16702880360</v>
      </c>
      <c r="DA779" t="s">
        <v>3276</v>
      </c>
      <c r="DB779" t="s">
        <v>3277</v>
      </c>
      <c r="DC779" t="s">
        <v>139</v>
      </c>
      <c r="DD779" t="s">
        <v>117</v>
      </c>
    </row>
    <row r="780" spans="1:114" ht="14.45" customHeight="1" x14ac:dyDescent="0.25">
      <c r="A780" t="s">
        <v>4856</v>
      </c>
      <c r="B780" t="s">
        <v>115</v>
      </c>
      <c r="C780" s="1">
        <v>46052</v>
      </c>
      <c r="D780" s="1">
        <v>46104</v>
      </c>
      <c r="E780" t="s">
        <v>168</v>
      </c>
      <c r="F780" s="1">
        <v>46172</v>
      </c>
      <c r="G780" t="s">
        <v>117</v>
      </c>
      <c r="H780" t="s">
        <v>117</v>
      </c>
      <c r="I780" t="s">
        <v>117</v>
      </c>
      <c r="J780" t="s">
        <v>169</v>
      </c>
      <c r="L780" t="s">
        <v>1241</v>
      </c>
      <c r="M780" t="s">
        <v>171</v>
      </c>
      <c r="N780" t="s">
        <v>156</v>
      </c>
      <c r="O780" t="s">
        <v>122</v>
      </c>
      <c r="P780" s="8">
        <v>96950</v>
      </c>
      <c r="Q780" t="s">
        <v>123</v>
      </c>
      <c r="S780" s="10">
        <v>16702341795</v>
      </c>
      <c r="U780" t="s">
        <v>172</v>
      </c>
      <c r="V780">
        <v>722511</v>
      </c>
      <c r="W780" t="s">
        <v>125</v>
      </c>
      <c r="Y780" t="s">
        <v>173</v>
      </c>
      <c r="Z780" t="s">
        <v>174</v>
      </c>
      <c r="AA780" t="s">
        <v>175</v>
      </c>
      <c r="AB780" t="s">
        <v>176</v>
      </c>
      <c r="AC780" t="s">
        <v>171</v>
      </c>
      <c r="AD780" t="s">
        <v>1241</v>
      </c>
      <c r="AE780" t="s">
        <v>156</v>
      </c>
      <c r="AF780" t="s">
        <v>122</v>
      </c>
      <c r="AG780" s="8">
        <v>96950</v>
      </c>
      <c r="AH780" t="s">
        <v>123</v>
      </c>
      <c r="AJ780" s="10">
        <v>16702341795</v>
      </c>
      <c r="AL780" t="s">
        <v>178</v>
      </c>
      <c r="BE780" t="str">
        <f>"35-1012.00"</f>
        <v>35-1012.00</v>
      </c>
      <c r="BF780" t="s">
        <v>3033</v>
      </c>
      <c r="BG780" t="s">
        <v>3034</v>
      </c>
      <c r="BH780" t="s">
        <v>3035</v>
      </c>
      <c r="BI780">
        <v>1</v>
      </c>
      <c r="BJ780">
        <v>1</v>
      </c>
      <c r="BK780" s="1">
        <v>46174</v>
      </c>
      <c r="BL780" s="1">
        <v>46538</v>
      </c>
      <c r="BM780" s="1">
        <v>46174</v>
      </c>
      <c r="BN780" s="1">
        <v>46538</v>
      </c>
      <c r="BO780">
        <v>35</v>
      </c>
      <c r="BP780">
        <v>0</v>
      </c>
      <c r="BQ780">
        <v>6</v>
      </c>
      <c r="BR780">
        <v>6</v>
      </c>
      <c r="BS780">
        <v>6</v>
      </c>
      <c r="BT780">
        <v>6</v>
      </c>
      <c r="BU780">
        <v>6</v>
      </c>
      <c r="BV780">
        <v>5</v>
      </c>
      <c r="BW780" t="str">
        <f>"9:00 AM"</f>
        <v>9:00 AM</v>
      </c>
      <c r="BX780" t="str">
        <f>"4:00 PM"</f>
        <v>4:00 PM</v>
      </c>
      <c r="BY780" t="s">
        <v>135</v>
      </c>
      <c r="BZ780">
        <v>0</v>
      </c>
      <c r="CA780">
        <v>12</v>
      </c>
      <c r="CB780" t="s">
        <v>139</v>
      </c>
      <c r="CC780">
        <v>10</v>
      </c>
      <c r="CD780" t="s">
        <v>4857</v>
      </c>
      <c r="CE780" t="s">
        <v>4858</v>
      </c>
      <c r="CF780" t="s">
        <v>1241</v>
      </c>
      <c r="CG780" t="s">
        <v>156</v>
      </c>
      <c r="CH780" t="s">
        <v>122</v>
      </c>
      <c r="CI780" s="8">
        <v>96950</v>
      </c>
      <c r="CJ780" s="3">
        <v>11.23</v>
      </c>
      <c r="CK780" s="3">
        <v>11.5</v>
      </c>
      <c r="CL780" s="3">
        <v>16.850000000000001</v>
      </c>
      <c r="CM780" s="3">
        <v>17.25</v>
      </c>
      <c r="CN780" t="s">
        <v>137</v>
      </c>
      <c r="CO780" t="s">
        <v>165</v>
      </c>
      <c r="CP780" t="s">
        <v>138</v>
      </c>
      <c r="CR780" t="s">
        <v>117</v>
      </c>
      <c r="CS780" t="s">
        <v>139</v>
      </c>
      <c r="CT780" t="s">
        <v>139</v>
      </c>
      <c r="CU780" t="s">
        <v>139</v>
      </c>
      <c r="CV780" t="s">
        <v>140</v>
      </c>
      <c r="CW780" t="s">
        <v>139</v>
      </c>
      <c r="CX780" t="s">
        <v>139</v>
      </c>
      <c r="CY780" t="s">
        <v>1246</v>
      </c>
      <c r="CZ780" s="10">
        <v>16702341795</v>
      </c>
      <c r="DA780" t="s">
        <v>178</v>
      </c>
      <c r="DB780" t="s">
        <v>183</v>
      </c>
      <c r="DC780" t="s">
        <v>139</v>
      </c>
      <c r="DD780" t="s">
        <v>117</v>
      </c>
    </row>
    <row r="781" spans="1:114" ht="14.45" customHeight="1" x14ac:dyDescent="0.25">
      <c r="A781" t="s">
        <v>5324</v>
      </c>
      <c r="B781" t="s">
        <v>234</v>
      </c>
      <c r="C781" s="1">
        <v>46104</v>
      </c>
      <c r="D781" s="1">
        <v>46104</v>
      </c>
      <c r="E781" t="s">
        <v>168</v>
      </c>
      <c r="F781" s="1">
        <v>46233</v>
      </c>
      <c r="G781" t="s">
        <v>117</v>
      </c>
      <c r="H781" t="s">
        <v>117</v>
      </c>
      <c r="I781" t="s">
        <v>117</v>
      </c>
      <c r="J781" t="s">
        <v>3303</v>
      </c>
      <c r="K781" t="s">
        <v>140</v>
      </c>
      <c r="L781" t="s">
        <v>3304</v>
      </c>
      <c r="M781" t="s">
        <v>3305</v>
      </c>
      <c r="N781" t="s">
        <v>156</v>
      </c>
      <c r="O781" t="s">
        <v>122</v>
      </c>
      <c r="P781" s="8">
        <v>96950</v>
      </c>
      <c r="Q781" t="s">
        <v>123</v>
      </c>
      <c r="R781" t="s">
        <v>140</v>
      </c>
      <c r="S781" s="10">
        <v>16702346560</v>
      </c>
      <c r="U781" t="s">
        <v>3306</v>
      </c>
      <c r="V781">
        <v>238220</v>
      </c>
      <c r="W781" t="s">
        <v>125</v>
      </c>
      <c r="Y781" t="s">
        <v>3307</v>
      </c>
      <c r="Z781" t="s">
        <v>3308</v>
      </c>
      <c r="AA781" t="s">
        <v>3309</v>
      </c>
      <c r="AB781" t="s">
        <v>162</v>
      </c>
      <c r="AC781" t="s">
        <v>3304</v>
      </c>
      <c r="AD781" t="s">
        <v>3305</v>
      </c>
      <c r="AE781" t="s">
        <v>156</v>
      </c>
      <c r="AF781" t="s">
        <v>122</v>
      </c>
      <c r="AG781" s="8">
        <v>96950</v>
      </c>
      <c r="AH781" t="s">
        <v>123</v>
      </c>
      <c r="AJ781" s="10">
        <v>16702346560</v>
      </c>
      <c r="AL781" t="s">
        <v>3310</v>
      </c>
      <c r="BE781" t="str">
        <f>"49-9021.00"</f>
        <v>49-9021.00</v>
      </c>
      <c r="BF781" t="s">
        <v>1867</v>
      </c>
      <c r="BG781" t="s">
        <v>3311</v>
      </c>
      <c r="BH781" t="s">
        <v>3312</v>
      </c>
      <c r="BI781">
        <v>1</v>
      </c>
      <c r="BK781" s="1">
        <v>46235</v>
      </c>
      <c r="BL781" s="1">
        <v>46599</v>
      </c>
      <c r="BO781">
        <v>35</v>
      </c>
      <c r="BP781">
        <v>0</v>
      </c>
      <c r="BQ781">
        <v>7</v>
      </c>
      <c r="BR781">
        <v>7</v>
      </c>
      <c r="BS781">
        <v>7</v>
      </c>
      <c r="BT781">
        <v>7</v>
      </c>
      <c r="BU781">
        <v>7</v>
      </c>
      <c r="BV781">
        <v>0</v>
      </c>
      <c r="BW781" t="str">
        <f>"8:00 AM"</f>
        <v>8:00 AM</v>
      </c>
      <c r="BX781" t="str">
        <f>"4:00 PM"</f>
        <v>4:00 PM</v>
      </c>
      <c r="BY781" t="s">
        <v>135</v>
      </c>
      <c r="BZ781">
        <v>0</v>
      </c>
      <c r="CA781">
        <v>24</v>
      </c>
      <c r="CB781" t="s">
        <v>117</v>
      </c>
      <c r="CD781" t="s">
        <v>5325</v>
      </c>
      <c r="CE781" t="s">
        <v>3304</v>
      </c>
      <c r="CF781" t="s">
        <v>3305</v>
      </c>
      <c r="CG781" t="s">
        <v>156</v>
      </c>
      <c r="CH781" t="s">
        <v>122</v>
      </c>
      <c r="CI781" s="8">
        <v>96950</v>
      </c>
      <c r="CJ781" s="3">
        <v>13</v>
      </c>
      <c r="CK781" s="3">
        <v>16</v>
      </c>
      <c r="CL781" s="3">
        <v>19.5</v>
      </c>
      <c r="CM781" s="3">
        <v>24</v>
      </c>
      <c r="CN781" t="s">
        <v>137</v>
      </c>
      <c r="CP781" t="s">
        <v>3313</v>
      </c>
      <c r="CQ781" t="s">
        <v>5267</v>
      </c>
      <c r="CR781" t="s">
        <v>139</v>
      </c>
      <c r="CS781" t="s">
        <v>139</v>
      </c>
      <c r="CT781" t="s">
        <v>139</v>
      </c>
      <c r="CU781" t="s">
        <v>139</v>
      </c>
      <c r="CV781" t="s">
        <v>140</v>
      </c>
      <c r="CW781" t="s">
        <v>139</v>
      </c>
      <c r="CX781" t="s">
        <v>139</v>
      </c>
      <c r="CY781" t="s">
        <v>3315</v>
      </c>
      <c r="CZ781" s="10">
        <v>16702346560</v>
      </c>
      <c r="DA781" t="s">
        <v>3310</v>
      </c>
      <c r="DB781" t="s">
        <v>560</v>
      </c>
      <c r="DC781" t="s">
        <v>139</v>
      </c>
      <c r="DD781" t="s">
        <v>117</v>
      </c>
    </row>
    <row r="782" spans="1:114" ht="14.45" customHeight="1" x14ac:dyDescent="0.25">
      <c r="A782" t="s">
        <v>1478</v>
      </c>
      <c r="B782" t="s">
        <v>499</v>
      </c>
      <c r="C782" s="1">
        <v>46096</v>
      </c>
      <c r="D782" s="1">
        <v>46105</v>
      </c>
      <c r="E782" t="s">
        <v>168</v>
      </c>
      <c r="F782" s="1">
        <v>46294</v>
      </c>
      <c r="G782" t="s">
        <v>139</v>
      </c>
      <c r="H782" t="s">
        <v>117</v>
      </c>
      <c r="I782" t="s">
        <v>117</v>
      </c>
      <c r="J782" t="s">
        <v>1479</v>
      </c>
      <c r="K782" t="s">
        <v>1480</v>
      </c>
      <c r="L782" t="s">
        <v>1287</v>
      </c>
      <c r="M782" t="s">
        <v>1481</v>
      </c>
      <c r="N782" t="s">
        <v>156</v>
      </c>
      <c r="O782" t="s">
        <v>122</v>
      </c>
      <c r="P782" s="8">
        <v>96950</v>
      </c>
      <c r="Q782" t="s">
        <v>123</v>
      </c>
      <c r="S782" s="10">
        <v>16704830338</v>
      </c>
      <c r="T782">
        <v>0</v>
      </c>
      <c r="U782" t="s">
        <v>1482</v>
      </c>
      <c r="V782">
        <v>56152</v>
      </c>
      <c r="W782" t="s">
        <v>125</v>
      </c>
      <c r="Y782" t="s">
        <v>148</v>
      </c>
      <c r="Z782" t="s">
        <v>1483</v>
      </c>
      <c r="AB782" t="s">
        <v>277</v>
      </c>
      <c r="AC782" t="s">
        <v>1287</v>
      </c>
      <c r="AD782" t="s">
        <v>1481</v>
      </c>
      <c r="AE782" t="s">
        <v>156</v>
      </c>
      <c r="AF782" t="s">
        <v>122</v>
      </c>
      <c r="AG782" s="8">
        <v>96950</v>
      </c>
      <c r="AH782" t="s">
        <v>123</v>
      </c>
      <c r="AJ782" s="10">
        <v>16704830338</v>
      </c>
      <c r="AK782">
        <v>0</v>
      </c>
      <c r="AL782" t="s">
        <v>1484</v>
      </c>
      <c r="BE782" t="str">
        <f>"39-7011.00"</f>
        <v>39-7011.00</v>
      </c>
      <c r="BF782" t="s">
        <v>1004</v>
      </c>
      <c r="BG782" t="s">
        <v>1485</v>
      </c>
      <c r="BH782" t="s">
        <v>1486</v>
      </c>
      <c r="BI782">
        <v>1</v>
      </c>
      <c r="BK782" s="1">
        <v>46296</v>
      </c>
      <c r="BL782" s="1">
        <v>47391</v>
      </c>
      <c r="BO782">
        <v>40</v>
      </c>
      <c r="BP782">
        <v>0</v>
      </c>
      <c r="BQ782">
        <v>8</v>
      </c>
      <c r="BR782">
        <v>8</v>
      </c>
      <c r="BS782">
        <v>8</v>
      </c>
      <c r="BT782">
        <v>8</v>
      </c>
      <c r="BU782">
        <v>8</v>
      </c>
      <c r="BV782">
        <v>0</v>
      </c>
      <c r="BW782" t="str">
        <f>"8:00 AM"</f>
        <v>8:00 AM</v>
      </c>
      <c r="BX782" t="str">
        <f>"5:00 PM"</f>
        <v>5:00 PM</v>
      </c>
      <c r="BY782" t="s">
        <v>135</v>
      </c>
      <c r="BZ782">
        <v>0</v>
      </c>
      <c r="CA782">
        <v>24</v>
      </c>
      <c r="CB782" t="s">
        <v>117</v>
      </c>
      <c r="CD782" t="s">
        <v>1487</v>
      </c>
      <c r="CE782" t="s">
        <v>1287</v>
      </c>
      <c r="CF782" t="s">
        <v>1481</v>
      </c>
      <c r="CG782" t="s">
        <v>156</v>
      </c>
      <c r="CH782" t="s">
        <v>122</v>
      </c>
      <c r="CI782" s="8">
        <v>96950</v>
      </c>
      <c r="CJ782" s="3">
        <v>10.98</v>
      </c>
      <c r="CK782" s="3">
        <v>10.98</v>
      </c>
      <c r="CL782" s="3">
        <v>16.47</v>
      </c>
      <c r="CM782" s="3">
        <v>16.47</v>
      </c>
      <c r="CN782" t="s">
        <v>137</v>
      </c>
      <c r="CO782" t="s">
        <v>140</v>
      </c>
      <c r="CP782" t="s">
        <v>138</v>
      </c>
      <c r="CR782" t="s">
        <v>117</v>
      </c>
      <c r="CS782" t="s">
        <v>139</v>
      </c>
      <c r="CT782" t="s">
        <v>140</v>
      </c>
      <c r="CU782" t="s">
        <v>139</v>
      </c>
      <c r="CV782" t="s">
        <v>140</v>
      </c>
      <c r="CW782" t="s">
        <v>139</v>
      </c>
      <c r="CX782" t="s">
        <v>140</v>
      </c>
      <c r="CY782" t="s">
        <v>1488</v>
      </c>
      <c r="CZ782" s="10">
        <v>16704830338</v>
      </c>
      <c r="DA782" t="s">
        <v>1484</v>
      </c>
      <c r="DB782" t="s">
        <v>140</v>
      </c>
      <c r="DC782" t="s">
        <v>139</v>
      </c>
      <c r="DD782" t="s">
        <v>117</v>
      </c>
      <c r="DE782" t="s">
        <v>148</v>
      </c>
      <c r="DF782" t="s">
        <v>1483</v>
      </c>
      <c r="DH782" t="s">
        <v>1482</v>
      </c>
      <c r="DI782" t="s">
        <v>1479</v>
      </c>
      <c r="DJ782" t="s">
        <v>1484</v>
      </c>
    </row>
    <row r="783" spans="1:114" ht="14.45" customHeight="1" x14ac:dyDescent="0.25">
      <c r="A783" t="s">
        <v>2381</v>
      </c>
      <c r="B783" t="s">
        <v>217</v>
      </c>
      <c r="C783" s="1">
        <v>46072</v>
      </c>
      <c r="D783" s="1">
        <v>46105</v>
      </c>
      <c r="E783" t="s">
        <v>116</v>
      </c>
      <c r="G783" t="s">
        <v>117</v>
      </c>
      <c r="H783" t="s">
        <v>117</v>
      </c>
      <c r="I783" t="s">
        <v>117</v>
      </c>
      <c r="J783" t="s">
        <v>1294</v>
      </c>
      <c r="L783" t="s">
        <v>1295</v>
      </c>
      <c r="N783" t="s">
        <v>146</v>
      </c>
      <c r="O783" t="s">
        <v>122</v>
      </c>
      <c r="P783" s="8">
        <v>96951</v>
      </c>
      <c r="Q783" t="s">
        <v>123</v>
      </c>
      <c r="S783" s="10">
        <v>16702873741</v>
      </c>
      <c r="U783" t="s">
        <v>1296</v>
      </c>
      <c r="V783">
        <v>561320</v>
      </c>
      <c r="W783" t="s">
        <v>125</v>
      </c>
      <c r="Y783" t="s">
        <v>1297</v>
      </c>
      <c r="Z783" t="s">
        <v>1298</v>
      </c>
      <c r="AB783" t="s">
        <v>1299</v>
      </c>
      <c r="AC783" t="s">
        <v>1295</v>
      </c>
      <c r="AE783" t="s">
        <v>146</v>
      </c>
      <c r="AF783" t="s">
        <v>122</v>
      </c>
      <c r="AG783" s="8">
        <v>96951</v>
      </c>
      <c r="AH783" t="s">
        <v>123</v>
      </c>
      <c r="AJ783" s="10">
        <v>16702873741</v>
      </c>
      <c r="AL783" t="s">
        <v>1300</v>
      </c>
      <c r="BE783" t="str">
        <f>"35-2021.00"</f>
        <v>35-2021.00</v>
      </c>
      <c r="BF783" t="s">
        <v>588</v>
      </c>
      <c r="BG783" t="s">
        <v>2382</v>
      </c>
      <c r="BH783" t="s">
        <v>588</v>
      </c>
      <c r="BI783">
        <v>2</v>
      </c>
      <c r="BK783" s="1">
        <v>46143</v>
      </c>
      <c r="BL783" s="1">
        <v>46507</v>
      </c>
      <c r="BO783">
        <v>35</v>
      </c>
      <c r="BP783">
        <v>5</v>
      </c>
      <c r="BQ783">
        <v>5</v>
      </c>
      <c r="BR783">
        <v>5</v>
      </c>
      <c r="BS783">
        <v>5</v>
      </c>
      <c r="BT783">
        <v>5</v>
      </c>
      <c r="BU783">
        <v>5</v>
      </c>
      <c r="BV783">
        <v>5</v>
      </c>
      <c r="BW783" t="str">
        <f>"8:00 AM"</f>
        <v>8:00 AM</v>
      </c>
      <c r="BX783" t="str">
        <f>"5:00 PM"</f>
        <v>5:00 PM</v>
      </c>
      <c r="BY783" t="s">
        <v>165</v>
      </c>
      <c r="BZ783">
        <v>0</v>
      </c>
      <c r="CA783">
        <v>0</v>
      </c>
      <c r="CB783" t="s">
        <v>117</v>
      </c>
      <c r="CD783" t="s">
        <v>2383</v>
      </c>
      <c r="CE783" t="s">
        <v>2384</v>
      </c>
      <c r="CG783" t="s">
        <v>146</v>
      </c>
      <c r="CH783" t="s">
        <v>122</v>
      </c>
      <c r="CI783" s="8">
        <v>96951</v>
      </c>
      <c r="CJ783" s="3">
        <v>8.24</v>
      </c>
      <c r="CK783" s="3">
        <v>8.24</v>
      </c>
      <c r="CL783" s="3">
        <v>12.36</v>
      </c>
      <c r="CM783" s="3">
        <v>12.36</v>
      </c>
      <c r="CN783" t="s">
        <v>137</v>
      </c>
      <c r="CO783" t="s">
        <v>854</v>
      </c>
      <c r="CP783" t="s">
        <v>138</v>
      </c>
      <c r="CR783" t="s">
        <v>117</v>
      </c>
      <c r="CS783" t="s">
        <v>139</v>
      </c>
      <c r="CT783" t="s">
        <v>140</v>
      </c>
      <c r="CU783" t="s">
        <v>139</v>
      </c>
      <c r="CV783" t="s">
        <v>140</v>
      </c>
      <c r="CW783" t="s">
        <v>139</v>
      </c>
      <c r="CX783" t="s">
        <v>140</v>
      </c>
      <c r="CY783" t="s">
        <v>1302</v>
      </c>
      <c r="CZ783" s="10">
        <v>16702873741</v>
      </c>
      <c r="DA783" t="s">
        <v>1300</v>
      </c>
      <c r="DB783" t="s">
        <v>140</v>
      </c>
      <c r="DC783" t="s">
        <v>139</v>
      </c>
      <c r="DD783" t="s">
        <v>117</v>
      </c>
      <c r="DE783" t="s">
        <v>1297</v>
      </c>
      <c r="DF783" t="s">
        <v>1298</v>
      </c>
      <c r="DH783" t="s">
        <v>1296</v>
      </c>
      <c r="DI783" t="s">
        <v>2385</v>
      </c>
      <c r="DJ783" t="s">
        <v>1300</v>
      </c>
    </row>
    <row r="784" spans="1:114" ht="14.45" customHeight="1" x14ac:dyDescent="0.25">
      <c r="A784" t="s">
        <v>2442</v>
      </c>
      <c r="B784" t="s">
        <v>115</v>
      </c>
      <c r="C784" s="1">
        <v>46054</v>
      </c>
      <c r="D784" s="1">
        <v>46105</v>
      </c>
      <c r="E784" t="s">
        <v>116</v>
      </c>
      <c r="G784" t="s">
        <v>117</v>
      </c>
      <c r="H784" t="s">
        <v>117</v>
      </c>
      <c r="I784" t="s">
        <v>117</v>
      </c>
      <c r="J784" t="s">
        <v>2443</v>
      </c>
      <c r="K784" t="s">
        <v>2443</v>
      </c>
      <c r="L784" t="s">
        <v>2444</v>
      </c>
      <c r="N784" t="s">
        <v>121</v>
      </c>
      <c r="O784" t="s">
        <v>122</v>
      </c>
      <c r="P784" s="8">
        <v>96950</v>
      </c>
      <c r="Q784" t="s">
        <v>123</v>
      </c>
      <c r="S784" s="10">
        <v>16702331440</v>
      </c>
      <c r="U784" t="s">
        <v>2445</v>
      </c>
      <c r="V784">
        <v>237130</v>
      </c>
      <c r="W784" t="s">
        <v>125</v>
      </c>
      <c r="Y784" t="s">
        <v>2446</v>
      </c>
      <c r="Z784" t="s">
        <v>2447</v>
      </c>
      <c r="AA784" t="s">
        <v>1930</v>
      </c>
      <c r="AB784" t="s">
        <v>2448</v>
      </c>
      <c r="AC784" t="s">
        <v>2449</v>
      </c>
      <c r="AE784" t="s">
        <v>121</v>
      </c>
      <c r="AF784" t="s">
        <v>122</v>
      </c>
      <c r="AG784" s="8">
        <v>96950</v>
      </c>
      <c r="AH784" t="s">
        <v>123</v>
      </c>
      <c r="AJ784" s="10">
        <v>16704836435</v>
      </c>
      <c r="AL784" t="s">
        <v>2450</v>
      </c>
      <c r="AM784" t="s">
        <v>152</v>
      </c>
      <c r="AN784" t="s">
        <v>2451</v>
      </c>
      <c r="AO784" t="s">
        <v>2452</v>
      </c>
      <c r="AP784" t="s">
        <v>2453</v>
      </c>
      <c r="AQ784" t="s">
        <v>2454</v>
      </c>
      <c r="AR784" t="s">
        <v>2454</v>
      </c>
      <c r="AS784" t="s">
        <v>156</v>
      </c>
      <c r="AT784" t="s">
        <v>122</v>
      </c>
      <c r="AU784" s="8">
        <v>96950</v>
      </c>
      <c r="AV784" t="s">
        <v>123</v>
      </c>
      <c r="AW784" t="s">
        <v>156</v>
      </c>
      <c r="AX784" s="10">
        <v>16702874639</v>
      </c>
      <c r="AZ784" t="s">
        <v>2455</v>
      </c>
      <c r="BA784" t="s">
        <v>2456</v>
      </c>
      <c r="BB784" t="s">
        <v>2457</v>
      </c>
      <c r="BE784" t="str">
        <f>"11-9041.00"</f>
        <v>11-9041.00</v>
      </c>
      <c r="BF784" t="s">
        <v>2458</v>
      </c>
      <c r="BG784" t="s">
        <v>2459</v>
      </c>
      <c r="BH784" t="s">
        <v>2460</v>
      </c>
      <c r="BI784">
        <v>1</v>
      </c>
      <c r="BJ784">
        <v>1</v>
      </c>
      <c r="BK784" s="1">
        <v>46143</v>
      </c>
      <c r="BL784" s="1">
        <v>46507</v>
      </c>
      <c r="BM784" s="1">
        <v>46143</v>
      </c>
      <c r="BN784" s="1">
        <v>46507</v>
      </c>
      <c r="BO784">
        <v>40</v>
      </c>
      <c r="BP784">
        <v>0</v>
      </c>
      <c r="BQ784">
        <v>8</v>
      </c>
      <c r="BR784">
        <v>8</v>
      </c>
      <c r="BS784">
        <v>8</v>
      </c>
      <c r="BT784">
        <v>8</v>
      </c>
      <c r="BU784">
        <v>8</v>
      </c>
      <c r="BV784">
        <v>0</v>
      </c>
      <c r="BW784" t="str">
        <f>"8:00 AM"</f>
        <v>8:00 AM</v>
      </c>
      <c r="BX784" t="str">
        <f>"5:00 PM"</f>
        <v>5:00 PM</v>
      </c>
      <c r="BY784" t="s">
        <v>212</v>
      </c>
      <c r="BZ784">
        <v>0</v>
      </c>
      <c r="CA784">
        <v>24</v>
      </c>
      <c r="CB784" t="s">
        <v>139</v>
      </c>
      <c r="CC784">
        <v>10</v>
      </c>
      <c r="CD784" s="2" t="s">
        <v>2461</v>
      </c>
      <c r="CE784" t="s">
        <v>2462</v>
      </c>
      <c r="CG784" t="s">
        <v>156</v>
      </c>
      <c r="CH784" t="s">
        <v>122</v>
      </c>
      <c r="CI784" s="8">
        <v>96950</v>
      </c>
      <c r="CJ784" s="3">
        <v>24.19</v>
      </c>
      <c r="CK784" s="3">
        <v>24.19</v>
      </c>
      <c r="CL784" s="3">
        <v>36.29</v>
      </c>
      <c r="CM784" s="3">
        <v>36.29</v>
      </c>
      <c r="CN784" t="s">
        <v>137</v>
      </c>
      <c r="CP784" t="s">
        <v>138</v>
      </c>
      <c r="CR784" t="s">
        <v>117</v>
      </c>
      <c r="CS784" t="s">
        <v>139</v>
      </c>
      <c r="CT784" t="s">
        <v>140</v>
      </c>
      <c r="CU784" t="s">
        <v>139</v>
      </c>
      <c r="CV784" t="s">
        <v>140</v>
      </c>
      <c r="CW784" t="s">
        <v>139</v>
      </c>
      <c r="CX784" t="s">
        <v>140</v>
      </c>
      <c r="CY784" t="s">
        <v>2463</v>
      </c>
      <c r="CZ784" s="10">
        <v>16704836435</v>
      </c>
      <c r="DA784" t="s">
        <v>2450</v>
      </c>
      <c r="DB784" t="s">
        <v>140</v>
      </c>
      <c r="DC784" t="s">
        <v>139</v>
      </c>
      <c r="DD784" t="s">
        <v>117</v>
      </c>
    </row>
    <row r="785" spans="1:114" ht="14.45" customHeight="1" x14ac:dyDescent="0.25">
      <c r="A785" t="s">
        <v>2617</v>
      </c>
      <c r="B785" t="s">
        <v>115</v>
      </c>
      <c r="C785" s="1">
        <v>46016</v>
      </c>
      <c r="D785" s="1">
        <v>46105</v>
      </c>
      <c r="E785" t="s">
        <v>168</v>
      </c>
      <c r="F785" s="1">
        <v>46036</v>
      </c>
      <c r="G785" t="s">
        <v>117</v>
      </c>
      <c r="H785" t="s">
        <v>117</v>
      </c>
      <c r="I785" t="s">
        <v>117</v>
      </c>
      <c r="J785" t="s">
        <v>1435</v>
      </c>
      <c r="K785" t="s">
        <v>142</v>
      </c>
      <c r="L785" t="s">
        <v>2419</v>
      </c>
      <c r="M785" t="s">
        <v>2618</v>
      </c>
      <c r="N785" t="s">
        <v>156</v>
      </c>
      <c r="O785" t="s">
        <v>122</v>
      </c>
      <c r="P785" s="8">
        <v>96950</v>
      </c>
      <c r="Q785" t="s">
        <v>123</v>
      </c>
      <c r="S785" s="10">
        <v>16702345050</v>
      </c>
      <c r="U785" t="s">
        <v>1438</v>
      </c>
      <c r="V785">
        <v>561320</v>
      </c>
      <c r="W785" t="s">
        <v>125</v>
      </c>
      <c r="Y785" t="s">
        <v>1439</v>
      </c>
      <c r="Z785" t="s">
        <v>1440</v>
      </c>
      <c r="AB785" t="s">
        <v>1441</v>
      </c>
      <c r="AC785" t="s">
        <v>2419</v>
      </c>
      <c r="AD785" t="s">
        <v>2618</v>
      </c>
      <c r="AE785" t="s">
        <v>156</v>
      </c>
      <c r="AF785" t="s">
        <v>122</v>
      </c>
      <c r="AG785" s="8">
        <v>96950</v>
      </c>
      <c r="AH785" t="s">
        <v>123</v>
      </c>
      <c r="AJ785" s="10">
        <v>16702345050</v>
      </c>
      <c r="AL785" t="s">
        <v>1442</v>
      </c>
      <c r="BE785" t="str">
        <f>"43-3031.00"</f>
        <v>43-3031.00</v>
      </c>
      <c r="BF785" t="s">
        <v>1205</v>
      </c>
      <c r="BG785" t="s">
        <v>2619</v>
      </c>
      <c r="BH785" t="s">
        <v>819</v>
      </c>
      <c r="BI785">
        <v>2</v>
      </c>
      <c r="BJ785">
        <v>2</v>
      </c>
      <c r="BK785" s="1">
        <v>46038</v>
      </c>
      <c r="BL785" s="1">
        <v>46402</v>
      </c>
      <c r="BM785" s="1">
        <v>46105</v>
      </c>
      <c r="BN785" s="1">
        <v>46402</v>
      </c>
      <c r="BO785">
        <v>35</v>
      </c>
      <c r="BP785">
        <v>0</v>
      </c>
      <c r="BQ785">
        <v>7</v>
      </c>
      <c r="BR785">
        <v>7</v>
      </c>
      <c r="BS785">
        <v>7</v>
      </c>
      <c r="BT785">
        <v>7</v>
      </c>
      <c r="BU785">
        <v>7</v>
      </c>
      <c r="BV785">
        <v>0</v>
      </c>
      <c r="BW785" t="str">
        <f>"9:00 AM"</f>
        <v>9:00 AM</v>
      </c>
      <c r="BX785" t="str">
        <f>"5:00 PM"</f>
        <v>5:00 PM</v>
      </c>
      <c r="BY785" t="s">
        <v>135</v>
      </c>
      <c r="BZ785">
        <v>0</v>
      </c>
      <c r="CA785">
        <v>24</v>
      </c>
      <c r="CB785" t="s">
        <v>117</v>
      </c>
      <c r="CD785" s="2" t="s">
        <v>2620</v>
      </c>
      <c r="CE785" t="s">
        <v>2419</v>
      </c>
      <c r="CF785" t="s">
        <v>2621</v>
      </c>
      <c r="CG785" t="s">
        <v>156</v>
      </c>
      <c r="CH785" t="s">
        <v>122</v>
      </c>
      <c r="CI785" s="8">
        <v>96950</v>
      </c>
      <c r="CJ785" s="3">
        <v>12.33</v>
      </c>
      <c r="CK785" s="3">
        <v>12.33</v>
      </c>
      <c r="CL785" s="3">
        <v>18.5</v>
      </c>
      <c r="CM785" s="3">
        <v>18.5</v>
      </c>
      <c r="CN785" t="s">
        <v>137</v>
      </c>
      <c r="CO785" t="s">
        <v>140</v>
      </c>
      <c r="CP785" t="s">
        <v>138</v>
      </c>
      <c r="CR785" t="s">
        <v>117</v>
      </c>
      <c r="CS785" t="s">
        <v>139</v>
      </c>
      <c r="CT785" t="s">
        <v>140</v>
      </c>
      <c r="CU785" t="s">
        <v>139</v>
      </c>
      <c r="CV785" t="s">
        <v>140</v>
      </c>
      <c r="CW785" t="s">
        <v>139</v>
      </c>
      <c r="CX785" t="s">
        <v>140</v>
      </c>
      <c r="CY785" t="s">
        <v>140</v>
      </c>
      <c r="CZ785" s="10">
        <v>16702345050</v>
      </c>
      <c r="DA785" t="s">
        <v>1442</v>
      </c>
      <c r="DB785" t="s">
        <v>142</v>
      </c>
      <c r="DC785" t="s">
        <v>139</v>
      </c>
      <c r="DD785" t="s">
        <v>117</v>
      </c>
    </row>
    <row r="786" spans="1:114" ht="14.45" customHeight="1" x14ac:dyDescent="0.25">
      <c r="A786" t="s">
        <v>2647</v>
      </c>
      <c r="B786" t="s">
        <v>217</v>
      </c>
      <c r="C786" s="1">
        <v>46054</v>
      </c>
      <c r="D786" s="1">
        <v>46105</v>
      </c>
      <c r="E786" t="s">
        <v>168</v>
      </c>
      <c r="F786" s="1">
        <v>46142</v>
      </c>
      <c r="G786" t="s">
        <v>117</v>
      </c>
      <c r="H786" t="s">
        <v>117</v>
      </c>
      <c r="I786" t="s">
        <v>117</v>
      </c>
      <c r="J786" t="s">
        <v>968</v>
      </c>
      <c r="K786" t="s">
        <v>969</v>
      </c>
      <c r="L786" t="s">
        <v>970</v>
      </c>
      <c r="N786" t="s">
        <v>121</v>
      </c>
      <c r="O786" t="s">
        <v>122</v>
      </c>
      <c r="P786" s="8">
        <v>96950</v>
      </c>
      <c r="Q786" t="s">
        <v>123</v>
      </c>
      <c r="R786" t="s">
        <v>976</v>
      </c>
      <c r="S786" s="10">
        <v>16709899218</v>
      </c>
      <c r="U786" t="s">
        <v>971</v>
      </c>
      <c r="V786">
        <v>561320</v>
      </c>
      <c r="W786" t="s">
        <v>222</v>
      </c>
      <c r="X786" t="s">
        <v>139</v>
      </c>
      <c r="Y786" t="s">
        <v>972</v>
      </c>
      <c r="Z786" t="s">
        <v>973</v>
      </c>
      <c r="AA786" t="s">
        <v>974</v>
      </c>
      <c r="AB786" t="s">
        <v>975</v>
      </c>
      <c r="AC786" t="s">
        <v>970</v>
      </c>
      <c r="AE786" t="s">
        <v>121</v>
      </c>
      <c r="AF786" t="s">
        <v>122</v>
      </c>
      <c r="AG786" s="8">
        <v>96950</v>
      </c>
      <c r="AH786" t="s">
        <v>123</v>
      </c>
      <c r="AI786" t="s">
        <v>976</v>
      </c>
      <c r="AJ786" s="10">
        <v>16709899218</v>
      </c>
      <c r="AL786" t="s">
        <v>977</v>
      </c>
      <c r="BE786" t="str">
        <f>"37-2011.00"</f>
        <v>37-2011.00</v>
      </c>
      <c r="BF786" t="s">
        <v>640</v>
      </c>
      <c r="BG786" t="s">
        <v>2648</v>
      </c>
      <c r="BH786" t="s">
        <v>1224</v>
      </c>
      <c r="BI786">
        <v>3</v>
      </c>
      <c r="BK786" s="1">
        <v>46143</v>
      </c>
      <c r="BL786" s="1">
        <v>46507</v>
      </c>
      <c r="BO786">
        <v>35</v>
      </c>
      <c r="BP786">
        <v>0</v>
      </c>
      <c r="BQ786">
        <v>7</v>
      </c>
      <c r="BR786">
        <v>7</v>
      </c>
      <c r="BS786">
        <v>7</v>
      </c>
      <c r="BT786">
        <v>7</v>
      </c>
      <c r="BU786">
        <v>7</v>
      </c>
      <c r="BV786">
        <v>0</v>
      </c>
      <c r="BW786" t="str">
        <f>"8:00 AM"</f>
        <v>8:00 AM</v>
      </c>
      <c r="BX786" t="str">
        <f>"4:00 PM"</f>
        <v>4:00 PM</v>
      </c>
      <c r="BY786" t="s">
        <v>165</v>
      </c>
      <c r="BZ786">
        <v>0</v>
      </c>
      <c r="CA786">
        <v>12</v>
      </c>
      <c r="CB786" t="s">
        <v>117</v>
      </c>
      <c r="CD786" t="s">
        <v>2649</v>
      </c>
      <c r="CE786" t="s">
        <v>982</v>
      </c>
      <c r="CG786" t="s">
        <v>121</v>
      </c>
      <c r="CH786" t="s">
        <v>122</v>
      </c>
      <c r="CI786" s="8">
        <v>96950</v>
      </c>
      <c r="CJ786" s="3">
        <v>8.4499999999999993</v>
      </c>
      <c r="CK786" s="3">
        <v>8.4499999999999993</v>
      </c>
      <c r="CL786" s="3">
        <v>12.67</v>
      </c>
      <c r="CM786" s="3">
        <v>12.67</v>
      </c>
      <c r="CN786" t="s">
        <v>137</v>
      </c>
      <c r="CO786" t="s">
        <v>140</v>
      </c>
      <c r="CP786" t="s">
        <v>138</v>
      </c>
      <c r="CR786" t="s">
        <v>117</v>
      </c>
      <c r="CS786" t="s">
        <v>139</v>
      </c>
      <c r="CT786" t="s">
        <v>139</v>
      </c>
      <c r="CU786" t="s">
        <v>139</v>
      </c>
      <c r="CV786" t="s">
        <v>140</v>
      </c>
      <c r="CW786" t="s">
        <v>139</v>
      </c>
      <c r="CX786" t="s">
        <v>139</v>
      </c>
      <c r="CY786" t="s">
        <v>1638</v>
      </c>
      <c r="CZ786" s="10">
        <v>16709899218</v>
      </c>
      <c r="DA786" t="s">
        <v>977</v>
      </c>
      <c r="DB786" t="s">
        <v>140</v>
      </c>
      <c r="DC786" t="s">
        <v>139</v>
      </c>
      <c r="DD786" t="s">
        <v>139</v>
      </c>
      <c r="DE786" t="s">
        <v>972</v>
      </c>
      <c r="DF786" t="s">
        <v>973</v>
      </c>
      <c r="DG786" t="s">
        <v>249</v>
      </c>
      <c r="DH786" t="s">
        <v>971</v>
      </c>
      <c r="DI786" t="s">
        <v>2650</v>
      </c>
      <c r="DJ786" t="s">
        <v>977</v>
      </c>
    </row>
    <row r="787" spans="1:114" ht="14.45" customHeight="1" x14ac:dyDescent="0.25">
      <c r="A787" t="s">
        <v>3136</v>
      </c>
      <c r="B787" t="s">
        <v>499</v>
      </c>
      <c r="C787" s="1">
        <v>46096</v>
      </c>
      <c r="D787" s="1">
        <v>46105</v>
      </c>
      <c r="E787" t="s">
        <v>116</v>
      </c>
      <c r="G787" t="s">
        <v>117</v>
      </c>
      <c r="H787" t="s">
        <v>117</v>
      </c>
      <c r="I787" t="s">
        <v>117</v>
      </c>
      <c r="J787" t="s">
        <v>1479</v>
      </c>
      <c r="K787" t="s">
        <v>1480</v>
      </c>
      <c r="L787" t="s">
        <v>1287</v>
      </c>
      <c r="M787" t="s">
        <v>1481</v>
      </c>
      <c r="N787" t="s">
        <v>156</v>
      </c>
      <c r="O787" t="s">
        <v>122</v>
      </c>
      <c r="P787" s="8">
        <v>96950</v>
      </c>
      <c r="Q787" t="s">
        <v>123</v>
      </c>
      <c r="S787" s="10">
        <v>16704830338</v>
      </c>
      <c r="T787">
        <v>0</v>
      </c>
      <c r="U787" t="s">
        <v>1482</v>
      </c>
      <c r="V787">
        <v>56152</v>
      </c>
      <c r="W787" t="s">
        <v>125</v>
      </c>
      <c r="Y787" t="s">
        <v>148</v>
      </c>
      <c r="Z787" t="s">
        <v>1483</v>
      </c>
      <c r="AB787" t="s">
        <v>277</v>
      </c>
      <c r="AC787" t="s">
        <v>1287</v>
      </c>
      <c r="AD787" t="s">
        <v>1481</v>
      </c>
      <c r="AE787" t="s">
        <v>156</v>
      </c>
      <c r="AF787" t="s">
        <v>122</v>
      </c>
      <c r="AG787" s="8">
        <v>96950</v>
      </c>
      <c r="AH787" t="s">
        <v>123</v>
      </c>
      <c r="AJ787" s="10">
        <v>16704830338</v>
      </c>
      <c r="AK787">
        <v>0</v>
      </c>
      <c r="AL787" t="s">
        <v>1484</v>
      </c>
      <c r="BE787" t="str">
        <f>"39-7011.00"</f>
        <v>39-7011.00</v>
      </c>
      <c r="BF787" t="s">
        <v>1004</v>
      </c>
      <c r="BG787" t="s">
        <v>1485</v>
      </c>
      <c r="BH787" t="s">
        <v>1486</v>
      </c>
      <c r="BI787">
        <v>1</v>
      </c>
      <c r="BK787" s="1">
        <v>46357</v>
      </c>
      <c r="BL787" s="1">
        <v>46721</v>
      </c>
      <c r="BO787">
        <v>40</v>
      </c>
      <c r="BP787">
        <v>0</v>
      </c>
      <c r="BQ787">
        <v>8</v>
      </c>
      <c r="BR787">
        <v>8</v>
      </c>
      <c r="BS787">
        <v>8</v>
      </c>
      <c r="BT787">
        <v>8</v>
      </c>
      <c r="BU787">
        <v>8</v>
      </c>
      <c r="BV787">
        <v>0</v>
      </c>
      <c r="BW787" t="str">
        <f>"8:00 AM"</f>
        <v>8:00 AM</v>
      </c>
      <c r="BX787" t="str">
        <f>"5:00 PM"</f>
        <v>5:00 PM</v>
      </c>
      <c r="BY787" t="s">
        <v>135</v>
      </c>
      <c r="BZ787">
        <v>0</v>
      </c>
      <c r="CA787">
        <v>24</v>
      </c>
      <c r="CB787" t="s">
        <v>117</v>
      </c>
      <c r="CD787" t="s">
        <v>1487</v>
      </c>
      <c r="CE787" t="s">
        <v>1287</v>
      </c>
      <c r="CF787" t="s">
        <v>1481</v>
      </c>
      <c r="CG787" t="s">
        <v>156</v>
      </c>
      <c r="CH787" t="s">
        <v>122</v>
      </c>
      <c r="CI787" s="8">
        <v>96950</v>
      </c>
      <c r="CJ787" s="3">
        <v>10.98</v>
      </c>
      <c r="CK787" s="3">
        <v>10.98</v>
      </c>
      <c r="CL787" s="3">
        <v>16.47</v>
      </c>
      <c r="CM787" s="3">
        <v>16.47</v>
      </c>
      <c r="CN787" t="s">
        <v>137</v>
      </c>
      <c r="CO787" t="s">
        <v>140</v>
      </c>
      <c r="CP787" t="s">
        <v>138</v>
      </c>
      <c r="CR787" t="s">
        <v>117</v>
      </c>
      <c r="CS787" t="s">
        <v>139</v>
      </c>
      <c r="CT787" t="s">
        <v>140</v>
      </c>
      <c r="CU787" t="s">
        <v>139</v>
      </c>
      <c r="CV787" t="s">
        <v>140</v>
      </c>
      <c r="CW787" t="s">
        <v>139</v>
      </c>
      <c r="CX787" t="s">
        <v>140</v>
      </c>
      <c r="CY787" t="s">
        <v>1488</v>
      </c>
      <c r="CZ787" s="10">
        <v>16704830338</v>
      </c>
      <c r="DA787" t="s">
        <v>1484</v>
      </c>
      <c r="DB787" t="s">
        <v>140</v>
      </c>
      <c r="DC787" t="s">
        <v>139</v>
      </c>
      <c r="DD787" t="s">
        <v>117</v>
      </c>
      <c r="DE787" t="s">
        <v>148</v>
      </c>
      <c r="DF787" t="s">
        <v>1483</v>
      </c>
      <c r="DH787" t="s">
        <v>1482</v>
      </c>
      <c r="DI787" t="s">
        <v>1479</v>
      </c>
      <c r="DJ787" t="s">
        <v>1484</v>
      </c>
    </row>
    <row r="788" spans="1:114" ht="14.45" customHeight="1" x14ac:dyDescent="0.25">
      <c r="A788" t="s">
        <v>3229</v>
      </c>
      <c r="B788" t="s">
        <v>251</v>
      </c>
      <c r="C788" s="1">
        <v>46054</v>
      </c>
      <c r="D788" s="1">
        <v>46105</v>
      </c>
      <c r="E788" t="s">
        <v>116</v>
      </c>
      <c r="G788" t="s">
        <v>139</v>
      </c>
      <c r="H788" t="s">
        <v>117</v>
      </c>
      <c r="I788" t="s">
        <v>117</v>
      </c>
      <c r="J788" t="s">
        <v>286</v>
      </c>
      <c r="L788" t="s">
        <v>294</v>
      </c>
      <c r="M788" t="s">
        <v>295</v>
      </c>
      <c r="N788" t="s">
        <v>156</v>
      </c>
      <c r="O788" t="s">
        <v>122</v>
      </c>
      <c r="P788" s="8">
        <v>96950</v>
      </c>
      <c r="Q788" t="s">
        <v>123</v>
      </c>
      <c r="S788" s="10">
        <v>16702348950</v>
      </c>
      <c r="U788" t="s">
        <v>289</v>
      </c>
      <c r="V788">
        <v>62211</v>
      </c>
      <c r="W788" t="s">
        <v>125</v>
      </c>
      <c r="Y788" t="s">
        <v>290</v>
      </c>
      <c r="Z788" t="s">
        <v>291</v>
      </c>
      <c r="AA788" t="s">
        <v>292</v>
      </c>
      <c r="AB788" t="s">
        <v>293</v>
      </c>
      <c r="AC788" t="s">
        <v>294</v>
      </c>
      <c r="AD788" t="s">
        <v>288</v>
      </c>
      <c r="AE788" t="s">
        <v>156</v>
      </c>
      <c r="AF788" t="s">
        <v>122</v>
      </c>
      <c r="AG788" s="8">
        <v>96950</v>
      </c>
      <c r="AH788" t="s">
        <v>123</v>
      </c>
      <c r="AJ788" s="10">
        <v>16702368202</v>
      </c>
      <c r="AL788" t="s">
        <v>296</v>
      </c>
      <c r="BE788" t="str">
        <f>"29-1141.00"</f>
        <v>29-1141.00</v>
      </c>
      <c r="BF788" t="s">
        <v>1816</v>
      </c>
      <c r="BG788" t="s">
        <v>1817</v>
      </c>
      <c r="BH788" t="s">
        <v>1818</v>
      </c>
      <c r="BI788">
        <v>26</v>
      </c>
      <c r="BJ788">
        <v>25</v>
      </c>
      <c r="BK788" s="1">
        <v>46174</v>
      </c>
      <c r="BL788" s="1">
        <v>47269</v>
      </c>
      <c r="BM788" s="1">
        <v>46174</v>
      </c>
      <c r="BN788" s="1">
        <v>47269</v>
      </c>
      <c r="BO788">
        <v>40</v>
      </c>
      <c r="BP788">
        <v>0</v>
      </c>
      <c r="BQ788">
        <v>12</v>
      </c>
      <c r="BR788">
        <v>12</v>
      </c>
      <c r="BS788">
        <v>12</v>
      </c>
      <c r="BT788">
        <v>4</v>
      </c>
      <c r="BU788">
        <v>0</v>
      </c>
      <c r="BV788">
        <v>0</v>
      </c>
      <c r="BW788" t="str">
        <f>"7:00 AM"</f>
        <v>7:00 AM</v>
      </c>
      <c r="BX788" t="str">
        <f>"7:00 PM"</f>
        <v>7:00 PM</v>
      </c>
      <c r="BY788" t="s">
        <v>384</v>
      </c>
      <c r="BZ788">
        <v>0</v>
      </c>
      <c r="CA788">
        <v>0</v>
      </c>
      <c r="CB788" t="s">
        <v>117</v>
      </c>
      <c r="CD788" s="2" t="s">
        <v>1819</v>
      </c>
      <c r="CE788" t="s">
        <v>294</v>
      </c>
      <c r="CF788" t="s">
        <v>295</v>
      </c>
      <c r="CG788" t="s">
        <v>156</v>
      </c>
      <c r="CH788" t="s">
        <v>122</v>
      </c>
      <c r="CI788" s="8">
        <v>96950</v>
      </c>
      <c r="CJ788" s="3">
        <v>22.77</v>
      </c>
      <c r="CK788" s="3">
        <v>25.77</v>
      </c>
      <c r="CN788" t="s">
        <v>137</v>
      </c>
      <c r="CO788" t="s">
        <v>301</v>
      </c>
      <c r="CP788" t="s">
        <v>138</v>
      </c>
      <c r="CR788" t="s">
        <v>139</v>
      </c>
      <c r="CS788" t="s">
        <v>139</v>
      </c>
      <c r="CT788" t="s">
        <v>140</v>
      </c>
      <c r="CU788" t="s">
        <v>140</v>
      </c>
      <c r="CV788" t="s">
        <v>140</v>
      </c>
      <c r="CW788" t="s">
        <v>139</v>
      </c>
      <c r="CX788" t="s">
        <v>140</v>
      </c>
      <c r="CY788" t="s">
        <v>302</v>
      </c>
      <c r="CZ788" s="10">
        <v>16702368202</v>
      </c>
      <c r="DA788" t="s">
        <v>303</v>
      </c>
      <c r="DB788" t="s">
        <v>304</v>
      </c>
      <c r="DC788" t="s">
        <v>139</v>
      </c>
      <c r="DD788" t="s">
        <v>117</v>
      </c>
      <c r="DE788" t="s">
        <v>305</v>
      </c>
      <c r="DF788" t="s">
        <v>306</v>
      </c>
      <c r="DG788" t="s">
        <v>307</v>
      </c>
      <c r="DH788" t="s">
        <v>289</v>
      </c>
      <c r="DI788" t="s">
        <v>286</v>
      </c>
      <c r="DJ788" t="s">
        <v>308</v>
      </c>
    </row>
    <row r="789" spans="1:114" ht="14.45" customHeight="1" x14ac:dyDescent="0.25">
      <c r="A789" t="s">
        <v>3278</v>
      </c>
      <c r="B789" t="s">
        <v>115</v>
      </c>
      <c r="C789" s="1">
        <v>46030</v>
      </c>
      <c r="D789" s="1">
        <v>46105</v>
      </c>
      <c r="E789" t="s">
        <v>116</v>
      </c>
      <c r="G789" t="s">
        <v>117</v>
      </c>
      <c r="H789" t="s">
        <v>117</v>
      </c>
      <c r="I789" t="s">
        <v>117</v>
      </c>
      <c r="J789" t="s">
        <v>841</v>
      </c>
      <c r="K789" t="s">
        <v>842</v>
      </c>
      <c r="L789" t="s">
        <v>843</v>
      </c>
      <c r="N789" t="s">
        <v>156</v>
      </c>
      <c r="O789" t="s">
        <v>122</v>
      </c>
      <c r="P789" s="8">
        <v>96950</v>
      </c>
      <c r="Q789" t="s">
        <v>123</v>
      </c>
      <c r="S789" s="10">
        <v>16705881110</v>
      </c>
      <c r="U789" t="s">
        <v>844</v>
      </c>
      <c r="V789">
        <v>561320</v>
      </c>
      <c r="W789" t="s">
        <v>222</v>
      </c>
      <c r="X789" t="s">
        <v>139</v>
      </c>
      <c r="Y789" t="s">
        <v>845</v>
      </c>
      <c r="Z789" t="s">
        <v>846</v>
      </c>
      <c r="AA789" t="s">
        <v>847</v>
      </c>
      <c r="AB789" t="s">
        <v>848</v>
      </c>
      <c r="AC789" t="s">
        <v>843</v>
      </c>
      <c r="AE789" t="s">
        <v>156</v>
      </c>
      <c r="AF789" t="s">
        <v>122</v>
      </c>
      <c r="AG789" s="8">
        <v>96950</v>
      </c>
      <c r="AH789" t="s">
        <v>123</v>
      </c>
      <c r="AJ789" s="10">
        <v>16705881110</v>
      </c>
      <c r="AL789" t="s">
        <v>849</v>
      </c>
      <c r="BE789" t="str">
        <f>"49-9071.00"</f>
        <v>49-9071.00</v>
      </c>
      <c r="BF789" t="s">
        <v>132</v>
      </c>
      <c r="BG789" t="s">
        <v>3279</v>
      </c>
      <c r="BH789" t="s">
        <v>3280</v>
      </c>
      <c r="BI789">
        <v>5</v>
      </c>
      <c r="BJ789">
        <v>5</v>
      </c>
      <c r="BK789" s="1">
        <v>46096</v>
      </c>
      <c r="BL789" s="1">
        <v>46460</v>
      </c>
      <c r="BM789" s="1">
        <v>46105</v>
      </c>
      <c r="BN789" s="1">
        <v>46460</v>
      </c>
      <c r="BO789">
        <v>35</v>
      </c>
      <c r="BP789">
        <v>0</v>
      </c>
      <c r="BQ789">
        <v>7</v>
      </c>
      <c r="BR789">
        <v>7</v>
      </c>
      <c r="BS789">
        <v>7</v>
      </c>
      <c r="BT789">
        <v>7</v>
      </c>
      <c r="BU789">
        <v>7</v>
      </c>
      <c r="BV789">
        <v>0</v>
      </c>
      <c r="BW789" t="str">
        <f>"7:00 AM"</f>
        <v>7:00 AM</v>
      </c>
      <c r="BX789" t="str">
        <f>"3:00 PM"</f>
        <v>3:00 PM</v>
      </c>
      <c r="BY789" t="s">
        <v>135</v>
      </c>
      <c r="BZ789">
        <v>0</v>
      </c>
      <c r="CA789">
        <v>24</v>
      </c>
      <c r="CB789" t="s">
        <v>117</v>
      </c>
      <c r="CD789" t="s">
        <v>3281</v>
      </c>
      <c r="CE789" t="s">
        <v>853</v>
      </c>
      <c r="CF789" t="s">
        <v>843</v>
      </c>
      <c r="CG789" t="s">
        <v>156</v>
      </c>
      <c r="CH789" t="s">
        <v>122</v>
      </c>
      <c r="CI789" s="8">
        <v>96950</v>
      </c>
      <c r="CJ789" s="3">
        <v>9.98</v>
      </c>
      <c r="CK789" s="3">
        <v>9.98</v>
      </c>
      <c r="CL789" s="3">
        <v>14.97</v>
      </c>
      <c r="CM789" s="3">
        <v>14.97</v>
      </c>
      <c r="CN789" t="s">
        <v>137</v>
      </c>
      <c r="CO789" t="s">
        <v>854</v>
      </c>
      <c r="CP789" t="s">
        <v>138</v>
      </c>
      <c r="CR789" t="s">
        <v>117</v>
      </c>
      <c r="CS789" t="s">
        <v>139</v>
      </c>
      <c r="CT789" t="s">
        <v>140</v>
      </c>
      <c r="CU789" t="s">
        <v>139</v>
      </c>
      <c r="CV789" t="s">
        <v>140</v>
      </c>
      <c r="CW789" t="s">
        <v>139</v>
      </c>
      <c r="CX789" t="s">
        <v>140</v>
      </c>
      <c r="CY789" t="s">
        <v>855</v>
      </c>
      <c r="CZ789" s="10">
        <v>16705881110</v>
      </c>
      <c r="DA789" t="s">
        <v>849</v>
      </c>
      <c r="DB789" t="s">
        <v>142</v>
      </c>
      <c r="DC789" t="s">
        <v>139</v>
      </c>
      <c r="DD789" t="s">
        <v>139</v>
      </c>
    </row>
    <row r="790" spans="1:114" ht="14.45" customHeight="1" x14ac:dyDescent="0.25">
      <c r="A790" t="s">
        <v>3385</v>
      </c>
      <c r="B790" t="s">
        <v>499</v>
      </c>
      <c r="C790" s="1">
        <v>46096</v>
      </c>
      <c r="D790" s="1">
        <v>46105</v>
      </c>
      <c r="E790" t="s">
        <v>168</v>
      </c>
      <c r="F790" s="1">
        <v>46325</v>
      </c>
      <c r="G790" t="s">
        <v>117</v>
      </c>
      <c r="H790" t="s">
        <v>117</v>
      </c>
      <c r="I790" t="s">
        <v>117</v>
      </c>
      <c r="J790" t="s">
        <v>1479</v>
      </c>
      <c r="K790" t="s">
        <v>1480</v>
      </c>
      <c r="L790" t="s">
        <v>1287</v>
      </c>
      <c r="M790" t="s">
        <v>1481</v>
      </c>
      <c r="N790" t="s">
        <v>156</v>
      </c>
      <c r="O790" t="s">
        <v>122</v>
      </c>
      <c r="P790" s="8">
        <v>96950</v>
      </c>
      <c r="Q790" t="s">
        <v>123</v>
      </c>
      <c r="S790" s="10">
        <v>16704830338</v>
      </c>
      <c r="T790">
        <v>0</v>
      </c>
      <c r="U790" t="s">
        <v>1482</v>
      </c>
      <c r="V790">
        <v>56152</v>
      </c>
      <c r="W790" t="s">
        <v>125</v>
      </c>
      <c r="Y790" t="s">
        <v>148</v>
      </c>
      <c r="Z790" t="s">
        <v>1483</v>
      </c>
      <c r="AB790" t="s">
        <v>277</v>
      </c>
      <c r="AC790" t="s">
        <v>1287</v>
      </c>
      <c r="AD790" t="s">
        <v>1481</v>
      </c>
      <c r="AE790" t="s">
        <v>156</v>
      </c>
      <c r="AF790" t="s">
        <v>122</v>
      </c>
      <c r="AG790" s="8">
        <v>96950</v>
      </c>
      <c r="AH790" t="s">
        <v>123</v>
      </c>
      <c r="AJ790" s="10">
        <v>16704830338</v>
      </c>
      <c r="AK790">
        <v>0</v>
      </c>
      <c r="AL790" t="s">
        <v>1484</v>
      </c>
      <c r="BE790" t="str">
        <f>"39-7011.00"</f>
        <v>39-7011.00</v>
      </c>
      <c r="BF790" t="s">
        <v>1004</v>
      </c>
      <c r="BG790" t="s">
        <v>1485</v>
      </c>
      <c r="BH790" t="s">
        <v>1486</v>
      </c>
      <c r="BI790">
        <v>2</v>
      </c>
      <c r="BK790" s="1">
        <v>46327</v>
      </c>
      <c r="BL790" s="1">
        <v>46691</v>
      </c>
      <c r="BO790">
        <v>40</v>
      </c>
      <c r="BP790">
        <v>0</v>
      </c>
      <c r="BQ790">
        <v>8</v>
      </c>
      <c r="BR790">
        <v>8</v>
      </c>
      <c r="BS790">
        <v>8</v>
      </c>
      <c r="BT790">
        <v>8</v>
      </c>
      <c r="BU790">
        <v>8</v>
      </c>
      <c r="BV790">
        <v>0</v>
      </c>
      <c r="BW790" t="str">
        <f>"8:00 AM"</f>
        <v>8:00 AM</v>
      </c>
      <c r="BX790" t="str">
        <f>"5:00 PM"</f>
        <v>5:00 PM</v>
      </c>
      <c r="BY790" t="s">
        <v>135</v>
      </c>
      <c r="BZ790">
        <v>0</v>
      </c>
      <c r="CA790">
        <v>24</v>
      </c>
      <c r="CB790" t="s">
        <v>117</v>
      </c>
      <c r="CD790" t="s">
        <v>1487</v>
      </c>
      <c r="CE790" t="s">
        <v>1287</v>
      </c>
      <c r="CF790" t="s">
        <v>1481</v>
      </c>
      <c r="CG790" t="s">
        <v>156</v>
      </c>
      <c r="CH790" t="s">
        <v>122</v>
      </c>
      <c r="CI790" s="8">
        <v>96950</v>
      </c>
      <c r="CJ790" s="3">
        <v>10.98</v>
      </c>
      <c r="CK790" s="3">
        <v>10.98</v>
      </c>
      <c r="CL790" s="3">
        <v>16.47</v>
      </c>
      <c r="CM790" s="3">
        <v>16.47</v>
      </c>
      <c r="CN790" t="s">
        <v>3386</v>
      </c>
      <c r="CO790" t="s">
        <v>140</v>
      </c>
      <c r="CP790" t="s">
        <v>138</v>
      </c>
      <c r="CR790" t="s">
        <v>117</v>
      </c>
      <c r="CS790" t="s">
        <v>139</v>
      </c>
      <c r="CT790" t="s">
        <v>140</v>
      </c>
      <c r="CU790" t="s">
        <v>139</v>
      </c>
      <c r="CV790" t="s">
        <v>140</v>
      </c>
      <c r="CW790" t="s">
        <v>139</v>
      </c>
      <c r="CX790" t="s">
        <v>140</v>
      </c>
      <c r="CY790" t="s">
        <v>1488</v>
      </c>
      <c r="CZ790" s="10">
        <v>16704830338</v>
      </c>
      <c r="DA790" t="s">
        <v>1484</v>
      </c>
      <c r="DB790" t="s">
        <v>140</v>
      </c>
      <c r="DC790" t="s">
        <v>139</v>
      </c>
      <c r="DD790" t="s">
        <v>117</v>
      </c>
      <c r="DE790" t="s">
        <v>148</v>
      </c>
      <c r="DF790" t="s">
        <v>1483</v>
      </c>
      <c r="DH790" t="s">
        <v>1482</v>
      </c>
      <c r="DI790" t="s">
        <v>1479</v>
      </c>
      <c r="DJ790" t="s">
        <v>1484</v>
      </c>
    </row>
    <row r="791" spans="1:114" ht="14.45" customHeight="1" x14ac:dyDescent="0.25">
      <c r="A791" t="s">
        <v>3387</v>
      </c>
      <c r="B791" t="s">
        <v>251</v>
      </c>
      <c r="C791" s="1">
        <v>46062</v>
      </c>
      <c r="D791" s="1">
        <v>46105</v>
      </c>
      <c r="E791" t="s">
        <v>168</v>
      </c>
      <c r="F791" s="1">
        <v>46233</v>
      </c>
      <c r="G791" t="s">
        <v>139</v>
      </c>
      <c r="H791" t="s">
        <v>117</v>
      </c>
      <c r="I791" t="s">
        <v>117</v>
      </c>
      <c r="J791" t="s">
        <v>3388</v>
      </c>
      <c r="K791" t="s">
        <v>3389</v>
      </c>
      <c r="L791" t="s">
        <v>2425</v>
      </c>
      <c r="M791" t="s">
        <v>3390</v>
      </c>
      <c r="N791" t="s">
        <v>121</v>
      </c>
      <c r="O791" t="s">
        <v>122</v>
      </c>
      <c r="P791" s="8">
        <v>96950</v>
      </c>
      <c r="Q791" t="s">
        <v>123</v>
      </c>
      <c r="S791" s="10">
        <v>16702353313</v>
      </c>
      <c r="U791" t="s">
        <v>3391</v>
      </c>
      <c r="V791">
        <v>713290</v>
      </c>
      <c r="W791" t="s">
        <v>125</v>
      </c>
      <c r="Y791" t="s">
        <v>240</v>
      </c>
      <c r="Z791" t="s">
        <v>241</v>
      </c>
      <c r="AB791" t="s">
        <v>3392</v>
      </c>
      <c r="AC791" t="s">
        <v>3390</v>
      </c>
      <c r="AE791" t="s">
        <v>121</v>
      </c>
      <c r="AF791" t="s">
        <v>122</v>
      </c>
      <c r="AG791" s="8">
        <v>96950</v>
      </c>
      <c r="AH791" t="s">
        <v>123</v>
      </c>
      <c r="AJ791" s="10">
        <v>16702353313</v>
      </c>
      <c r="AL791" t="s">
        <v>2428</v>
      </c>
      <c r="BE791" t="str">
        <f>"37-2011.00"</f>
        <v>37-2011.00</v>
      </c>
      <c r="BF791" t="s">
        <v>640</v>
      </c>
      <c r="BG791" t="s">
        <v>3393</v>
      </c>
      <c r="BH791" t="s">
        <v>3394</v>
      </c>
      <c r="BI791">
        <v>3</v>
      </c>
      <c r="BJ791">
        <v>2</v>
      </c>
      <c r="BK791" s="1">
        <v>46235</v>
      </c>
      <c r="BL791" s="1">
        <v>47330</v>
      </c>
      <c r="BM791" s="1">
        <v>46235</v>
      </c>
      <c r="BN791" s="1">
        <v>47330</v>
      </c>
      <c r="BO791">
        <v>35</v>
      </c>
      <c r="BP791">
        <v>6</v>
      </c>
      <c r="BQ791">
        <v>6</v>
      </c>
      <c r="BR791">
        <v>6</v>
      </c>
      <c r="BS791">
        <v>6</v>
      </c>
      <c r="BT791">
        <v>0</v>
      </c>
      <c r="BU791">
        <v>6</v>
      </c>
      <c r="BV791">
        <v>5</v>
      </c>
      <c r="BW791" t="str">
        <f>"7:00 AM"</f>
        <v>7:00 AM</v>
      </c>
      <c r="BX791" t="str">
        <f>"6:00 PM"</f>
        <v>6:00 PM</v>
      </c>
      <c r="BY791" t="s">
        <v>165</v>
      </c>
      <c r="BZ791">
        <v>0</v>
      </c>
      <c r="CA791">
        <v>12</v>
      </c>
      <c r="CB791" t="s">
        <v>117</v>
      </c>
      <c r="CD791" t="s">
        <v>3395</v>
      </c>
      <c r="CE791" t="s">
        <v>2425</v>
      </c>
      <c r="CG791" t="s">
        <v>156</v>
      </c>
      <c r="CH791" t="s">
        <v>122</v>
      </c>
      <c r="CI791" s="8">
        <v>96950</v>
      </c>
      <c r="CJ791" s="3">
        <v>8.4499999999999993</v>
      </c>
      <c r="CK791" s="3">
        <v>8.4499999999999993</v>
      </c>
      <c r="CN791" t="s">
        <v>137</v>
      </c>
      <c r="CO791" t="s">
        <v>140</v>
      </c>
      <c r="CP791" t="s">
        <v>138</v>
      </c>
      <c r="CR791" t="s">
        <v>139</v>
      </c>
      <c r="CS791" t="s">
        <v>139</v>
      </c>
      <c r="CT791" t="s">
        <v>140</v>
      </c>
      <c r="CU791" t="s">
        <v>140</v>
      </c>
      <c r="CV791" t="s">
        <v>140</v>
      </c>
      <c r="CW791" t="s">
        <v>139</v>
      </c>
      <c r="CX791" t="s">
        <v>140</v>
      </c>
      <c r="CY791" t="s">
        <v>165</v>
      </c>
      <c r="CZ791" s="10">
        <v>16702353313</v>
      </c>
      <c r="DA791" t="s">
        <v>2428</v>
      </c>
      <c r="DB791" t="s">
        <v>140</v>
      </c>
      <c r="DC791" t="s">
        <v>139</v>
      </c>
      <c r="DD791" t="s">
        <v>117</v>
      </c>
      <c r="DE791" t="s">
        <v>2431</v>
      </c>
      <c r="DF791" t="s">
        <v>2432</v>
      </c>
      <c r="DG791" t="s">
        <v>966</v>
      </c>
      <c r="DH791" t="s">
        <v>2427</v>
      </c>
      <c r="DI791" t="s">
        <v>2423</v>
      </c>
      <c r="DJ791" t="s">
        <v>2428</v>
      </c>
    </row>
    <row r="792" spans="1:114" ht="14.45" customHeight="1" x14ac:dyDescent="0.25">
      <c r="A792" t="s">
        <v>3838</v>
      </c>
      <c r="B792" t="s">
        <v>234</v>
      </c>
      <c r="C792" s="1">
        <v>46078</v>
      </c>
      <c r="D792" s="1">
        <v>46105</v>
      </c>
      <c r="E792" t="s">
        <v>116</v>
      </c>
      <c r="G792" t="s">
        <v>117</v>
      </c>
      <c r="H792" t="s">
        <v>117</v>
      </c>
      <c r="I792" t="s">
        <v>117</v>
      </c>
      <c r="J792" t="s">
        <v>3839</v>
      </c>
      <c r="K792" t="s">
        <v>3840</v>
      </c>
      <c r="L792" t="s">
        <v>3841</v>
      </c>
      <c r="M792" t="s">
        <v>1199</v>
      </c>
      <c r="N792" t="s">
        <v>121</v>
      </c>
      <c r="O792" t="s">
        <v>122</v>
      </c>
      <c r="P792" s="8">
        <v>96950</v>
      </c>
      <c r="Q792" t="s">
        <v>123</v>
      </c>
      <c r="R792" t="s">
        <v>3842</v>
      </c>
      <c r="S792" s="10">
        <v>16702341336</v>
      </c>
      <c r="U792" t="s">
        <v>3843</v>
      </c>
      <c r="V792">
        <v>42512</v>
      </c>
      <c r="W792" t="s">
        <v>125</v>
      </c>
      <c r="Y792" t="s">
        <v>3844</v>
      </c>
      <c r="Z792" t="s">
        <v>3845</v>
      </c>
      <c r="AA792" t="s">
        <v>140</v>
      </c>
      <c r="AB792" t="s">
        <v>1998</v>
      </c>
      <c r="AC792" t="s">
        <v>3841</v>
      </c>
      <c r="AD792" t="s">
        <v>1199</v>
      </c>
      <c r="AE792" t="s">
        <v>121</v>
      </c>
      <c r="AF792" t="s">
        <v>122</v>
      </c>
      <c r="AG792" s="8">
        <v>96950</v>
      </c>
      <c r="AH792" t="s">
        <v>123</v>
      </c>
      <c r="AI792" t="s">
        <v>3842</v>
      </c>
      <c r="AJ792" s="10">
        <v>16702341336</v>
      </c>
      <c r="AL792" t="s">
        <v>3846</v>
      </c>
      <c r="BE792" t="str">
        <f>"49-9071.00"</f>
        <v>49-9071.00</v>
      </c>
      <c r="BF792" t="s">
        <v>132</v>
      </c>
      <c r="BG792" t="s">
        <v>3847</v>
      </c>
      <c r="BH792" t="s">
        <v>543</v>
      </c>
      <c r="BI792">
        <v>2</v>
      </c>
      <c r="BK792" s="1">
        <v>46113</v>
      </c>
      <c r="BL792" s="1">
        <v>46477</v>
      </c>
      <c r="BO792">
        <v>35</v>
      </c>
      <c r="BP792">
        <v>0</v>
      </c>
      <c r="BQ792">
        <v>7</v>
      </c>
      <c r="BR792">
        <v>7</v>
      </c>
      <c r="BS792">
        <v>7</v>
      </c>
      <c r="BT792">
        <v>7</v>
      </c>
      <c r="BU792">
        <v>7</v>
      </c>
      <c r="BV792">
        <v>0</v>
      </c>
      <c r="BW792" t="str">
        <f>"8:00 AM"</f>
        <v>8:00 AM</v>
      </c>
      <c r="BX792" t="str">
        <f>"4:00 PM"</f>
        <v>4:00 PM</v>
      </c>
      <c r="BY792" t="s">
        <v>165</v>
      </c>
      <c r="BZ792">
        <v>0</v>
      </c>
      <c r="CA792">
        <v>12</v>
      </c>
      <c r="CB792" t="s">
        <v>117</v>
      </c>
      <c r="CD792" t="s">
        <v>3848</v>
      </c>
      <c r="CE792" t="s">
        <v>3849</v>
      </c>
      <c r="CF792" t="s">
        <v>1199</v>
      </c>
      <c r="CG792" t="s">
        <v>121</v>
      </c>
      <c r="CH792" t="s">
        <v>122</v>
      </c>
      <c r="CI792" s="8">
        <v>96950</v>
      </c>
      <c r="CJ792" s="3">
        <v>9.98</v>
      </c>
      <c r="CK792" s="3">
        <v>10.050000000000001</v>
      </c>
      <c r="CL792" s="3">
        <v>14.97</v>
      </c>
      <c r="CM792" s="3">
        <v>15.01</v>
      </c>
      <c r="CN792" t="s">
        <v>137</v>
      </c>
      <c r="CO792" t="s">
        <v>140</v>
      </c>
      <c r="CP792" t="s">
        <v>138</v>
      </c>
      <c r="CR792" t="s">
        <v>117</v>
      </c>
      <c r="CS792" t="s">
        <v>139</v>
      </c>
      <c r="CT792" t="s">
        <v>139</v>
      </c>
      <c r="CU792" t="s">
        <v>139</v>
      </c>
      <c r="CV792" t="s">
        <v>140</v>
      </c>
      <c r="CW792" t="s">
        <v>139</v>
      </c>
      <c r="CX792" t="s">
        <v>140</v>
      </c>
      <c r="CY792" t="s">
        <v>3850</v>
      </c>
      <c r="CZ792" s="10">
        <v>16702341336</v>
      </c>
      <c r="DA792" t="s">
        <v>3846</v>
      </c>
      <c r="DB792" t="s">
        <v>140</v>
      </c>
      <c r="DC792" t="s">
        <v>139</v>
      </c>
      <c r="DD792" t="s">
        <v>117</v>
      </c>
    </row>
    <row r="793" spans="1:114" ht="14.45" customHeight="1" x14ac:dyDescent="0.25">
      <c r="A793" t="s">
        <v>4250</v>
      </c>
      <c r="B793" t="s">
        <v>115</v>
      </c>
      <c r="C793" s="1">
        <v>46054</v>
      </c>
      <c r="D793" s="1">
        <v>46105</v>
      </c>
      <c r="E793" t="s">
        <v>168</v>
      </c>
      <c r="F793" s="1">
        <v>46202</v>
      </c>
      <c r="G793" t="s">
        <v>117</v>
      </c>
      <c r="H793" t="s">
        <v>117</v>
      </c>
      <c r="I793" t="s">
        <v>117</v>
      </c>
      <c r="J793" t="s">
        <v>286</v>
      </c>
      <c r="L793" t="s">
        <v>287</v>
      </c>
      <c r="M793" t="s">
        <v>288</v>
      </c>
      <c r="N793" t="s">
        <v>121</v>
      </c>
      <c r="O793" t="s">
        <v>122</v>
      </c>
      <c r="P793" s="8">
        <v>96950</v>
      </c>
      <c r="Q793" t="s">
        <v>123</v>
      </c>
      <c r="S793" s="10">
        <v>16702348950</v>
      </c>
      <c r="U793" t="s">
        <v>289</v>
      </c>
      <c r="V793">
        <v>62211</v>
      </c>
      <c r="W793" t="s">
        <v>125</v>
      </c>
      <c r="Y793" t="s">
        <v>290</v>
      </c>
      <c r="Z793" t="s">
        <v>291</v>
      </c>
      <c r="AA793" t="s">
        <v>292</v>
      </c>
      <c r="AB793" t="s">
        <v>293</v>
      </c>
      <c r="AC793" t="s">
        <v>294</v>
      </c>
      <c r="AD793" t="s">
        <v>295</v>
      </c>
      <c r="AE793" t="s">
        <v>156</v>
      </c>
      <c r="AF793" t="s">
        <v>122</v>
      </c>
      <c r="AG793" s="8">
        <v>96950</v>
      </c>
      <c r="AH793" t="s">
        <v>123</v>
      </c>
      <c r="AJ793" s="10">
        <v>16702368202</v>
      </c>
      <c r="AL793" t="s">
        <v>296</v>
      </c>
      <c r="BE793" t="str">
        <f>"29-2052.00"</f>
        <v>29-2052.00</v>
      </c>
      <c r="BF793" t="s">
        <v>297</v>
      </c>
      <c r="BG793" t="s">
        <v>298</v>
      </c>
      <c r="BH793" t="s">
        <v>299</v>
      </c>
      <c r="BI793">
        <v>1</v>
      </c>
      <c r="BJ793">
        <v>1</v>
      </c>
      <c r="BK793" s="1">
        <v>46204</v>
      </c>
      <c r="BL793" s="1">
        <v>46568</v>
      </c>
      <c r="BM793" s="1">
        <v>46204</v>
      </c>
      <c r="BN793" s="1">
        <v>46568</v>
      </c>
      <c r="BO793">
        <v>40</v>
      </c>
      <c r="BP793">
        <v>0</v>
      </c>
      <c r="BQ793">
        <v>8</v>
      </c>
      <c r="BR793">
        <v>8</v>
      </c>
      <c r="BS793">
        <v>8</v>
      </c>
      <c r="BT793">
        <v>8</v>
      </c>
      <c r="BU793">
        <v>8</v>
      </c>
      <c r="BV793">
        <v>0</v>
      </c>
      <c r="BW793" t="str">
        <f>"8:00 AM"</f>
        <v>8:00 AM</v>
      </c>
      <c r="BX793" t="str">
        <f>"5:00 PM"</f>
        <v>5:00 PM</v>
      </c>
      <c r="BY793" t="s">
        <v>135</v>
      </c>
      <c r="BZ793">
        <v>0</v>
      </c>
      <c r="CA793">
        <v>12</v>
      </c>
      <c r="CB793" t="s">
        <v>117</v>
      </c>
      <c r="CD793" s="2" t="s">
        <v>300</v>
      </c>
      <c r="CE793" t="s">
        <v>294</v>
      </c>
      <c r="CF793" t="s">
        <v>295</v>
      </c>
      <c r="CG793" t="s">
        <v>156</v>
      </c>
      <c r="CH793" t="s">
        <v>122</v>
      </c>
      <c r="CI793" s="8">
        <v>96950</v>
      </c>
      <c r="CJ793" s="3">
        <v>15.88</v>
      </c>
      <c r="CK793" s="3">
        <v>16.8</v>
      </c>
      <c r="CL793" s="3">
        <v>23.82</v>
      </c>
      <c r="CM793" s="3">
        <v>25.2</v>
      </c>
      <c r="CN793" t="s">
        <v>137</v>
      </c>
      <c r="CO793" t="s">
        <v>301</v>
      </c>
      <c r="CP793" t="s">
        <v>138</v>
      </c>
      <c r="CR793" t="s">
        <v>117</v>
      </c>
      <c r="CS793" t="s">
        <v>139</v>
      </c>
      <c r="CT793" t="s">
        <v>140</v>
      </c>
      <c r="CU793" t="s">
        <v>139</v>
      </c>
      <c r="CV793" t="s">
        <v>140</v>
      </c>
      <c r="CW793" t="s">
        <v>139</v>
      </c>
      <c r="CX793" t="s">
        <v>140</v>
      </c>
      <c r="CY793" t="s">
        <v>386</v>
      </c>
      <c r="CZ793" s="10">
        <v>16702368202</v>
      </c>
      <c r="DA793" t="s">
        <v>303</v>
      </c>
      <c r="DB793" t="s">
        <v>304</v>
      </c>
      <c r="DC793" t="s">
        <v>139</v>
      </c>
      <c r="DD793" t="s">
        <v>117</v>
      </c>
      <c r="DE793" t="s">
        <v>305</v>
      </c>
      <c r="DF793" t="s">
        <v>306</v>
      </c>
      <c r="DG793" t="s">
        <v>307</v>
      </c>
      <c r="DH793" t="s">
        <v>289</v>
      </c>
      <c r="DI793" t="s">
        <v>286</v>
      </c>
      <c r="DJ793" t="s">
        <v>308</v>
      </c>
    </row>
    <row r="794" spans="1:114" ht="14.45" customHeight="1" x14ac:dyDescent="0.25">
      <c r="A794" t="s">
        <v>4347</v>
      </c>
      <c r="B794" t="s">
        <v>499</v>
      </c>
      <c r="C794" s="1">
        <v>46100</v>
      </c>
      <c r="D794" s="1">
        <v>46105</v>
      </c>
      <c r="E794" t="s">
        <v>116</v>
      </c>
      <c r="G794" t="s">
        <v>139</v>
      </c>
      <c r="H794" t="s">
        <v>117</v>
      </c>
      <c r="I794" t="s">
        <v>117</v>
      </c>
      <c r="J794" t="s">
        <v>3356</v>
      </c>
      <c r="L794" t="s">
        <v>3357</v>
      </c>
      <c r="N794" t="s">
        <v>156</v>
      </c>
      <c r="O794" t="s">
        <v>122</v>
      </c>
      <c r="P794" s="8">
        <v>96950</v>
      </c>
      <c r="Q794" t="s">
        <v>123</v>
      </c>
      <c r="S794" s="10">
        <v>16702349267</v>
      </c>
      <c r="U794" t="s">
        <v>3358</v>
      </c>
      <c r="V794">
        <v>811111</v>
      </c>
      <c r="W794" t="s">
        <v>125</v>
      </c>
      <c r="Y794" t="s">
        <v>1680</v>
      </c>
      <c r="Z794" t="s">
        <v>3359</v>
      </c>
      <c r="AA794" t="s">
        <v>2119</v>
      </c>
      <c r="AB794" t="s">
        <v>3360</v>
      </c>
      <c r="AC794" t="s">
        <v>3357</v>
      </c>
      <c r="AE794" t="s">
        <v>156</v>
      </c>
      <c r="AF794" t="s">
        <v>122</v>
      </c>
      <c r="AG794" s="8">
        <v>96950</v>
      </c>
      <c r="AH794" t="s">
        <v>123</v>
      </c>
      <c r="AJ794" s="10">
        <v>16702349267</v>
      </c>
      <c r="AL794" t="s">
        <v>3361</v>
      </c>
      <c r="BE794" t="str">
        <f>"49-3023.00"</f>
        <v>49-3023.00</v>
      </c>
      <c r="BF794" t="s">
        <v>392</v>
      </c>
      <c r="BG794" t="s">
        <v>3362</v>
      </c>
      <c r="BH794" t="s">
        <v>3363</v>
      </c>
      <c r="BI794">
        <v>3</v>
      </c>
      <c r="BK794" s="1">
        <v>46296</v>
      </c>
      <c r="BL794" s="1">
        <v>47391</v>
      </c>
      <c r="BO794">
        <v>35</v>
      </c>
      <c r="BP794">
        <v>0</v>
      </c>
      <c r="BQ794">
        <v>7</v>
      </c>
      <c r="BR794">
        <v>7</v>
      </c>
      <c r="BS794">
        <v>7</v>
      </c>
      <c r="BT794">
        <v>7</v>
      </c>
      <c r="BU794">
        <v>7</v>
      </c>
      <c r="BV794">
        <v>0</v>
      </c>
      <c r="BW794" t="str">
        <f>"8:00 AM"</f>
        <v>8:00 AM</v>
      </c>
      <c r="BX794" t="str">
        <f>"4:00 PM"</f>
        <v>4:00 PM</v>
      </c>
      <c r="BY794" t="s">
        <v>165</v>
      </c>
      <c r="BZ794">
        <v>0</v>
      </c>
      <c r="CA794">
        <v>60</v>
      </c>
      <c r="CB794" t="s">
        <v>117</v>
      </c>
      <c r="CD794" t="s">
        <v>3364</v>
      </c>
      <c r="CE794" t="s">
        <v>3365</v>
      </c>
      <c r="CF794" t="s">
        <v>3357</v>
      </c>
      <c r="CG794" t="s">
        <v>156</v>
      </c>
      <c r="CH794" t="s">
        <v>122</v>
      </c>
      <c r="CI794" s="8">
        <v>96950</v>
      </c>
      <c r="CJ794" s="3">
        <v>10.59</v>
      </c>
      <c r="CK794" s="3">
        <v>10.59</v>
      </c>
      <c r="CL794" s="3">
        <v>15.89</v>
      </c>
      <c r="CM794" s="3">
        <v>15.89</v>
      </c>
      <c r="CN794" t="s">
        <v>137</v>
      </c>
      <c r="CO794" t="s">
        <v>2563</v>
      </c>
      <c r="CP794" t="s">
        <v>138</v>
      </c>
      <c r="CR794" t="s">
        <v>117</v>
      </c>
      <c r="CS794" t="s">
        <v>139</v>
      </c>
      <c r="CT794" t="s">
        <v>140</v>
      </c>
      <c r="CU794" t="s">
        <v>139</v>
      </c>
      <c r="CV794" t="s">
        <v>140</v>
      </c>
      <c r="CW794" t="s">
        <v>139</v>
      </c>
      <c r="CX794" t="s">
        <v>140</v>
      </c>
      <c r="CY794" t="s">
        <v>2564</v>
      </c>
      <c r="CZ794" s="10">
        <v>16702349267</v>
      </c>
      <c r="DA794" t="s">
        <v>3361</v>
      </c>
      <c r="DB794" t="s">
        <v>140</v>
      </c>
      <c r="DC794" t="s">
        <v>139</v>
      </c>
      <c r="DD794" t="s">
        <v>117</v>
      </c>
    </row>
    <row r="795" spans="1:114" ht="14.45" customHeight="1" x14ac:dyDescent="0.25">
      <c r="A795" t="s">
        <v>4354</v>
      </c>
      <c r="B795" t="s">
        <v>115</v>
      </c>
      <c r="C795" s="1">
        <v>46066</v>
      </c>
      <c r="D795" s="1">
        <v>46105</v>
      </c>
      <c r="E795" t="s">
        <v>168</v>
      </c>
      <c r="F795" s="1">
        <v>46142</v>
      </c>
      <c r="G795" t="s">
        <v>117</v>
      </c>
      <c r="H795" t="s">
        <v>117</v>
      </c>
      <c r="I795" t="s">
        <v>117</v>
      </c>
      <c r="J795" t="s">
        <v>4355</v>
      </c>
      <c r="K795" t="s">
        <v>4356</v>
      </c>
      <c r="L795" t="s">
        <v>574</v>
      </c>
      <c r="M795" t="s">
        <v>1249</v>
      </c>
      <c r="N795" t="s">
        <v>564</v>
      </c>
      <c r="O795" t="s">
        <v>122</v>
      </c>
      <c r="P795" s="8">
        <v>96952</v>
      </c>
      <c r="Q795" t="s">
        <v>123</v>
      </c>
      <c r="S795" s="10">
        <v>16704334428</v>
      </c>
      <c r="U795" t="s">
        <v>4357</v>
      </c>
      <c r="V795">
        <v>457110</v>
      </c>
      <c r="W795" t="s">
        <v>125</v>
      </c>
      <c r="Y795" t="s">
        <v>1251</v>
      </c>
      <c r="Z795" t="s">
        <v>1252</v>
      </c>
      <c r="AA795" t="s">
        <v>1253</v>
      </c>
      <c r="AB795" t="s">
        <v>293</v>
      </c>
      <c r="AC795" t="s">
        <v>574</v>
      </c>
      <c r="AD795" t="s">
        <v>1249</v>
      </c>
      <c r="AE795" t="s">
        <v>564</v>
      </c>
      <c r="AF795" t="s">
        <v>122</v>
      </c>
      <c r="AG795" s="8">
        <v>96952</v>
      </c>
      <c r="AH795" t="s">
        <v>123</v>
      </c>
      <c r="AJ795" s="10">
        <v>16709894711</v>
      </c>
      <c r="AL795" t="s">
        <v>4358</v>
      </c>
      <c r="BE795" t="str">
        <f>"49-3023.00"</f>
        <v>49-3023.00</v>
      </c>
      <c r="BF795" t="s">
        <v>392</v>
      </c>
      <c r="BG795" t="s">
        <v>4359</v>
      </c>
      <c r="BH795" t="s">
        <v>392</v>
      </c>
      <c r="BI795">
        <v>2</v>
      </c>
      <c r="BJ795">
        <v>2</v>
      </c>
      <c r="BK795" s="1">
        <v>46143</v>
      </c>
      <c r="BL795" s="1">
        <v>46507</v>
      </c>
      <c r="BM795" s="1">
        <v>46143</v>
      </c>
      <c r="BN795" s="1">
        <v>46507</v>
      </c>
      <c r="BO795">
        <v>40</v>
      </c>
      <c r="BP795">
        <v>0</v>
      </c>
      <c r="BQ795">
        <v>8</v>
      </c>
      <c r="BR795">
        <v>8</v>
      </c>
      <c r="BS795">
        <v>8</v>
      </c>
      <c r="BT795">
        <v>8</v>
      </c>
      <c r="BU795">
        <v>8</v>
      </c>
      <c r="BV795">
        <v>0</v>
      </c>
      <c r="BW795" t="str">
        <f>"7:30 AM"</f>
        <v>7:30 AM</v>
      </c>
      <c r="BX795" t="str">
        <f>"4:30 PM"</f>
        <v>4:30 PM</v>
      </c>
      <c r="BY795" t="s">
        <v>135</v>
      </c>
      <c r="BZ795">
        <v>0</v>
      </c>
      <c r="CA795">
        <v>12</v>
      </c>
      <c r="CB795" t="s">
        <v>117</v>
      </c>
      <c r="CD795" t="s">
        <v>4237</v>
      </c>
      <c r="CE795" t="s">
        <v>1259</v>
      </c>
      <c r="CF795" t="s">
        <v>4360</v>
      </c>
      <c r="CG795" t="s">
        <v>564</v>
      </c>
      <c r="CH795" t="s">
        <v>122</v>
      </c>
      <c r="CI795" s="8">
        <v>96952</v>
      </c>
      <c r="CJ795" s="3">
        <v>10.59</v>
      </c>
      <c r="CK795" s="3">
        <v>11.01</v>
      </c>
      <c r="CL795" s="3">
        <v>15.89</v>
      </c>
      <c r="CM795" s="3">
        <v>16.52</v>
      </c>
      <c r="CN795" t="s">
        <v>137</v>
      </c>
      <c r="CP795" t="s">
        <v>138</v>
      </c>
      <c r="CR795" t="s">
        <v>117</v>
      </c>
      <c r="CS795" t="s">
        <v>139</v>
      </c>
      <c r="CT795" t="s">
        <v>140</v>
      </c>
      <c r="CU795" t="s">
        <v>139</v>
      </c>
      <c r="CV795" t="s">
        <v>140</v>
      </c>
      <c r="CW795" t="s">
        <v>139</v>
      </c>
      <c r="CX795" t="s">
        <v>140</v>
      </c>
      <c r="CY795" t="s">
        <v>1260</v>
      </c>
      <c r="CZ795" s="10">
        <v>16704334428</v>
      </c>
      <c r="DA795" t="s">
        <v>4358</v>
      </c>
      <c r="DB795" t="s">
        <v>140</v>
      </c>
      <c r="DC795" t="s">
        <v>139</v>
      </c>
      <c r="DD795" t="s">
        <v>117</v>
      </c>
    </row>
    <row r="796" spans="1:114" ht="14.45" customHeight="1" x14ac:dyDescent="0.25">
      <c r="A796" t="s">
        <v>4450</v>
      </c>
      <c r="B796" t="s">
        <v>217</v>
      </c>
      <c r="C796" s="1">
        <v>46071</v>
      </c>
      <c r="D796" s="1">
        <v>46105</v>
      </c>
      <c r="E796" t="s">
        <v>168</v>
      </c>
      <c r="F796" s="1">
        <v>46021</v>
      </c>
      <c r="G796" t="s">
        <v>139</v>
      </c>
      <c r="H796" t="s">
        <v>117</v>
      </c>
      <c r="I796" t="s">
        <v>117</v>
      </c>
      <c r="J796" t="s">
        <v>1626</v>
      </c>
      <c r="K796" t="s">
        <v>2602</v>
      </c>
      <c r="L796" t="s">
        <v>1635</v>
      </c>
      <c r="M796" t="s">
        <v>1628</v>
      </c>
      <c r="N796" t="s">
        <v>156</v>
      </c>
      <c r="O796" t="s">
        <v>122</v>
      </c>
      <c r="P796" s="8">
        <v>96950</v>
      </c>
      <c r="Q796" t="s">
        <v>123</v>
      </c>
      <c r="S796" s="10">
        <v>16702332677</v>
      </c>
      <c r="U796" t="s">
        <v>1629</v>
      </c>
      <c r="V796">
        <v>4581</v>
      </c>
      <c r="W796" t="s">
        <v>125</v>
      </c>
      <c r="Y796" t="s">
        <v>1630</v>
      </c>
      <c r="Z796" t="s">
        <v>1631</v>
      </c>
      <c r="AA796" t="s">
        <v>1632</v>
      </c>
      <c r="AB796" t="s">
        <v>209</v>
      </c>
      <c r="AC796" t="s">
        <v>1627</v>
      </c>
      <c r="AD796" t="s">
        <v>1628</v>
      </c>
      <c r="AE796" t="s">
        <v>156</v>
      </c>
      <c r="AF796" t="s">
        <v>122</v>
      </c>
      <c r="AG796" s="8">
        <v>96950</v>
      </c>
      <c r="AH796" t="s">
        <v>123</v>
      </c>
      <c r="AJ796" s="10">
        <v>16702332677</v>
      </c>
      <c r="AL796" t="s">
        <v>1633</v>
      </c>
      <c r="BE796" t="str">
        <f>"51-6021.00"</f>
        <v>51-6021.00</v>
      </c>
      <c r="BF796" t="s">
        <v>1634</v>
      </c>
      <c r="BG796" t="s">
        <v>4451</v>
      </c>
      <c r="BH796" t="s">
        <v>1634</v>
      </c>
      <c r="BI796">
        <v>1</v>
      </c>
      <c r="BK796" s="1">
        <v>46142</v>
      </c>
      <c r="BL796" s="1">
        <v>46387</v>
      </c>
      <c r="BO796">
        <v>35</v>
      </c>
      <c r="BP796">
        <v>0</v>
      </c>
      <c r="BQ796">
        <v>7</v>
      </c>
      <c r="BR796">
        <v>7</v>
      </c>
      <c r="BS796">
        <v>7</v>
      </c>
      <c r="BT796">
        <v>7</v>
      </c>
      <c r="BU796">
        <v>7</v>
      </c>
      <c r="BV796">
        <v>0</v>
      </c>
      <c r="BW796" t="str">
        <f>"8:00 AM"</f>
        <v>8:00 AM</v>
      </c>
      <c r="BX796" t="str">
        <f>"4:00 PM"</f>
        <v>4:00 PM</v>
      </c>
      <c r="BY796" t="s">
        <v>165</v>
      </c>
      <c r="BZ796">
        <v>0</v>
      </c>
      <c r="CA796">
        <v>3</v>
      </c>
      <c r="CB796" t="s">
        <v>117</v>
      </c>
      <c r="CD796" t="s">
        <v>4452</v>
      </c>
      <c r="CE796" t="s">
        <v>1635</v>
      </c>
      <c r="CF796" t="s">
        <v>1627</v>
      </c>
      <c r="CG796" t="s">
        <v>156</v>
      </c>
      <c r="CH796" t="s">
        <v>122</v>
      </c>
      <c r="CI796" s="8">
        <v>96950</v>
      </c>
      <c r="CJ796" s="3">
        <v>10.5</v>
      </c>
      <c r="CK796" s="3">
        <v>10.75</v>
      </c>
      <c r="CL796" s="3">
        <v>15.75</v>
      </c>
      <c r="CM796" s="3">
        <v>16.13</v>
      </c>
      <c r="CN796" t="s">
        <v>137</v>
      </c>
      <c r="CO796" t="s">
        <v>140</v>
      </c>
      <c r="CP796" t="s">
        <v>138</v>
      </c>
      <c r="CR796" t="s">
        <v>117</v>
      </c>
      <c r="CS796" t="s">
        <v>139</v>
      </c>
      <c r="CT796" t="s">
        <v>140</v>
      </c>
      <c r="CU796" t="s">
        <v>139</v>
      </c>
      <c r="CV796" t="s">
        <v>140</v>
      </c>
      <c r="CW796" t="s">
        <v>139</v>
      </c>
      <c r="CX796" t="s">
        <v>140</v>
      </c>
      <c r="CY796" t="s">
        <v>4453</v>
      </c>
      <c r="CZ796" s="10">
        <v>16702332677</v>
      </c>
      <c r="DA796" t="s">
        <v>1633</v>
      </c>
      <c r="DB796" t="s">
        <v>140</v>
      </c>
      <c r="DC796" t="s">
        <v>139</v>
      </c>
      <c r="DD796" t="s">
        <v>117</v>
      </c>
    </row>
    <row r="797" spans="1:114" ht="14.45" customHeight="1" x14ac:dyDescent="0.25">
      <c r="A797" t="s">
        <v>4457</v>
      </c>
      <c r="B797" t="s">
        <v>499</v>
      </c>
      <c r="C797" s="1">
        <v>46097</v>
      </c>
      <c r="D797" s="1">
        <v>46105</v>
      </c>
      <c r="E797" t="s">
        <v>116</v>
      </c>
      <c r="G797" t="s">
        <v>117</v>
      </c>
      <c r="H797" t="s">
        <v>117</v>
      </c>
      <c r="I797" t="s">
        <v>117</v>
      </c>
      <c r="J797" t="s">
        <v>2550</v>
      </c>
      <c r="K797" t="s">
        <v>2551</v>
      </c>
      <c r="L797" t="s">
        <v>2552</v>
      </c>
      <c r="M797" t="s">
        <v>2553</v>
      </c>
      <c r="N797" t="s">
        <v>156</v>
      </c>
      <c r="O797" t="s">
        <v>122</v>
      </c>
      <c r="P797" s="8">
        <v>96950</v>
      </c>
      <c r="Q797" t="s">
        <v>123</v>
      </c>
      <c r="S797" s="10">
        <v>16704833702</v>
      </c>
      <c r="T797">
        <v>0</v>
      </c>
      <c r="U797" t="s">
        <v>2554</v>
      </c>
      <c r="V797">
        <v>42449</v>
      </c>
      <c r="W797" t="s">
        <v>125</v>
      </c>
      <c r="Y797" t="s">
        <v>1784</v>
      </c>
      <c r="Z797" t="s">
        <v>2555</v>
      </c>
      <c r="AB797" t="s">
        <v>439</v>
      </c>
      <c r="AC797" t="s">
        <v>2552</v>
      </c>
      <c r="AD797" t="s">
        <v>2553</v>
      </c>
      <c r="AE797" t="s">
        <v>156</v>
      </c>
      <c r="AF797" t="s">
        <v>122</v>
      </c>
      <c r="AG797" s="8">
        <v>96950</v>
      </c>
      <c r="AH797" t="s">
        <v>123</v>
      </c>
      <c r="AJ797" s="10">
        <v>16704833702</v>
      </c>
      <c r="AK797">
        <v>0</v>
      </c>
      <c r="AL797" t="s">
        <v>2556</v>
      </c>
      <c r="BE797" t="str">
        <f>"53-3031.00"</f>
        <v>53-3031.00</v>
      </c>
      <c r="BF797" t="s">
        <v>405</v>
      </c>
      <c r="BG797" t="s">
        <v>2557</v>
      </c>
      <c r="BH797" t="s">
        <v>405</v>
      </c>
      <c r="BI797">
        <v>2</v>
      </c>
      <c r="BK797" s="1">
        <v>46357</v>
      </c>
      <c r="BL797" s="1">
        <v>46721</v>
      </c>
      <c r="BO797">
        <v>40</v>
      </c>
      <c r="BP797">
        <v>0</v>
      </c>
      <c r="BQ797">
        <v>8</v>
      </c>
      <c r="BR797">
        <v>8</v>
      </c>
      <c r="BS797">
        <v>8</v>
      </c>
      <c r="BT797">
        <v>8</v>
      </c>
      <c r="BU797">
        <v>8</v>
      </c>
      <c r="BV797">
        <v>0</v>
      </c>
      <c r="BW797" t="str">
        <f>"8:00 AM"</f>
        <v>8:00 AM</v>
      </c>
      <c r="BX797" t="str">
        <f>"5:00 PM"</f>
        <v>5:00 PM</v>
      </c>
      <c r="BY797" t="s">
        <v>135</v>
      </c>
      <c r="BZ797">
        <v>0</v>
      </c>
      <c r="CA797">
        <v>12</v>
      </c>
      <c r="CB797" t="s">
        <v>117</v>
      </c>
      <c r="CD797" t="s">
        <v>2558</v>
      </c>
      <c r="CE797" t="s">
        <v>2552</v>
      </c>
      <c r="CF797" t="s">
        <v>2553</v>
      </c>
      <c r="CG797" t="s">
        <v>156</v>
      </c>
      <c r="CH797" t="s">
        <v>122</v>
      </c>
      <c r="CI797" s="8">
        <v>96950</v>
      </c>
      <c r="CJ797" s="3">
        <v>8.35</v>
      </c>
      <c r="CK797" s="3">
        <v>8.35</v>
      </c>
      <c r="CL797" s="3">
        <v>12.53</v>
      </c>
      <c r="CM797" s="3">
        <v>12.53</v>
      </c>
      <c r="CN797" t="s">
        <v>137</v>
      </c>
      <c r="CO797" t="s">
        <v>140</v>
      </c>
      <c r="CP797" t="s">
        <v>138</v>
      </c>
      <c r="CR797" t="s">
        <v>117</v>
      </c>
      <c r="CS797" t="s">
        <v>139</v>
      </c>
      <c r="CT797" t="s">
        <v>140</v>
      </c>
      <c r="CU797" t="s">
        <v>139</v>
      </c>
      <c r="CV797" t="s">
        <v>140</v>
      </c>
      <c r="CW797" t="s">
        <v>139</v>
      </c>
      <c r="CX797" t="s">
        <v>140</v>
      </c>
      <c r="CY797" t="s">
        <v>1488</v>
      </c>
      <c r="CZ797" s="10">
        <v>16702873347</v>
      </c>
      <c r="DA797" t="s">
        <v>2556</v>
      </c>
      <c r="DB797" t="s">
        <v>140</v>
      </c>
      <c r="DC797" t="s">
        <v>139</v>
      </c>
      <c r="DD797" t="s">
        <v>117</v>
      </c>
      <c r="DE797" t="s">
        <v>1784</v>
      </c>
      <c r="DF797" t="s">
        <v>2555</v>
      </c>
      <c r="DH797" t="s">
        <v>2554</v>
      </c>
      <c r="DI797" t="s">
        <v>2550</v>
      </c>
      <c r="DJ797" t="s">
        <v>2556</v>
      </c>
    </row>
    <row r="798" spans="1:114" ht="14.45" customHeight="1" x14ac:dyDescent="0.25">
      <c r="A798" t="s">
        <v>4870</v>
      </c>
      <c r="B798" t="s">
        <v>115</v>
      </c>
      <c r="C798" s="1">
        <v>46063</v>
      </c>
      <c r="D798" s="1">
        <v>46105</v>
      </c>
      <c r="E798" t="s">
        <v>116</v>
      </c>
      <c r="G798" t="s">
        <v>117</v>
      </c>
      <c r="H798" t="s">
        <v>117</v>
      </c>
      <c r="I798" t="s">
        <v>117</v>
      </c>
      <c r="J798" t="s">
        <v>986</v>
      </c>
      <c r="L798" t="s">
        <v>987</v>
      </c>
      <c r="N798" t="s">
        <v>156</v>
      </c>
      <c r="O798" t="s">
        <v>122</v>
      </c>
      <c r="P798" s="8">
        <v>96950</v>
      </c>
      <c r="Q798" t="s">
        <v>123</v>
      </c>
      <c r="S798" s="10">
        <v>16702358748</v>
      </c>
      <c r="U798" t="s">
        <v>988</v>
      </c>
      <c r="V798">
        <v>2362</v>
      </c>
      <c r="W798" t="s">
        <v>125</v>
      </c>
      <c r="Y798" t="s">
        <v>989</v>
      </c>
      <c r="Z798" t="s">
        <v>862</v>
      </c>
      <c r="AA798" t="s">
        <v>990</v>
      </c>
      <c r="AB798" t="s">
        <v>193</v>
      </c>
      <c r="AC798" t="s">
        <v>987</v>
      </c>
      <c r="AE798" t="s">
        <v>156</v>
      </c>
      <c r="AF798" t="s">
        <v>122</v>
      </c>
      <c r="AG798" s="8">
        <v>96950</v>
      </c>
      <c r="AH798" t="s">
        <v>123</v>
      </c>
      <c r="AJ798" s="10">
        <v>16702358748</v>
      </c>
      <c r="AL798" t="s">
        <v>991</v>
      </c>
      <c r="BE798" t="str">
        <f>"49-9071.00"</f>
        <v>49-9071.00</v>
      </c>
      <c r="BF798" t="s">
        <v>132</v>
      </c>
      <c r="BG798" t="s">
        <v>992</v>
      </c>
      <c r="BH798" t="s">
        <v>134</v>
      </c>
      <c r="BI798">
        <v>5</v>
      </c>
      <c r="BJ798">
        <v>5</v>
      </c>
      <c r="BK798" s="1">
        <v>46130</v>
      </c>
      <c r="BL798" s="1">
        <v>46494</v>
      </c>
      <c r="BM798" s="1">
        <v>46130</v>
      </c>
      <c r="BN798" s="1">
        <v>46494</v>
      </c>
      <c r="BO798">
        <v>35</v>
      </c>
      <c r="BP798">
        <v>0</v>
      </c>
      <c r="BQ798">
        <v>7</v>
      </c>
      <c r="BR798">
        <v>7</v>
      </c>
      <c r="BS798">
        <v>7</v>
      </c>
      <c r="BT798">
        <v>7</v>
      </c>
      <c r="BU798">
        <v>7</v>
      </c>
      <c r="BV798">
        <v>0</v>
      </c>
      <c r="BW798" t="str">
        <f>"8:00 AM"</f>
        <v>8:00 AM</v>
      </c>
      <c r="BX798" t="str">
        <f>"4:00 PM"</f>
        <v>4:00 PM</v>
      </c>
      <c r="BY798" t="s">
        <v>135</v>
      </c>
      <c r="BZ798">
        <v>0</v>
      </c>
      <c r="CA798">
        <v>12</v>
      </c>
      <c r="CB798" t="s">
        <v>117</v>
      </c>
      <c r="CD798" t="s">
        <v>165</v>
      </c>
      <c r="CE798" t="s">
        <v>987</v>
      </c>
      <c r="CG798" t="s">
        <v>993</v>
      </c>
      <c r="CH798" t="s">
        <v>122</v>
      </c>
      <c r="CI798" s="8">
        <v>96950</v>
      </c>
      <c r="CJ798" s="3">
        <v>9.98</v>
      </c>
      <c r="CK798" s="3">
        <v>9.98</v>
      </c>
      <c r="CL798" s="3">
        <v>14.97</v>
      </c>
      <c r="CM798" s="3">
        <v>14.97</v>
      </c>
      <c r="CN798" t="s">
        <v>137</v>
      </c>
      <c r="CO798" t="s">
        <v>142</v>
      </c>
      <c r="CP798" t="s">
        <v>266</v>
      </c>
      <c r="CR798" t="s">
        <v>117</v>
      </c>
      <c r="CS798" t="s">
        <v>139</v>
      </c>
      <c r="CT798" t="s">
        <v>140</v>
      </c>
      <c r="CU798" t="s">
        <v>139</v>
      </c>
      <c r="CV798" t="s">
        <v>140</v>
      </c>
      <c r="CW798" t="s">
        <v>139</v>
      </c>
      <c r="CX798" t="s">
        <v>140</v>
      </c>
      <c r="CY798" t="s">
        <v>994</v>
      </c>
      <c r="CZ798" s="10">
        <v>16702358748</v>
      </c>
      <c r="DA798" t="s">
        <v>991</v>
      </c>
      <c r="DB798" t="s">
        <v>142</v>
      </c>
      <c r="DC798" t="s">
        <v>139</v>
      </c>
      <c r="DD798" t="s">
        <v>117</v>
      </c>
    </row>
    <row r="799" spans="1:114" ht="14.45" customHeight="1" x14ac:dyDescent="0.25">
      <c r="A799" t="s">
        <v>5237</v>
      </c>
      <c r="B799" t="s">
        <v>115</v>
      </c>
      <c r="C799" s="1">
        <v>46063</v>
      </c>
      <c r="D799" s="1">
        <v>46105</v>
      </c>
      <c r="E799" t="s">
        <v>168</v>
      </c>
      <c r="F799" s="1">
        <v>46217</v>
      </c>
      <c r="G799" t="s">
        <v>117</v>
      </c>
      <c r="H799" t="s">
        <v>117</v>
      </c>
      <c r="I799" t="s">
        <v>117</v>
      </c>
      <c r="J799" t="s">
        <v>986</v>
      </c>
      <c r="L799" t="s">
        <v>987</v>
      </c>
      <c r="N799" t="s">
        <v>156</v>
      </c>
      <c r="O799" t="s">
        <v>122</v>
      </c>
      <c r="P799" s="8">
        <v>96950</v>
      </c>
      <c r="Q799" t="s">
        <v>123</v>
      </c>
      <c r="S799" s="10">
        <v>16702358748</v>
      </c>
      <c r="U799" t="s">
        <v>988</v>
      </c>
      <c r="V799">
        <v>2362</v>
      </c>
      <c r="W799" t="s">
        <v>125</v>
      </c>
      <c r="Y799" t="s">
        <v>989</v>
      </c>
      <c r="Z799" t="s">
        <v>862</v>
      </c>
      <c r="AA799" t="s">
        <v>990</v>
      </c>
      <c r="AB799" t="s">
        <v>193</v>
      </c>
      <c r="AC799" t="s">
        <v>987</v>
      </c>
      <c r="AE799" t="s">
        <v>156</v>
      </c>
      <c r="AF799" t="s">
        <v>122</v>
      </c>
      <c r="AG799" s="8">
        <v>96950</v>
      </c>
      <c r="AH799" t="s">
        <v>123</v>
      </c>
      <c r="AJ799" s="10">
        <v>16702358748</v>
      </c>
      <c r="AL799" t="s">
        <v>991</v>
      </c>
      <c r="BE799" t="str">
        <f>"49-9071.00"</f>
        <v>49-9071.00</v>
      </c>
      <c r="BF799" t="s">
        <v>132</v>
      </c>
      <c r="BG799" t="s">
        <v>992</v>
      </c>
      <c r="BH799" t="s">
        <v>134</v>
      </c>
      <c r="BI799">
        <v>9</v>
      </c>
      <c r="BJ799">
        <v>9</v>
      </c>
      <c r="BK799" s="1">
        <v>46219</v>
      </c>
      <c r="BL799" s="1">
        <v>46583</v>
      </c>
      <c r="BM799" s="1">
        <v>46219</v>
      </c>
      <c r="BN799" s="1">
        <v>46583</v>
      </c>
      <c r="BO799">
        <v>35</v>
      </c>
      <c r="BP799">
        <v>0</v>
      </c>
      <c r="BQ799">
        <v>7</v>
      </c>
      <c r="BR799">
        <v>7</v>
      </c>
      <c r="BS799">
        <v>7</v>
      </c>
      <c r="BT799">
        <v>7</v>
      </c>
      <c r="BU799">
        <v>7</v>
      </c>
      <c r="BV799">
        <v>0</v>
      </c>
      <c r="BW799" t="str">
        <f>"8:00 AM"</f>
        <v>8:00 AM</v>
      </c>
      <c r="BX799" t="str">
        <f>"4:00 PM"</f>
        <v>4:00 PM</v>
      </c>
      <c r="BY799" t="s">
        <v>135</v>
      </c>
      <c r="BZ799">
        <v>0</v>
      </c>
      <c r="CA799">
        <v>12</v>
      </c>
      <c r="CB799" t="s">
        <v>117</v>
      </c>
      <c r="CD799" t="s">
        <v>165</v>
      </c>
      <c r="CE799" t="s">
        <v>987</v>
      </c>
      <c r="CG799" t="s">
        <v>993</v>
      </c>
      <c r="CH799" t="s">
        <v>122</v>
      </c>
      <c r="CI799" s="8">
        <v>96950</v>
      </c>
      <c r="CJ799" s="3">
        <v>9.98</v>
      </c>
      <c r="CK799" s="3">
        <v>9.98</v>
      </c>
      <c r="CL799" s="3">
        <v>14.97</v>
      </c>
      <c r="CM799" s="3">
        <v>14.97</v>
      </c>
      <c r="CN799" t="s">
        <v>137</v>
      </c>
      <c r="CO799" t="s">
        <v>142</v>
      </c>
      <c r="CP799" t="s">
        <v>266</v>
      </c>
      <c r="CR799" t="s">
        <v>117</v>
      </c>
      <c r="CS799" t="s">
        <v>139</v>
      </c>
      <c r="CT799" t="s">
        <v>140</v>
      </c>
      <c r="CU799" t="s">
        <v>139</v>
      </c>
      <c r="CV799" t="s">
        <v>140</v>
      </c>
      <c r="CW799" t="s">
        <v>139</v>
      </c>
      <c r="CX799" t="s">
        <v>140</v>
      </c>
      <c r="CY799" t="s">
        <v>994</v>
      </c>
      <c r="CZ799" s="10">
        <v>16702358748</v>
      </c>
      <c r="DA799" t="s">
        <v>991</v>
      </c>
      <c r="DB799" t="s">
        <v>142</v>
      </c>
      <c r="DC799" t="s">
        <v>139</v>
      </c>
      <c r="DD799" t="s">
        <v>117</v>
      </c>
    </row>
    <row r="800" spans="1:114" ht="14.45" customHeight="1" x14ac:dyDescent="0.25">
      <c r="A800" t="s">
        <v>5306</v>
      </c>
      <c r="B800" t="s">
        <v>115</v>
      </c>
      <c r="C800" s="1">
        <v>46065</v>
      </c>
      <c r="D800" s="1">
        <v>46105</v>
      </c>
      <c r="E800" t="s">
        <v>168</v>
      </c>
      <c r="F800" s="1">
        <v>46216</v>
      </c>
      <c r="G800" t="s">
        <v>117</v>
      </c>
      <c r="H800" t="s">
        <v>117</v>
      </c>
      <c r="I800" t="s">
        <v>117</v>
      </c>
      <c r="J800" t="s">
        <v>5307</v>
      </c>
      <c r="K800" t="s">
        <v>165</v>
      </c>
      <c r="L800" t="s">
        <v>1146</v>
      </c>
      <c r="M800" t="s">
        <v>3186</v>
      </c>
      <c r="N800" t="s">
        <v>156</v>
      </c>
      <c r="O800" t="s">
        <v>122</v>
      </c>
      <c r="P800" s="8">
        <v>96950</v>
      </c>
      <c r="Q800" t="s">
        <v>123</v>
      </c>
      <c r="S800" s="10">
        <v>16702341629</v>
      </c>
      <c r="U800" t="s">
        <v>1147</v>
      </c>
      <c r="V800">
        <v>444140</v>
      </c>
      <c r="W800" t="s">
        <v>125</v>
      </c>
      <c r="Y800" t="s">
        <v>1148</v>
      </c>
      <c r="Z800" t="s">
        <v>1149</v>
      </c>
      <c r="AA800" t="s">
        <v>1150</v>
      </c>
      <c r="AB800" t="s">
        <v>277</v>
      </c>
      <c r="AC800" t="s">
        <v>1146</v>
      </c>
      <c r="AD800" t="s">
        <v>5308</v>
      </c>
      <c r="AE800" t="s">
        <v>156</v>
      </c>
      <c r="AF800" t="s">
        <v>122</v>
      </c>
      <c r="AG800" s="8">
        <v>96950</v>
      </c>
      <c r="AH800" t="s">
        <v>123</v>
      </c>
      <c r="AJ800" s="10">
        <v>16702341629</v>
      </c>
      <c r="AL800" t="s">
        <v>1151</v>
      </c>
      <c r="BE800" t="str">
        <f>"53-3033.00"</f>
        <v>53-3033.00</v>
      </c>
      <c r="BF800" t="s">
        <v>2138</v>
      </c>
      <c r="BG800" t="s">
        <v>5309</v>
      </c>
      <c r="BH800" t="s">
        <v>5310</v>
      </c>
      <c r="BI800">
        <v>2</v>
      </c>
      <c r="BJ800">
        <v>2</v>
      </c>
      <c r="BK800" s="1">
        <v>46218</v>
      </c>
      <c r="BL800" s="1">
        <v>46582</v>
      </c>
      <c r="BM800" s="1">
        <v>46218</v>
      </c>
      <c r="BN800" s="1">
        <v>46582</v>
      </c>
      <c r="BO800">
        <v>35</v>
      </c>
      <c r="BP800">
        <v>0</v>
      </c>
      <c r="BQ800">
        <v>7</v>
      </c>
      <c r="BR800">
        <v>7</v>
      </c>
      <c r="BS800">
        <v>7</v>
      </c>
      <c r="BT800">
        <v>7</v>
      </c>
      <c r="BU800">
        <v>7</v>
      </c>
      <c r="BV800">
        <v>0</v>
      </c>
      <c r="BW800" t="str">
        <f>"8:00 AM"</f>
        <v>8:00 AM</v>
      </c>
      <c r="BX800" t="str">
        <f>"5:00 PM"</f>
        <v>5:00 PM</v>
      </c>
      <c r="BY800" t="s">
        <v>135</v>
      </c>
      <c r="BZ800">
        <v>0</v>
      </c>
      <c r="CA800">
        <v>12</v>
      </c>
      <c r="CB800" t="s">
        <v>117</v>
      </c>
      <c r="CD800" s="2" t="s">
        <v>5311</v>
      </c>
      <c r="CE800" t="s">
        <v>5312</v>
      </c>
      <c r="CF800" t="s">
        <v>1146</v>
      </c>
      <c r="CG800" t="s">
        <v>156</v>
      </c>
      <c r="CH800" t="s">
        <v>122</v>
      </c>
      <c r="CI800" s="8">
        <v>96950</v>
      </c>
      <c r="CJ800" s="3">
        <v>8.6300000000000008</v>
      </c>
      <c r="CK800" s="3">
        <v>8.6300000000000008</v>
      </c>
      <c r="CL800" s="3">
        <v>12.95</v>
      </c>
      <c r="CM800" s="3">
        <v>12.95</v>
      </c>
      <c r="CN800" t="s">
        <v>137</v>
      </c>
      <c r="CO800" t="s">
        <v>165</v>
      </c>
      <c r="CP800" t="s">
        <v>138</v>
      </c>
      <c r="CR800" t="s">
        <v>117</v>
      </c>
      <c r="CS800" t="s">
        <v>139</v>
      </c>
      <c r="CT800" t="s">
        <v>140</v>
      </c>
      <c r="CU800" t="s">
        <v>139</v>
      </c>
      <c r="CV800" t="s">
        <v>140</v>
      </c>
      <c r="CW800" t="s">
        <v>139</v>
      </c>
      <c r="CX800" t="s">
        <v>140</v>
      </c>
      <c r="CY800" t="s">
        <v>1156</v>
      </c>
      <c r="CZ800" s="10">
        <v>16702341629</v>
      </c>
      <c r="DA800" t="s">
        <v>1151</v>
      </c>
      <c r="DB800" t="s">
        <v>140</v>
      </c>
      <c r="DC800" t="s">
        <v>139</v>
      </c>
      <c r="DD800" t="s">
        <v>117</v>
      </c>
    </row>
    <row r="801" spans="1:114" ht="14.45" customHeight="1" x14ac:dyDescent="0.25">
      <c r="A801" t="s">
        <v>5690</v>
      </c>
      <c r="B801" t="s">
        <v>115</v>
      </c>
      <c r="C801" s="1">
        <v>46059</v>
      </c>
      <c r="D801" s="1">
        <v>46105</v>
      </c>
      <c r="E801" t="s">
        <v>168</v>
      </c>
      <c r="F801" s="1">
        <v>46112</v>
      </c>
      <c r="G801" t="s">
        <v>117</v>
      </c>
      <c r="H801" t="s">
        <v>117</v>
      </c>
      <c r="I801" t="s">
        <v>117</v>
      </c>
      <c r="J801" t="s">
        <v>5691</v>
      </c>
      <c r="K801" t="s">
        <v>5692</v>
      </c>
      <c r="L801" t="s">
        <v>2041</v>
      </c>
      <c r="N801" t="s">
        <v>121</v>
      </c>
      <c r="O801" t="s">
        <v>122</v>
      </c>
      <c r="P801" s="8">
        <v>96950</v>
      </c>
      <c r="Q801" t="s">
        <v>123</v>
      </c>
      <c r="S801" s="10">
        <v>16702348998</v>
      </c>
      <c r="U801" t="s">
        <v>5693</v>
      </c>
      <c r="V801">
        <v>44921</v>
      </c>
      <c r="W801" t="s">
        <v>125</v>
      </c>
      <c r="Y801" t="s">
        <v>776</v>
      </c>
      <c r="Z801" t="s">
        <v>5694</v>
      </c>
      <c r="AB801" t="s">
        <v>777</v>
      </c>
      <c r="AC801" t="s">
        <v>2041</v>
      </c>
      <c r="AE801" t="s">
        <v>121</v>
      </c>
      <c r="AF801" t="s">
        <v>122</v>
      </c>
      <c r="AG801" s="8">
        <v>96950</v>
      </c>
      <c r="AH801" t="s">
        <v>123</v>
      </c>
      <c r="AJ801" s="10">
        <v>16702348998</v>
      </c>
      <c r="AL801" t="s">
        <v>5695</v>
      </c>
      <c r="BE801" t="str">
        <f>"41-2031.00"</f>
        <v>41-2031.00</v>
      </c>
      <c r="BF801" t="s">
        <v>2046</v>
      </c>
      <c r="BG801" t="s">
        <v>5696</v>
      </c>
      <c r="BH801" t="s">
        <v>2048</v>
      </c>
      <c r="BI801">
        <v>1</v>
      </c>
      <c r="BJ801">
        <v>1</v>
      </c>
      <c r="BK801" s="1">
        <v>46114</v>
      </c>
      <c r="BL801" s="1">
        <v>46478</v>
      </c>
      <c r="BM801" s="1">
        <v>46114</v>
      </c>
      <c r="BN801" s="1">
        <v>46478</v>
      </c>
      <c r="BO801">
        <v>35</v>
      </c>
      <c r="BP801">
        <v>0</v>
      </c>
      <c r="BQ801">
        <v>7</v>
      </c>
      <c r="BR801">
        <v>7</v>
      </c>
      <c r="BS801">
        <v>7</v>
      </c>
      <c r="BT801">
        <v>7</v>
      </c>
      <c r="BU801">
        <v>7</v>
      </c>
      <c r="BV801">
        <v>0</v>
      </c>
      <c r="BW801" t="str">
        <f>"9:00 AM"</f>
        <v>9:00 AM</v>
      </c>
      <c r="BX801" t="str">
        <f>"5:00 PM"</f>
        <v>5:00 PM</v>
      </c>
      <c r="BY801" t="s">
        <v>165</v>
      </c>
      <c r="BZ801">
        <v>0</v>
      </c>
      <c r="CA801">
        <v>3</v>
      </c>
      <c r="CB801" t="s">
        <v>117</v>
      </c>
      <c r="CD801" t="s">
        <v>5697</v>
      </c>
      <c r="CE801" t="s">
        <v>2041</v>
      </c>
      <c r="CG801" t="s">
        <v>121</v>
      </c>
      <c r="CH801" t="s">
        <v>122</v>
      </c>
      <c r="CI801" s="8">
        <v>96950</v>
      </c>
      <c r="CJ801" s="3">
        <v>8.67</v>
      </c>
      <c r="CK801" s="3">
        <v>8.67</v>
      </c>
      <c r="CL801" s="3">
        <v>13.01</v>
      </c>
      <c r="CM801" s="3">
        <v>13.01</v>
      </c>
      <c r="CN801" t="s">
        <v>137</v>
      </c>
      <c r="CP801" t="s">
        <v>138</v>
      </c>
      <c r="CR801" t="s">
        <v>117</v>
      </c>
      <c r="CS801" t="s">
        <v>139</v>
      </c>
      <c r="CT801" t="s">
        <v>140</v>
      </c>
      <c r="CU801" t="s">
        <v>139</v>
      </c>
      <c r="CV801" t="s">
        <v>140</v>
      </c>
      <c r="CW801" t="s">
        <v>139</v>
      </c>
      <c r="CX801" t="s">
        <v>140</v>
      </c>
      <c r="CY801" t="s">
        <v>747</v>
      </c>
      <c r="CZ801" s="10">
        <v>16702348998</v>
      </c>
      <c r="DA801" t="s">
        <v>5695</v>
      </c>
      <c r="DB801" t="s">
        <v>140</v>
      </c>
      <c r="DC801" t="s">
        <v>139</v>
      </c>
      <c r="DD801" t="s">
        <v>117</v>
      </c>
      <c r="DE801" t="s">
        <v>776</v>
      </c>
      <c r="DF801" t="s">
        <v>5694</v>
      </c>
      <c r="DH801" t="s">
        <v>5693</v>
      </c>
      <c r="DI801" t="s">
        <v>5691</v>
      </c>
      <c r="DJ801" t="s">
        <v>5695</v>
      </c>
    </row>
    <row r="802" spans="1:114" ht="14.45" customHeight="1" x14ac:dyDescent="0.25">
      <c r="A802" t="s">
        <v>5752</v>
      </c>
      <c r="B802" t="s">
        <v>115</v>
      </c>
      <c r="C802" s="1">
        <v>46063</v>
      </c>
      <c r="D802" s="1">
        <v>46105</v>
      </c>
      <c r="E802" t="s">
        <v>168</v>
      </c>
      <c r="F802" s="1">
        <v>46202</v>
      </c>
      <c r="G802" t="s">
        <v>117</v>
      </c>
      <c r="H802" t="s">
        <v>117</v>
      </c>
      <c r="I802" t="s">
        <v>117</v>
      </c>
      <c r="J802" t="s">
        <v>986</v>
      </c>
      <c r="L802" t="s">
        <v>987</v>
      </c>
      <c r="N802" t="s">
        <v>156</v>
      </c>
      <c r="O802" t="s">
        <v>122</v>
      </c>
      <c r="P802" s="8">
        <v>96950</v>
      </c>
      <c r="Q802" t="s">
        <v>123</v>
      </c>
      <c r="S802" s="10">
        <v>16702358748</v>
      </c>
      <c r="U802" t="s">
        <v>988</v>
      </c>
      <c r="V802">
        <v>2362</v>
      </c>
      <c r="W802" t="s">
        <v>125</v>
      </c>
      <c r="Y802" t="s">
        <v>989</v>
      </c>
      <c r="Z802" t="s">
        <v>862</v>
      </c>
      <c r="AA802" t="s">
        <v>990</v>
      </c>
      <c r="AB802" t="s">
        <v>193</v>
      </c>
      <c r="AC802" t="s">
        <v>987</v>
      </c>
      <c r="AE802" t="s">
        <v>156</v>
      </c>
      <c r="AF802" t="s">
        <v>122</v>
      </c>
      <c r="AG802" s="8">
        <v>96950</v>
      </c>
      <c r="AH802" t="s">
        <v>123</v>
      </c>
      <c r="AJ802" s="10">
        <v>16702358748</v>
      </c>
      <c r="AL802" t="s">
        <v>991</v>
      </c>
      <c r="BE802" t="str">
        <f>"49-9071.00"</f>
        <v>49-9071.00</v>
      </c>
      <c r="BF802" t="s">
        <v>132</v>
      </c>
      <c r="BG802" t="s">
        <v>992</v>
      </c>
      <c r="BH802" t="s">
        <v>134</v>
      </c>
      <c r="BI802">
        <v>6</v>
      </c>
      <c r="BJ802">
        <v>6</v>
      </c>
      <c r="BK802" s="1">
        <v>46204</v>
      </c>
      <c r="BL802" s="1">
        <v>46568</v>
      </c>
      <c r="BM802" s="1">
        <v>46204</v>
      </c>
      <c r="BN802" s="1">
        <v>46568</v>
      </c>
      <c r="BO802">
        <v>35</v>
      </c>
      <c r="BP802">
        <v>0</v>
      </c>
      <c r="BQ802">
        <v>7</v>
      </c>
      <c r="BR802">
        <v>7</v>
      </c>
      <c r="BS802">
        <v>7</v>
      </c>
      <c r="BT802">
        <v>7</v>
      </c>
      <c r="BU802">
        <v>7</v>
      </c>
      <c r="BV802">
        <v>0</v>
      </c>
      <c r="BW802" t="str">
        <f>"8:00 AM"</f>
        <v>8:00 AM</v>
      </c>
      <c r="BX802" t="str">
        <f>"4:00 PM"</f>
        <v>4:00 PM</v>
      </c>
      <c r="BY802" t="s">
        <v>135</v>
      </c>
      <c r="BZ802">
        <v>0</v>
      </c>
      <c r="CA802">
        <v>12</v>
      </c>
      <c r="CB802" t="s">
        <v>117</v>
      </c>
      <c r="CD802" t="s">
        <v>165</v>
      </c>
      <c r="CE802" t="s">
        <v>987</v>
      </c>
      <c r="CG802" t="s">
        <v>993</v>
      </c>
      <c r="CH802" t="s">
        <v>122</v>
      </c>
      <c r="CI802" s="8">
        <v>96950</v>
      </c>
      <c r="CJ802" s="3">
        <v>9.98</v>
      </c>
      <c r="CK802" s="3">
        <v>9.98</v>
      </c>
      <c r="CL802" s="3">
        <v>14.97</v>
      </c>
      <c r="CM802" s="3">
        <v>14.97</v>
      </c>
      <c r="CN802" t="s">
        <v>137</v>
      </c>
      <c r="CO802" t="s">
        <v>142</v>
      </c>
      <c r="CP802" t="s">
        <v>266</v>
      </c>
      <c r="CR802" t="s">
        <v>117</v>
      </c>
      <c r="CS802" t="s">
        <v>139</v>
      </c>
      <c r="CT802" t="s">
        <v>140</v>
      </c>
      <c r="CU802" t="s">
        <v>139</v>
      </c>
      <c r="CV802" t="s">
        <v>140</v>
      </c>
      <c r="CW802" t="s">
        <v>139</v>
      </c>
      <c r="CX802" t="s">
        <v>140</v>
      </c>
      <c r="CY802" t="s">
        <v>994</v>
      </c>
      <c r="CZ802" s="10">
        <v>16702358748</v>
      </c>
      <c r="DA802" t="s">
        <v>991</v>
      </c>
      <c r="DB802" t="s">
        <v>142</v>
      </c>
      <c r="DC802" t="s">
        <v>139</v>
      </c>
      <c r="DD802" t="s">
        <v>117</v>
      </c>
    </row>
    <row r="803" spans="1:114" ht="14.45" customHeight="1" x14ac:dyDescent="0.25">
      <c r="A803" t="s">
        <v>5797</v>
      </c>
      <c r="B803" t="s">
        <v>115</v>
      </c>
      <c r="C803" s="1">
        <v>46053</v>
      </c>
      <c r="D803" s="1">
        <v>46105</v>
      </c>
      <c r="E803" t="s">
        <v>168</v>
      </c>
      <c r="F803" s="1">
        <v>46141</v>
      </c>
      <c r="G803" t="s">
        <v>139</v>
      </c>
      <c r="H803" t="s">
        <v>117</v>
      </c>
      <c r="I803" t="s">
        <v>117</v>
      </c>
      <c r="J803" t="s">
        <v>694</v>
      </c>
      <c r="L803" t="s">
        <v>695</v>
      </c>
      <c r="M803" t="s">
        <v>1804</v>
      </c>
      <c r="N803" t="s">
        <v>121</v>
      </c>
      <c r="O803" t="s">
        <v>122</v>
      </c>
      <c r="P803" s="8">
        <v>96950</v>
      </c>
      <c r="Q803" t="s">
        <v>123</v>
      </c>
      <c r="S803" s="10">
        <v>16702858730</v>
      </c>
      <c r="U803" t="s">
        <v>697</v>
      </c>
      <c r="V803">
        <v>561320</v>
      </c>
      <c r="W803" t="s">
        <v>222</v>
      </c>
      <c r="X803" t="s">
        <v>139</v>
      </c>
      <c r="Y803" t="s">
        <v>698</v>
      </c>
      <c r="Z803" t="s">
        <v>699</v>
      </c>
      <c r="AA803" t="s">
        <v>700</v>
      </c>
      <c r="AB803" t="s">
        <v>318</v>
      </c>
      <c r="AC803" t="s">
        <v>695</v>
      </c>
      <c r="AD803" t="s">
        <v>3223</v>
      </c>
      <c r="AE803" t="s">
        <v>121</v>
      </c>
      <c r="AF803" t="s">
        <v>122</v>
      </c>
      <c r="AG803" s="8">
        <v>96950</v>
      </c>
      <c r="AH803" t="s">
        <v>123</v>
      </c>
      <c r="AJ803" s="10">
        <v>16702858730</v>
      </c>
      <c r="AL803" t="s">
        <v>702</v>
      </c>
      <c r="BE803" t="str">
        <f>"49-9071.00"</f>
        <v>49-9071.00</v>
      </c>
      <c r="BF803" t="s">
        <v>132</v>
      </c>
      <c r="BG803" t="s">
        <v>1806</v>
      </c>
      <c r="BH803" t="s">
        <v>543</v>
      </c>
      <c r="BI803">
        <v>10</v>
      </c>
      <c r="BJ803">
        <v>10</v>
      </c>
      <c r="BK803" s="1">
        <v>46143</v>
      </c>
      <c r="BL803" s="1">
        <v>47238</v>
      </c>
      <c r="BM803" s="1">
        <v>46143</v>
      </c>
      <c r="BN803" s="1">
        <v>47238</v>
      </c>
      <c r="BO803">
        <v>35</v>
      </c>
      <c r="BP803">
        <v>0</v>
      </c>
      <c r="BQ803">
        <v>7</v>
      </c>
      <c r="BR803">
        <v>7</v>
      </c>
      <c r="BS803">
        <v>7</v>
      </c>
      <c r="BT803">
        <v>7</v>
      </c>
      <c r="BU803">
        <v>7</v>
      </c>
      <c r="BV803">
        <v>0</v>
      </c>
      <c r="BW803" t="str">
        <f>"9:00 AM"</f>
        <v>9:00 AM</v>
      </c>
      <c r="BX803" t="str">
        <f>"5:00 PM"</f>
        <v>5:00 PM</v>
      </c>
      <c r="BY803" t="s">
        <v>165</v>
      </c>
      <c r="BZ803">
        <v>0</v>
      </c>
      <c r="CA803">
        <v>12</v>
      </c>
      <c r="CB803" t="s">
        <v>117</v>
      </c>
      <c r="CD803" s="2" t="s">
        <v>1807</v>
      </c>
      <c r="CE803" t="s">
        <v>5798</v>
      </c>
      <c r="CF803" t="s">
        <v>707</v>
      </c>
      <c r="CG803" t="s">
        <v>121</v>
      </c>
      <c r="CH803" t="s">
        <v>122</v>
      </c>
      <c r="CI803" s="8">
        <v>96950</v>
      </c>
      <c r="CJ803" s="3">
        <v>9.98</v>
      </c>
      <c r="CK803" s="3">
        <v>9.98</v>
      </c>
      <c r="CL803" s="3">
        <v>14.97</v>
      </c>
      <c r="CM803" s="3">
        <v>14.97</v>
      </c>
      <c r="CN803" t="s">
        <v>137</v>
      </c>
      <c r="CO803" t="s">
        <v>854</v>
      </c>
      <c r="CP803" t="s">
        <v>138</v>
      </c>
      <c r="CR803" t="s">
        <v>117</v>
      </c>
      <c r="CS803" t="s">
        <v>139</v>
      </c>
      <c r="CT803" t="s">
        <v>140</v>
      </c>
      <c r="CU803" t="s">
        <v>139</v>
      </c>
      <c r="CV803" t="s">
        <v>140</v>
      </c>
      <c r="CW803" t="s">
        <v>139</v>
      </c>
      <c r="CX803" t="s">
        <v>140</v>
      </c>
      <c r="CY803" s="2" t="s">
        <v>708</v>
      </c>
      <c r="CZ803" s="10">
        <v>16702858730</v>
      </c>
      <c r="DA803" t="s">
        <v>702</v>
      </c>
      <c r="DB803" t="s">
        <v>142</v>
      </c>
      <c r="DC803" t="s">
        <v>139</v>
      </c>
      <c r="DD803" t="s">
        <v>139</v>
      </c>
    </row>
    <row r="804" spans="1:114" ht="14.45" customHeight="1" x14ac:dyDescent="0.25">
      <c r="A804" t="s">
        <v>5812</v>
      </c>
      <c r="B804" t="s">
        <v>115</v>
      </c>
      <c r="C804" s="1">
        <v>46056</v>
      </c>
      <c r="D804" s="1">
        <v>46105</v>
      </c>
      <c r="E804" t="s">
        <v>116</v>
      </c>
      <c r="G804" t="s">
        <v>117</v>
      </c>
      <c r="H804" t="s">
        <v>117</v>
      </c>
      <c r="I804" t="s">
        <v>117</v>
      </c>
      <c r="J804" t="s">
        <v>1611</v>
      </c>
      <c r="K804" t="s">
        <v>1612</v>
      </c>
      <c r="L804" t="s">
        <v>1075</v>
      </c>
      <c r="M804" t="s">
        <v>1613</v>
      </c>
      <c r="N804" t="s">
        <v>121</v>
      </c>
      <c r="O804" t="s">
        <v>122</v>
      </c>
      <c r="P804" s="8">
        <v>96950</v>
      </c>
      <c r="Q804" t="s">
        <v>123</v>
      </c>
      <c r="R804" t="s">
        <v>140</v>
      </c>
      <c r="S804" s="10">
        <v>16703236877</v>
      </c>
      <c r="U804" t="s">
        <v>1614</v>
      </c>
      <c r="V804">
        <v>621610</v>
      </c>
      <c r="W804" t="s">
        <v>125</v>
      </c>
      <c r="Y804" t="s">
        <v>1078</v>
      </c>
      <c r="Z804" t="s">
        <v>1079</v>
      </c>
      <c r="AA804" t="s">
        <v>1080</v>
      </c>
      <c r="AB804" t="s">
        <v>277</v>
      </c>
      <c r="AC804" t="s">
        <v>1081</v>
      </c>
      <c r="AE804" t="s">
        <v>1082</v>
      </c>
      <c r="AF804" t="s">
        <v>340</v>
      </c>
      <c r="AG804" s="8">
        <v>96931</v>
      </c>
      <c r="AH804" t="s">
        <v>123</v>
      </c>
      <c r="AJ804" s="10">
        <v>16716498746</v>
      </c>
      <c r="AK804">
        <v>203</v>
      </c>
      <c r="AL804" t="s">
        <v>1083</v>
      </c>
      <c r="BE804" t="str">
        <f>"43-3031.00"</f>
        <v>43-3031.00</v>
      </c>
      <c r="BF804" t="s">
        <v>1205</v>
      </c>
      <c r="BG804" t="s">
        <v>4273</v>
      </c>
      <c r="BH804" t="s">
        <v>1885</v>
      </c>
      <c r="BI804">
        <v>3</v>
      </c>
      <c r="BJ804">
        <v>3</v>
      </c>
      <c r="BK804" s="1">
        <v>46143</v>
      </c>
      <c r="BL804" s="1">
        <v>46507</v>
      </c>
      <c r="BM804" s="1">
        <v>46143</v>
      </c>
      <c r="BN804" s="1">
        <v>46507</v>
      </c>
      <c r="BO804">
        <v>40</v>
      </c>
      <c r="BP804">
        <v>0</v>
      </c>
      <c r="BQ804">
        <v>8</v>
      </c>
      <c r="BR804">
        <v>8</v>
      </c>
      <c r="BS804">
        <v>8</v>
      </c>
      <c r="BT804">
        <v>8</v>
      </c>
      <c r="BU804">
        <v>5</v>
      </c>
      <c r="BV804">
        <v>3</v>
      </c>
      <c r="BW804" t="str">
        <f>"8:30 AM"</f>
        <v>8:30 AM</v>
      </c>
      <c r="BX804" t="str">
        <f>"5:30 PM"</f>
        <v>5:30 PM</v>
      </c>
      <c r="BY804" t="s">
        <v>135</v>
      </c>
      <c r="BZ804">
        <v>0</v>
      </c>
      <c r="CA804">
        <v>12</v>
      </c>
      <c r="CB804" t="s">
        <v>117</v>
      </c>
      <c r="CD804" t="s">
        <v>1886</v>
      </c>
      <c r="CE804" t="s">
        <v>1088</v>
      </c>
      <c r="CF804" t="s">
        <v>1613</v>
      </c>
      <c r="CG804" t="s">
        <v>121</v>
      </c>
      <c r="CH804" t="s">
        <v>122</v>
      </c>
      <c r="CI804" s="8">
        <v>96950</v>
      </c>
      <c r="CJ804" s="3">
        <v>12.33</v>
      </c>
      <c r="CK804" s="3">
        <v>12.33</v>
      </c>
      <c r="CN804" t="s">
        <v>137</v>
      </c>
      <c r="CO804">
        <v>0</v>
      </c>
      <c r="CP804" t="s">
        <v>138</v>
      </c>
      <c r="CR804" t="s">
        <v>117</v>
      </c>
      <c r="CS804" t="s">
        <v>139</v>
      </c>
      <c r="CT804" t="s">
        <v>140</v>
      </c>
      <c r="CU804" t="s">
        <v>140</v>
      </c>
      <c r="CV804" t="s">
        <v>140</v>
      </c>
      <c r="CW804" t="s">
        <v>139</v>
      </c>
      <c r="CX804" t="s">
        <v>140</v>
      </c>
      <c r="CY804" t="s">
        <v>140</v>
      </c>
      <c r="CZ804" s="10">
        <v>16703236877</v>
      </c>
      <c r="DA804" t="s">
        <v>1621</v>
      </c>
      <c r="DB804" t="s">
        <v>140</v>
      </c>
      <c r="DC804" t="s">
        <v>139</v>
      </c>
      <c r="DD804" t="s">
        <v>117</v>
      </c>
    </row>
    <row r="805" spans="1:114" ht="14.45" customHeight="1" x14ac:dyDescent="0.25">
      <c r="A805" t="s">
        <v>2464</v>
      </c>
      <c r="B805" t="s">
        <v>115</v>
      </c>
      <c r="C805" s="1">
        <v>46048</v>
      </c>
      <c r="D805" s="1">
        <v>46106</v>
      </c>
      <c r="E805" t="s">
        <v>116</v>
      </c>
      <c r="G805" t="s">
        <v>117</v>
      </c>
      <c r="H805" t="s">
        <v>117</v>
      </c>
      <c r="I805" t="s">
        <v>117</v>
      </c>
      <c r="J805" t="s">
        <v>2465</v>
      </c>
      <c r="K805" t="s">
        <v>2466</v>
      </c>
      <c r="L805" t="s">
        <v>2467</v>
      </c>
      <c r="M805" t="s">
        <v>2468</v>
      </c>
      <c r="N805" t="s">
        <v>121</v>
      </c>
      <c r="O805" t="s">
        <v>122</v>
      </c>
      <c r="P805" s="8">
        <v>96950</v>
      </c>
      <c r="Q805" t="s">
        <v>123</v>
      </c>
      <c r="S805" s="10">
        <v>16702346526</v>
      </c>
      <c r="U805" t="s">
        <v>2469</v>
      </c>
      <c r="V805">
        <v>561320</v>
      </c>
      <c r="W805" t="s">
        <v>125</v>
      </c>
      <c r="Y805" t="s">
        <v>2470</v>
      </c>
      <c r="Z805" t="s">
        <v>2471</v>
      </c>
      <c r="AA805" t="s">
        <v>2472</v>
      </c>
      <c r="AB805" t="s">
        <v>1896</v>
      </c>
      <c r="AC805" t="s">
        <v>2467</v>
      </c>
      <c r="AD805" t="s">
        <v>2468</v>
      </c>
      <c r="AE805" t="s">
        <v>121</v>
      </c>
      <c r="AF805" t="s">
        <v>122</v>
      </c>
      <c r="AG805" s="8">
        <v>96950</v>
      </c>
      <c r="AH805" t="s">
        <v>123</v>
      </c>
      <c r="AJ805" s="10">
        <v>16702346526</v>
      </c>
      <c r="AL805" t="s">
        <v>2473</v>
      </c>
      <c r="BE805" t="str">
        <f>"49-9071.00"</f>
        <v>49-9071.00</v>
      </c>
      <c r="BF805" t="s">
        <v>132</v>
      </c>
      <c r="BG805" t="s">
        <v>2474</v>
      </c>
      <c r="BH805" t="s">
        <v>132</v>
      </c>
      <c r="BI805">
        <v>5</v>
      </c>
      <c r="BJ805">
        <v>5</v>
      </c>
      <c r="BK805" s="1">
        <v>46143</v>
      </c>
      <c r="BL805" s="1">
        <v>46507</v>
      </c>
      <c r="BM805" s="1">
        <v>46143</v>
      </c>
      <c r="BN805" s="1">
        <v>46507</v>
      </c>
      <c r="BO805">
        <v>40</v>
      </c>
      <c r="BP805">
        <v>0</v>
      </c>
      <c r="BQ805">
        <v>8</v>
      </c>
      <c r="BR805">
        <v>8</v>
      </c>
      <c r="BS805">
        <v>8</v>
      </c>
      <c r="BT805">
        <v>8</v>
      </c>
      <c r="BU805">
        <v>8</v>
      </c>
      <c r="BV805">
        <v>0</v>
      </c>
      <c r="BW805" t="str">
        <f>"8:00 AM"</f>
        <v>8:00 AM</v>
      </c>
      <c r="BX805" t="str">
        <f>"5:00 PM"</f>
        <v>5:00 PM</v>
      </c>
      <c r="BY805" t="s">
        <v>135</v>
      </c>
      <c r="BZ805">
        <v>0</v>
      </c>
      <c r="CA805">
        <v>12</v>
      </c>
      <c r="CB805" t="s">
        <v>117</v>
      </c>
      <c r="CD805" t="s">
        <v>2475</v>
      </c>
      <c r="CE805" t="s">
        <v>2467</v>
      </c>
      <c r="CF805" t="s">
        <v>2468</v>
      </c>
      <c r="CG805" t="s">
        <v>121</v>
      </c>
      <c r="CH805" t="s">
        <v>122</v>
      </c>
      <c r="CI805" s="8">
        <v>96950</v>
      </c>
      <c r="CJ805" s="3">
        <v>9.98</v>
      </c>
      <c r="CK805" s="3">
        <v>9.98</v>
      </c>
      <c r="CL805" s="3">
        <v>14.97</v>
      </c>
      <c r="CM805" s="3">
        <v>14.97</v>
      </c>
      <c r="CN805" t="s">
        <v>137</v>
      </c>
      <c r="CO805" t="s">
        <v>142</v>
      </c>
      <c r="CP805" t="s">
        <v>138</v>
      </c>
      <c r="CR805" t="s">
        <v>139</v>
      </c>
      <c r="CS805" t="s">
        <v>139</v>
      </c>
      <c r="CT805" t="s">
        <v>140</v>
      </c>
      <c r="CU805" t="s">
        <v>139</v>
      </c>
      <c r="CV805" t="s">
        <v>140</v>
      </c>
      <c r="CW805" t="s">
        <v>139</v>
      </c>
      <c r="CX805" t="s">
        <v>140</v>
      </c>
      <c r="CY805" t="s">
        <v>2476</v>
      </c>
      <c r="CZ805" s="10">
        <v>16702346526</v>
      </c>
      <c r="DA805" t="s">
        <v>2473</v>
      </c>
      <c r="DB805" t="s">
        <v>140</v>
      </c>
      <c r="DC805" t="s">
        <v>139</v>
      </c>
      <c r="DD805" t="s">
        <v>117</v>
      </c>
    </row>
    <row r="806" spans="1:114" ht="14.45" customHeight="1" x14ac:dyDescent="0.25">
      <c r="A806" t="s">
        <v>3854</v>
      </c>
      <c r="B806" t="s">
        <v>115</v>
      </c>
      <c r="C806" s="1">
        <v>46036</v>
      </c>
      <c r="D806" s="1">
        <v>46106</v>
      </c>
      <c r="E806" t="s">
        <v>116</v>
      </c>
      <c r="G806" t="s">
        <v>117</v>
      </c>
      <c r="H806" t="s">
        <v>117</v>
      </c>
      <c r="I806" t="s">
        <v>117</v>
      </c>
      <c r="J806" t="s">
        <v>2241</v>
      </c>
      <c r="K806" t="s">
        <v>2242</v>
      </c>
      <c r="L806" t="s">
        <v>2243</v>
      </c>
      <c r="N806" t="s">
        <v>156</v>
      </c>
      <c r="O806" t="s">
        <v>122</v>
      </c>
      <c r="P806" s="8">
        <v>96950</v>
      </c>
      <c r="Q806" t="s">
        <v>123</v>
      </c>
      <c r="S806" s="10">
        <v>16702356129</v>
      </c>
      <c r="U806" t="s">
        <v>2244</v>
      </c>
      <c r="V806">
        <v>722511</v>
      </c>
      <c r="W806" t="s">
        <v>125</v>
      </c>
      <c r="Y806" t="s">
        <v>2245</v>
      </c>
      <c r="Z806" t="s">
        <v>2246</v>
      </c>
      <c r="AA806" t="s">
        <v>2247</v>
      </c>
      <c r="AB806" t="s">
        <v>439</v>
      </c>
      <c r="AC806" t="s">
        <v>2243</v>
      </c>
      <c r="AE806" t="s">
        <v>156</v>
      </c>
      <c r="AF806" t="s">
        <v>122</v>
      </c>
      <c r="AG806" s="8">
        <v>96950</v>
      </c>
      <c r="AH806" t="s">
        <v>123</v>
      </c>
      <c r="AJ806" s="10">
        <v>16702356129</v>
      </c>
      <c r="AL806" t="s">
        <v>2248</v>
      </c>
      <c r="BE806" t="str">
        <f>"35-2014.00"</f>
        <v>35-2014.00</v>
      </c>
      <c r="BF806" t="s">
        <v>195</v>
      </c>
      <c r="BG806" t="s">
        <v>3855</v>
      </c>
      <c r="BH806" t="s">
        <v>1643</v>
      </c>
      <c r="BI806">
        <v>8</v>
      </c>
      <c r="BJ806">
        <v>8</v>
      </c>
      <c r="BK806" s="1">
        <v>46113</v>
      </c>
      <c r="BL806" s="1">
        <v>46477</v>
      </c>
      <c r="BM806" s="1">
        <v>46113</v>
      </c>
      <c r="BN806" s="1">
        <v>46477</v>
      </c>
      <c r="BO806">
        <v>35</v>
      </c>
      <c r="BP806">
        <v>0</v>
      </c>
      <c r="BQ806">
        <v>7</v>
      </c>
      <c r="BR806">
        <v>7</v>
      </c>
      <c r="BS806">
        <v>7</v>
      </c>
      <c r="BT806">
        <v>7</v>
      </c>
      <c r="BU806">
        <v>7</v>
      </c>
      <c r="BV806">
        <v>0</v>
      </c>
      <c r="BW806" t="str">
        <f>"10:00 AM"</f>
        <v>10:00 AM</v>
      </c>
      <c r="BX806" t="str">
        <f>"6:00 PM"</f>
        <v>6:00 PM</v>
      </c>
      <c r="BY806" t="s">
        <v>165</v>
      </c>
      <c r="BZ806">
        <v>0</v>
      </c>
      <c r="CA806">
        <v>12</v>
      </c>
      <c r="CB806" t="s">
        <v>117</v>
      </c>
      <c r="CD806" s="2" t="s">
        <v>3856</v>
      </c>
      <c r="CE806" t="s">
        <v>2250</v>
      </c>
      <c r="CG806" t="s">
        <v>2251</v>
      </c>
      <c r="CH806" t="s">
        <v>122</v>
      </c>
      <c r="CI806" s="8">
        <v>96950</v>
      </c>
      <c r="CJ806" s="3">
        <v>8.93</v>
      </c>
      <c r="CK806" s="3">
        <v>8.93</v>
      </c>
      <c r="CL806" s="3">
        <v>13.4</v>
      </c>
      <c r="CM806" s="3">
        <v>13.4</v>
      </c>
      <c r="CN806" t="s">
        <v>137</v>
      </c>
      <c r="CP806" t="s">
        <v>138</v>
      </c>
      <c r="CR806" t="s">
        <v>117</v>
      </c>
      <c r="CS806" t="s">
        <v>139</v>
      </c>
      <c r="CT806" t="s">
        <v>140</v>
      </c>
      <c r="CU806" t="s">
        <v>139</v>
      </c>
      <c r="CV806" t="s">
        <v>140</v>
      </c>
      <c r="CW806" t="s">
        <v>139</v>
      </c>
      <c r="CX806" t="s">
        <v>140</v>
      </c>
      <c r="CY806" t="s">
        <v>2252</v>
      </c>
      <c r="CZ806" s="10">
        <v>16702356129</v>
      </c>
      <c r="DA806" t="s">
        <v>2248</v>
      </c>
      <c r="DB806" t="s">
        <v>802</v>
      </c>
      <c r="DC806" t="s">
        <v>139</v>
      </c>
      <c r="DD806" t="s">
        <v>117</v>
      </c>
    </row>
    <row r="807" spans="1:114" ht="14.45" customHeight="1" x14ac:dyDescent="0.25">
      <c r="A807" t="s">
        <v>4281</v>
      </c>
      <c r="B807" t="s">
        <v>217</v>
      </c>
      <c r="C807" s="1">
        <v>46079</v>
      </c>
      <c r="D807" s="1">
        <v>46106</v>
      </c>
      <c r="E807" t="s">
        <v>168</v>
      </c>
      <c r="F807" s="1">
        <v>46141</v>
      </c>
      <c r="G807" t="s">
        <v>117</v>
      </c>
      <c r="H807" t="s">
        <v>117</v>
      </c>
      <c r="I807" t="s">
        <v>117</v>
      </c>
      <c r="J807" t="s">
        <v>4282</v>
      </c>
      <c r="K807" t="s">
        <v>4283</v>
      </c>
      <c r="L807" t="s">
        <v>4284</v>
      </c>
      <c r="M807" t="s">
        <v>1672</v>
      </c>
      <c r="N807" t="s">
        <v>121</v>
      </c>
      <c r="O807" t="s">
        <v>122</v>
      </c>
      <c r="P807" s="8">
        <v>96950</v>
      </c>
      <c r="Q807" t="s">
        <v>123</v>
      </c>
      <c r="S807" s="10">
        <v>16702351929</v>
      </c>
      <c r="U807" t="s">
        <v>4285</v>
      </c>
      <c r="V807">
        <v>812112</v>
      </c>
      <c r="W807" t="s">
        <v>125</v>
      </c>
      <c r="Y807" t="s">
        <v>4286</v>
      </c>
      <c r="Z807" t="s">
        <v>4287</v>
      </c>
      <c r="AA807" t="s">
        <v>4288</v>
      </c>
      <c r="AB807" t="s">
        <v>193</v>
      </c>
      <c r="AC807" t="s">
        <v>4284</v>
      </c>
      <c r="AD807" t="s">
        <v>1672</v>
      </c>
      <c r="AE807" t="s">
        <v>121</v>
      </c>
      <c r="AF807" t="s">
        <v>122</v>
      </c>
      <c r="AG807" s="8">
        <v>96950</v>
      </c>
      <c r="AH807" t="s">
        <v>123</v>
      </c>
      <c r="AJ807" s="10">
        <v>16702351929</v>
      </c>
      <c r="AL807" t="s">
        <v>4289</v>
      </c>
      <c r="BE807" t="str">
        <f>"39-5012.00"</f>
        <v>39-5012.00</v>
      </c>
      <c r="BF807" t="s">
        <v>742</v>
      </c>
      <c r="BG807" t="s">
        <v>4290</v>
      </c>
      <c r="BH807" t="s">
        <v>4291</v>
      </c>
      <c r="BI807">
        <v>4</v>
      </c>
      <c r="BK807" s="1">
        <v>46143</v>
      </c>
      <c r="BL807" s="1">
        <v>46507</v>
      </c>
      <c r="BO807">
        <v>35</v>
      </c>
      <c r="BP807">
        <v>5</v>
      </c>
      <c r="BQ807">
        <v>5</v>
      </c>
      <c r="BR807">
        <v>5</v>
      </c>
      <c r="BS807">
        <v>5</v>
      </c>
      <c r="BT807">
        <v>5</v>
      </c>
      <c r="BU807">
        <v>5</v>
      </c>
      <c r="BV807">
        <v>5</v>
      </c>
      <c r="BW807" t="str">
        <f>"10:00 AM"</f>
        <v>10:00 AM</v>
      </c>
      <c r="BX807" t="str">
        <f>"6:00 PM"</f>
        <v>6:00 PM</v>
      </c>
      <c r="BY807" t="s">
        <v>135</v>
      </c>
      <c r="BZ807">
        <v>0</v>
      </c>
      <c r="CA807">
        <v>18</v>
      </c>
      <c r="CB807" t="s">
        <v>117</v>
      </c>
      <c r="CD807" t="s">
        <v>4292</v>
      </c>
      <c r="CE807" t="s">
        <v>4284</v>
      </c>
      <c r="CF807" t="s">
        <v>1672</v>
      </c>
      <c r="CG807" t="s">
        <v>121</v>
      </c>
      <c r="CH807" t="s">
        <v>122</v>
      </c>
      <c r="CI807" s="8">
        <v>96950</v>
      </c>
      <c r="CJ807" s="3">
        <v>8.8800000000000008</v>
      </c>
      <c r="CN807" t="s">
        <v>4293</v>
      </c>
      <c r="CO807" t="s">
        <v>4294</v>
      </c>
      <c r="CP807" t="s">
        <v>138</v>
      </c>
      <c r="CR807" t="s">
        <v>139</v>
      </c>
      <c r="CS807" t="s">
        <v>139</v>
      </c>
      <c r="CT807" t="s">
        <v>140</v>
      </c>
      <c r="CU807" t="s">
        <v>140</v>
      </c>
      <c r="CV807" t="s">
        <v>140</v>
      </c>
      <c r="CW807" t="s">
        <v>139</v>
      </c>
      <c r="CX807" t="s">
        <v>140</v>
      </c>
      <c r="CY807" t="s">
        <v>140</v>
      </c>
      <c r="CZ807" s="10">
        <v>16702351929</v>
      </c>
      <c r="DA807" t="s">
        <v>4289</v>
      </c>
      <c r="DB807" t="s">
        <v>824</v>
      </c>
      <c r="DC807" t="s">
        <v>139</v>
      </c>
      <c r="DD807" t="s">
        <v>117</v>
      </c>
    </row>
    <row r="808" spans="1:114" ht="14.45" customHeight="1" x14ac:dyDescent="0.25">
      <c r="A808" t="s">
        <v>4316</v>
      </c>
      <c r="B808" t="s">
        <v>115</v>
      </c>
      <c r="C808" s="1">
        <v>46065</v>
      </c>
      <c r="D808" s="1">
        <v>46106</v>
      </c>
      <c r="E808" t="s">
        <v>168</v>
      </c>
      <c r="F808" s="1">
        <v>46172</v>
      </c>
      <c r="G808" t="s">
        <v>139</v>
      </c>
      <c r="H808" t="s">
        <v>117</v>
      </c>
      <c r="I808" t="s">
        <v>117</v>
      </c>
      <c r="J808" t="s">
        <v>4317</v>
      </c>
      <c r="K808" t="s">
        <v>4318</v>
      </c>
      <c r="L808" t="s">
        <v>4319</v>
      </c>
      <c r="N808" t="s">
        <v>146</v>
      </c>
      <c r="O808" t="s">
        <v>122</v>
      </c>
      <c r="P808" s="8">
        <v>96951</v>
      </c>
      <c r="Q808" t="s">
        <v>123</v>
      </c>
      <c r="S808" s="10">
        <v>16707897746</v>
      </c>
      <c r="U808" t="s">
        <v>4320</v>
      </c>
      <c r="V808">
        <v>722511</v>
      </c>
      <c r="W808" t="s">
        <v>125</v>
      </c>
      <c r="Y808" t="s">
        <v>4321</v>
      </c>
      <c r="Z808" t="s">
        <v>4322</v>
      </c>
      <c r="AA808" t="s">
        <v>4323</v>
      </c>
      <c r="AB808" t="s">
        <v>1299</v>
      </c>
      <c r="AC808" t="s">
        <v>4319</v>
      </c>
      <c r="AE808" t="s">
        <v>146</v>
      </c>
      <c r="AF808" t="s">
        <v>122</v>
      </c>
      <c r="AG808" s="8">
        <v>96951</v>
      </c>
      <c r="AH808" t="s">
        <v>123</v>
      </c>
      <c r="AJ808" s="10">
        <v>16707897746</v>
      </c>
      <c r="AL808" t="s">
        <v>4324</v>
      </c>
      <c r="BE808" t="str">
        <f>"35-3031.00"</f>
        <v>35-3031.00</v>
      </c>
      <c r="BF808" t="s">
        <v>1623</v>
      </c>
      <c r="BG808" t="s">
        <v>4325</v>
      </c>
      <c r="BH808" t="s">
        <v>1623</v>
      </c>
      <c r="BI808">
        <v>2</v>
      </c>
      <c r="BJ808">
        <v>2</v>
      </c>
      <c r="BK808" s="1">
        <v>46174</v>
      </c>
      <c r="BL808" s="1">
        <v>47269</v>
      </c>
      <c r="BM808" s="1">
        <v>46174</v>
      </c>
      <c r="BN808" s="1">
        <v>47269</v>
      </c>
      <c r="BO808">
        <v>35</v>
      </c>
      <c r="BP808">
        <v>0</v>
      </c>
      <c r="BQ808">
        <v>7</v>
      </c>
      <c r="BR808">
        <v>7</v>
      </c>
      <c r="BS808">
        <v>7</v>
      </c>
      <c r="BT808">
        <v>7</v>
      </c>
      <c r="BU808">
        <v>7</v>
      </c>
      <c r="BV808">
        <v>0</v>
      </c>
      <c r="BW808" t="str">
        <f>"7:00 AM"</f>
        <v>7:00 AM</v>
      </c>
      <c r="BX808" t="str">
        <f>"7:00 PM"</f>
        <v>7:00 PM</v>
      </c>
      <c r="BY808" t="s">
        <v>165</v>
      </c>
      <c r="BZ808">
        <v>0</v>
      </c>
      <c r="CA808">
        <v>12</v>
      </c>
      <c r="CB808" t="s">
        <v>117</v>
      </c>
      <c r="CD808" t="s">
        <v>4326</v>
      </c>
      <c r="CE808" t="s">
        <v>459</v>
      </c>
      <c r="CG808" t="s">
        <v>146</v>
      </c>
      <c r="CH808" t="s">
        <v>122</v>
      </c>
      <c r="CI808" s="8">
        <v>96951</v>
      </c>
      <c r="CJ808" s="3">
        <v>8</v>
      </c>
      <c r="CK808" s="3">
        <v>8</v>
      </c>
      <c r="CL808" s="3">
        <v>12</v>
      </c>
      <c r="CM808" s="3">
        <v>12</v>
      </c>
      <c r="CN808" t="s">
        <v>137</v>
      </c>
      <c r="CO808" t="s">
        <v>854</v>
      </c>
      <c r="CP808" t="s">
        <v>138</v>
      </c>
      <c r="CR808" t="s">
        <v>117</v>
      </c>
      <c r="CS808" t="s">
        <v>139</v>
      </c>
      <c r="CT808" t="s">
        <v>140</v>
      </c>
      <c r="CU808" t="s">
        <v>139</v>
      </c>
      <c r="CV808" t="s">
        <v>140</v>
      </c>
      <c r="CW808" t="s">
        <v>139</v>
      </c>
      <c r="CX808" t="s">
        <v>140</v>
      </c>
      <c r="CY808" t="s">
        <v>4327</v>
      </c>
      <c r="CZ808" s="10">
        <v>16707897746</v>
      </c>
      <c r="DA808" t="s">
        <v>4324</v>
      </c>
      <c r="DB808" t="s">
        <v>140</v>
      </c>
      <c r="DC808" t="s">
        <v>139</v>
      </c>
      <c r="DD808" t="s">
        <v>117</v>
      </c>
      <c r="DE808" t="s">
        <v>4321</v>
      </c>
      <c r="DF808" t="s">
        <v>4322</v>
      </c>
      <c r="DH808" t="s">
        <v>4320</v>
      </c>
      <c r="DI808" t="s">
        <v>4328</v>
      </c>
      <c r="DJ808" t="s">
        <v>4324</v>
      </c>
    </row>
    <row r="809" spans="1:114" ht="14.45" customHeight="1" x14ac:dyDescent="0.25">
      <c r="A809" t="s">
        <v>5809</v>
      </c>
      <c r="B809" t="s">
        <v>217</v>
      </c>
      <c r="C809" s="1">
        <v>46038</v>
      </c>
      <c r="D809" s="1">
        <v>46106</v>
      </c>
      <c r="E809" t="s">
        <v>116</v>
      </c>
      <c r="G809" t="s">
        <v>117</v>
      </c>
      <c r="H809" t="s">
        <v>117</v>
      </c>
      <c r="I809" t="s">
        <v>117</v>
      </c>
      <c r="J809" t="s">
        <v>1073</v>
      </c>
      <c r="K809" t="s">
        <v>1074</v>
      </c>
      <c r="L809" t="s">
        <v>1075</v>
      </c>
      <c r="M809" t="s">
        <v>1076</v>
      </c>
      <c r="N809" t="s">
        <v>121</v>
      </c>
      <c r="O809" t="s">
        <v>122</v>
      </c>
      <c r="P809" s="8">
        <v>96950</v>
      </c>
      <c r="Q809" t="s">
        <v>123</v>
      </c>
      <c r="R809" t="s">
        <v>140</v>
      </c>
      <c r="S809" s="10">
        <v>16703236877</v>
      </c>
      <c r="U809" t="s">
        <v>1077</v>
      </c>
      <c r="V809">
        <v>621498</v>
      </c>
      <c r="W809" t="s">
        <v>125</v>
      </c>
      <c r="Y809" t="s">
        <v>1078</v>
      </c>
      <c r="Z809" t="s">
        <v>1079</v>
      </c>
      <c r="AA809" t="s">
        <v>1080</v>
      </c>
      <c r="AB809" t="s">
        <v>277</v>
      </c>
      <c r="AC809" t="s">
        <v>1081</v>
      </c>
      <c r="AE809" t="s">
        <v>1082</v>
      </c>
      <c r="AF809" t="s">
        <v>340</v>
      </c>
      <c r="AG809" s="8">
        <v>96931</v>
      </c>
      <c r="AH809" t="s">
        <v>123</v>
      </c>
      <c r="AJ809" s="10">
        <v>16716498746</v>
      </c>
      <c r="AK809">
        <v>203</v>
      </c>
      <c r="AL809" t="s">
        <v>1083</v>
      </c>
      <c r="BE809" t="str">
        <f>"31-9092.00"</f>
        <v>31-9092.00</v>
      </c>
      <c r="BF809" t="s">
        <v>1084</v>
      </c>
      <c r="BG809" t="s">
        <v>1085</v>
      </c>
      <c r="BH809" t="s">
        <v>1086</v>
      </c>
      <c r="BI809">
        <v>2</v>
      </c>
      <c r="BK809" s="1">
        <v>46143</v>
      </c>
      <c r="BL809" s="1">
        <v>46507</v>
      </c>
      <c r="BO809">
        <v>40</v>
      </c>
      <c r="BP809">
        <v>0</v>
      </c>
      <c r="BQ809">
        <v>8</v>
      </c>
      <c r="BR809">
        <v>8</v>
      </c>
      <c r="BS809">
        <v>8</v>
      </c>
      <c r="BT809">
        <v>8</v>
      </c>
      <c r="BU809">
        <v>5</v>
      </c>
      <c r="BV809">
        <v>3</v>
      </c>
      <c r="BW809" t="str">
        <f>"8:30 AM"</f>
        <v>8:30 AM</v>
      </c>
      <c r="BX809" t="str">
        <f>"5:30 PM"</f>
        <v>5:30 PM</v>
      </c>
      <c r="BY809" t="s">
        <v>135</v>
      </c>
      <c r="BZ809">
        <v>0</v>
      </c>
      <c r="CA809">
        <v>0</v>
      </c>
      <c r="CB809" t="s">
        <v>117</v>
      </c>
      <c r="CD809" s="2" t="s">
        <v>1087</v>
      </c>
      <c r="CE809" t="s">
        <v>1088</v>
      </c>
      <c r="CF809" t="s">
        <v>1076</v>
      </c>
      <c r="CG809" t="s">
        <v>121</v>
      </c>
      <c r="CH809" t="s">
        <v>122</v>
      </c>
      <c r="CI809" s="8">
        <v>96950</v>
      </c>
      <c r="CJ809" s="3">
        <v>13.72</v>
      </c>
      <c r="CK809" s="3">
        <v>13.72</v>
      </c>
      <c r="CL809" s="3">
        <v>0</v>
      </c>
      <c r="CM809" s="3">
        <v>0</v>
      </c>
      <c r="CN809" t="s">
        <v>137</v>
      </c>
      <c r="CP809" t="s">
        <v>138</v>
      </c>
      <c r="CR809" t="s">
        <v>117</v>
      </c>
      <c r="CS809" t="s">
        <v>139</v>
      </c>
      <c r="CT809" t="s">
        <v>140</v>
      </c>
      <c r="CU809" t="s">
        <v>140</v>
      </c>
      <c r="CV809" t="s">
        <v>140</v>
      </c>
      <c r="CW809" t="s">
        <v>139</v>
      </c>
      <c r="CX809" t="s">
        <v>139</v>
      </c>
      <c r="CY809" t="s">
        <v>140</v>
      </c>
      <c r="CZ809" s="10">
        <v>16703236877</v>
      </c>
      <c r="DA809" t="s">
        <v>1089</v>
      </c>
      <c r="DB809" t="s">
        <v>140</v>
      </c>
      <c r="DC809" t="s">
        <v>139</v>
      </c>
      <c r="DD809" t="s">
        <v>117</v>
      </c>
    </row>
    <row r="810" spans="1:114" ht="14.45" customHeight="1" x14ac:dyDescent="0.25">
      <c r="A810" t="s">
        <v>2364</v>
      </c>
      <c r="B810" t="s">
        <v>115</v>
      </c>
      <c r="C810" s="1">
        <v>46041</v>
      </c>
      <c r="D810" s="1">
        <v>46107</v>
      </c>
      <c r="E810" t="s">
        <v>116</v>
      </c>
      <c r="G810" t="s">
        <v>117</v>
      </c>
      <c r="H810" t="s">
        <v>117</v>
      </c>
      <c r="I810" t="s">
        <v>117</v>
      </c>
      <c r="J810" t="s">
        <v>1247</v>
      </c>
      <c r="K810" t="s">
        <v>2365</v>
      </c>
      <c r="L810" t="s">
        <v>574</v>
      </c>
      <c r="M810" t="s">
        <v>1249</v>
      </c>
      <c r="N810" t="s">
        <v>564</v>
      </c>
      <c r="O810" t="s">
        <v>122</v>
      </c>
      <c r="P810" s="8">
        <v>96952</v>
      </c>
      <c r="Q810" t="s">
        <v>123</v>
      </c>
      <c r="S810" s="10">
        <v>16704334428</v>
      </c>
      <c r="U810" t="s">
        <v>1250</v>
      </c>
      <c r="V810">
        <v>562111</v>
      </c>
      <c r="W810" t="s">
        <v>125</v>
      </c>
      <c r="Y810" t="s">
        <v>1251</v>
      </c>
      <c r="Z810" t="s">
        <v>1252</v>
      </c>
      <c r="AA810" t="s">
        <v>1253</v>
      </c>
      <c r="AB810" t="s">
        <v>1254</v>
      </c>
      <c r="AC810" t="s">
        <v>574</v>
      </c>
      <c r="AD810" t="s">
        <v>1249</v>
      </c>
      <c r="AE810" t="s">
        <v>564</v>
      </c>
      <c r="AF810" t="s">
        <v>122</v>
      </c>
      <c r="AG810" s="8">
        <v>96952</v>
      </c>
      <c r="AH810" t="s">
        <v>123</v>
      </c>
      <c r="AJ810" s="10">
        <v>16709894711</v>
      </c>
      <c r="AL810" t="s">
        <v>1255</v>
      </c>
      <c r="BE810" t="str">
        <f>"37-2012.00"</f>
        <v>37-2012.00</v>
      </c>
      <c r="BF810" t="s">
        <v>427</v>
      </c>
      <c r="BG810" t="s">
        <v>2366</v>
      </c>
      <c r="BH810" t="s">
        <v>2367</v>
      </c>
      <c r="BI810">
        <v>6</v>
      </c>
      <c r="BJ810">
        <v>6</v>
      </c>
      <c r="BK810" s="1">
        <v>46143</v>
      </c>
      <c r="BL810" s="1">
        <v>46507</v>
      </c>
      <c r="BM810" s="1">
        <v>46143</v>
      </c>
      <c r="BN810" s="1">
        <v>46507</v>
      </c>
      <c r="BO810">
        <v>40</v>
      </c>
      <c r="BP810">
        <v>0</v>
      </c>
      <c r="BQ810">
        <v>8</v>
      </c>
      <c r="BR810">
        <v>8</v>
      </c>
      <c r="BS810">
        <v>8</v>
      </c>
      <c r="BT810">
        <v>8</v>
      </c>
      <c r="BU810">
        <v>8</v>
      </c>
      <c r="BV810">
        <v>0</v>
      </c>
      <c r="BW810" t="str">
        <f>"8:00 AM"</f>
        <v>8:00 AM</v>
      </c>
      <c r="BX810" t="str">
        <f>"4:00 PM"</f>
        <v>4:00 PM</v>
      </c>
      <c r="BY810" t="s">
        <v>165</v>
      </c>
      <c r="BZ810">
        <v>0</v>
      </c>
      <c r="CA810">
        <v>3</v>
      </c>
      <c r="CB810" t="s">
        <v>117</v>
      </c>
      <c r="CD810" t="s">
        <v>2368</v>
      </c>
      <c r="CE810" t="s">
        <v>1266</v>
      </c>
      <c r="CF810" t="s">
        <v>1249</v>
      </c>
      <c r="CG810" t="s">
        <v>564</v>
      </c>
      <c r="CH810" t="s">
        <v>122</v>
      </c>
      <c r="CI810" s="8">
        <v>96952</v>
      </c>
      <c r="CJ810" s="3">
        <v>7.86</v>
      </c>
      <c r="CK810" s="3">
        <v>7.86</v>
      </c>
      <c r="CL810" s="3">
        <v>11.79</v>
      </c>
      <c r="CM810" s="3">
        <v>11.79</v>
      </c>
      <c r="CN810" t="s">
        <v>137</v>
      </c>
      <c r="CO810" t="s">
        <v>140</v>
      </c>
      <c r="CP810" t="s">
        <v>138</v>
      </c>
      <c r="CR810" t="s">
        <v>117</v>
      </c>
      <c r="CS810" t="s">
        <v>139</v>
      </c>
      <c r="CT810" t="s">
        <v>140</v>
      </c>
      <c r="CU810" t="s">
        <v>139</v>
      </c>
      <c r="CV810" t="s">
        <v>140</v>
      </c>
      <c r="CW810" t="s">
        <v>139</v>
      </c>
      <c r="CX810" t="s">
        <v>140</v>
      </c>
      <c r="CY810" t="s">
        <v>1260</v>
      </c>
      <c r="CZ810" s="10">
        <v>16704334428</v>
      </c>
      <c r="DA810" t="s">
        <v>1255</v>
      </c>
      <c r="DB810" t="s">
        <v>140</v>
      </c>
      <c r="DC810" t="s">
        <v>139</v>
      </c>
      <c r="DD810" t="s">
        <v>117</v>
      </c>
    </row>
    <row r="811" spans="1:114" ht="14.45" customHeight="1" x14ac:dyDescent="0.25">
      <c r="A811" t="s">
        <v>3346</v>
      </c>
      <c r="B811" t="s">
        <v>115</v>
      </c>
      <c r="C811" s="1">
        <v>46057</v>
      </c>
      <c r="D811" s="1">
        <v>46107</v>
      </c>
      <c r="E811" t="s">
        <v>168</v>
      </c>
      <c r="F811" s="1">
        <v>46233</v>
      </c>
      <c r="G811" t="s">
        <v>117</v>
      </c>
      <c r="H811" t="s">
        <v>117</v>
      </c>
      <c r="I811" t="s">
        <v>117</v>
      </c>
      <c r="J811" t="s">
        <v>3347</v>
      </c>
      <c r="L811" t="s">
        <v>3348</v>
      </c>
      <c r="M811" t="s">
        <v>3349</v>
      </c>
      <c r="N811" t="s">
        <v>121</v>
      </c>
      <c r="O811" t="s">
        <v>122</v>
      </c>
      <c r="P811" s="8">
        <v>96950</v>
      </c>
      <c r="Q811" t="s">
        <v>123</v>
      </c>
      <c r="S811" s="10">
        <v>16703229240</v>
      </c>
      <c r="U811" t="s">
        <v>3350</v>
      </c>
      <c r="V811">
        <v>488320</v>
      </c>
      <c r="W811" t="s">
        <v>125</v>
      </c>
      <c r="Y811" t="s">
        <v>3351</v>
      </c>
      <c r="Z811" t="s">
        <v>894</v>
      </c>
      <c r="AA811" t="s">
        <v>2233</v>
      </c>
      <c r="AB811" t="s">
        <v>260</v>
      </c>
      <c r="AC811" t="s">
        <v>3352</v>
      </c>
      <c r="AD811" t="s">
        <v>3349</v>
      </c>
      <c r="AE811" t="s">
        <v>121</v>
      </c>
      <c r="AF811" t="s">
        <v>122</v>
      </c>
      <c r="AG811" s="8">
        <v>96950</v>
      </c>
      <c r="AH811" t="s">
        <v>123</v>
      </c>
      <c r="AJ811" s="10">
        <v>16703229240</v>
      </c>
      <c r="AL811" t="s">
        <v>3353</v>
      </c>
      <c r="BE811" t="str">
        <f>"49-9071.00"</f>
        <v>49-9071.00</v>
      </c>
      <c r="BF811" t="s">
        <v>132</v>
      </c>
      <c r="BG811" t="s">
        <v>3354</v>
      </c>
      <c r="BH811" t="s">
        <v>961</v>
      </c>
      <c r="BI811">
        <v>1</v>
      </c>
      <c r="BJ811">
        <v>1</v>
      </c>
      <c r="BK811" s="1">
        <v>46235</v>
      </c>
      <c r="BL811" s="1">
        <v>46599</v>
      </c>
      <c r="BM811" s="1">
        <v>46235</v>
      </c>
      <c r="BN811" s="1">
        <v>46599</v>
      </c>
      <c r="BO811">
        <v>40</v>
      </c>
      <c r="BP811">
        <v>0</v>
      </c>
      <c r="BQ811">
        <v>8</v>
      </c>
      <c r="BR811">
        <v>8</v>
      </c>
      <c r="BS811">
        <v>8</v>
      </c>
      <c r="BT811">
        <v>8</v>
      </c>
      <c r="BU811">
        <v>8</v>
      </c>
      <c r="BV811">
        <v>0</v>
      </c>
      <c r="BW811" t="str">
        <f>"8:00 AM"</f>
        <v>8:00 AM</v>
      </c>
      <c r="BX811" t="str">
        <f>"5:00 PM"</f>
        <v>5:00 PM</v>
      </c>
      <c r="BY811" t="s">
        <v>165</v>
      </c>
      <c r="BZ811">
        <v>0</v>
      </c>
      <c r="CA811">
        <v>24</v>
      </c>
      <c r="CB811" t="s">
        <v>117</v>
      </c>
      <c r="CD811" s="2" t="s">
        <v>3355</v>
      </c>
      <c r="CE811" t="s">
        <v>3348</v>
      </c>
      <c r="CF811" t="s">
        <v>3349</v>
      </c>
      <c r="CG811" t="s">
        <v>121</v>
      </c>
      <c r="CH811" t="s">
        <v>122</v>
      </c>
      <c r="CI811" s="8">
        <v>96950</v>
      </c>
      <c r="CJ811" s="3">
        <v>9.98</v>
      </c>
      <c r="CK811" s="3">
        <v>9.98</v>
      </c>
      <c r="CL811" s="3">
        <v>14.97</v>
      </c>
      <c r="CM811" s="3">
        <v>14.97</v>
      </c>
      <c r="CN811" t="s">
        <v>137</v>
      </c>
      <c r="CO811" t="s">
        <v>142</v>
      </c>
      <c r="CP811" t="s">
        <v>138</v>
      </c>
      <c r="CR811" t="s">
        <v>117</v>
      </c>
      <c r="CS811" t="s">
        <v>139</v>
      </c>
      <c r="CT811" t="s">
        <v>140</v>
      </c>
      <c r="CU811" t="s">
        <v>139</v>
      </c>
      <c r="CV811" t="s">
        <v>140</v>
      </c>
      <c r="CW811" t="s">
        <v>139</v>
      </c>
      <c r="CX811" t="s">
        <v>140</v>
      </c>
      <c r="CY811" t="s">
        <v>140</v>
      </c>
      <c r="CZ811" s="10">
        <v>16703229240</v>
      </c>
      <c r="DA811" t="s">
        <v>140</v>
      </c>
      <c r="DB811" t="s">
        <v>560</v>
      </c>
      <c r="DC811" t="s">
        <v>139</v>
      </c>
      <c r="DD811" t="s">
        <v>117</v>
      </c>
    </row>
    <row r="812" spans="1:114" ht="14.45" customHeight="1" x14ac:dyDescent="0.25">
      <c r="A812" t="s">
        <v>3761</v>
      </c>
      <c r="B812" t="s">
        <v>499</v>
      </c>
      <c r="C812" s="1">
        <v>46106</v>
      </c>
      <c r="D812" s="1">
        <v>46107</v>
      </c>
      <c r="E812" t="s">
        <v>168</v>
      </c>
      <c r="F812" s="1">
        <v>46294</v>
      </c>
      <c r="G812" t="s">
        <v>139</v>
      </c>
      <c r="H812" t="s">
        <v>117</v>
      </c>
      <c r="I812" t="s">
        <v>117</v>
      </c>
      <c r="J812" t="s">
        <v>310</v>
      </c>
      <c r="K812" t="s">
        <v>311</v>
      </c>
      <c r="L812" t="s">
        <v>3762</v>
      </c>
      <c r="M812" t="s">
        <v>320</v>
      </c>
      <c r="N812" t="s">
        <v>156</v>
      </c>
      <c r="O812" t="s">
        <v>122</v>
      </c>
      <c r="P812" s="8">
        <v>96950</v>
      </c>
      <c r="Q812" t="s">
        <v>123</v>
      </c>
      <c r="S812" s="10">
        <v>16702332288</v>
      </c>
      <c r="U812" t="s">
        <v>314</v>
      </c>
      <c r="V812">
        <v>722511</v>
      </c>
      <c r="W812" t="s">
        <v>125</v>
      </c>
      <c r="Y812" t="s">
        <v>315</v>
      </c>
      <c r="Z812" t="s">
        <v>316</v>
      </c>
      <c r="AA812" t="s">
        <v>317</v>
      </c>
      <c r="AB812" t="s">
        <v>318</v>
      </c>
      <c r="AC812" t="s">
        <v>3763</v>
      </c>
      <c r="AD812" t="s">
        <v>320</v>
      </c>
      <c r="AE812" t="s">
        <v>121</v>
      </c>
      <c r="AF812" t="s">
        <v>122</v>
      </c>
      <c r="AG812" s="8">
        <v>96950</v>
      </c>
      <c r="AH812" t="s">
        <v>123</v>
      </c>
      <c r="AJ812" s="10">
        <v>16702332288</v>
      </c>
      <c r="AL812" t="s">
        <v>321</v>
      </c>
      <c r="BE812" t="str">
        <f>"35-2014.00"</f>
        <v>35-2014.00</v>
      </c>
      <c r="BF812" t="s">
        <v>195</v>
      </c>
      <c r="BG812" t="s">
        <v>3764</v>
      </c>
      <c r="BH812" t="s">
        <v>323</v>
      </c>
      <c r="BI812">
        <v>1</v>
      </c>
      <c r="BK812" s="1">
        <v>46296</v>
      </c>
      <c r="BL812" s="1">
        <v>47391</v>
      </c>
      <c r="BO812">
        <v>35</v>
      </c>
      <c r="BP812">
        <v>0</v>
      </c>
      <c r="BQ812">
        <v>7</v>
      </c>
      <c r="BR812">
        <v>7</v>
      </c>
      <c r="BS812">
        <v>7</v>
      </c>
      <c r="BT812">
        <v>7</v>
      </c>
      <c r="BU812">
        <v>7</v>
      </c>
      <c r="BV812">
        <v>0</v>
      </c>
      <c r="BW812" t="str">
        <f>"11:00 AM"</f>
        <v>11:00 AM</v>
      </c>
      <c r="BX812" t="str">
        <f>"9:00 PM"</f>
        <v>9:00 PM</v>
      </c>
      <c r="BY812" t="s">
        <v>135</v>
      </c>
      <c r="BZ812">
        <v>0</v>
      </c>
      <c r="CA812">
        <v>12</v>
      </c>
      <c r="CB812" t="s">
        <v>117</v>
      </c>
      <c r="CD812" t="s">
        <v>3765</v>
      </c>
      <c r="CE812" t="s">
        <v>3762</v>
      </c>
      <c r="CF812" t="s">
        <v>320</v>
      </c>
      <c r="CG812" t="s">
        <v>121</v>
      </c>
      <c r="CH812" t="s">
        <v>122</v>
      </c>
      <c r="CI812" s="8">
        <v>96950</v>
      </c>
      <c r="CJ812" s="3">
        <v>8.93</v>
      </c>
      <c r="CK812" s="3">
        <v>8.93</v>
      </c>
      <c r="CL812" s="3">
        <v>13.4</v>
      </c>
      <c r="CM812" s="3">
        <v>13.4</v>
      </c>
      <c r="CN812" t="s">
        <v>137</v>
      </c>
      <c r="CO812" t="s">
        <v>325</v>
      </c>
      <c r="CP812" t="s">
        <v>138</v>
      </c>
      <c r="CR812" t="s">
        <v>117</v>
      </c>
      <c r="CS812" t="s">
        <v>139</v>
      </c>
      <c r="CT812" t="s">
        <v>140</v>
      </c>
      <c r="CU812" t="s">
        <v>139</v>
      </c>
      <c r="CV812" t="s">
        <v>140</v>
      </c>
      <c r="CW812" t="s">
        <v>139</v>
      </c>
      <c r="CX812" t="s">
        <v>140</v>
      </c>
      <c r="CY812" t="s">
        <v>326</v>
      </c>
      <c r="CZ812" s="10">
        <v>16702332288</v>
      </c>
      <c r="DA812" t="s">
        <v>321</v>
      </c>
      <c r="DB812" t="s">
        <v>140</v>
      </c>
      <c r="DC812" t="s">
        <v>139</v>
      </c>
      <c r="DD812" t="s">
        <v>117</v>
      </c>
    </row>
    <row r="813" spans="1:114" ht="14.45" customHeight="1" x14ac:dyDescent="0.25">
      <c r="A813" t="s">
        <v>4854</v>
      </c>
      <c r="B813" t="s">
        <v>251</v>
      </c>
      <c r="C813" s="1">
        <v>46043</v>
      </c>
      <c r="D813" s="1">
        <v>46107</v>
      </c>
      <c r="E813" t="s">
        <v>168</v>
      </c>
      <c r="F813" s="1">
        <v>46111</v>
      </c>
      <c r="G813" t="s">
        <v>117</v>
      </c>
      <c r="H813" t="s">
        <v>117</v>
      </c>
      <c r="I813" t="s">
        <v>117</v>
      </c>
      <c r="J813" t="s">
        <v>694</v>
      </c>
      <c r="L813" t="s">
        <v>695</v>
      </c>
      <c r="M813" t="s">
        <v>696</v>
      </c>
      <c r="N813" t="s">
        <v>121</v>
      </c>
      <c r="O813" t="s">
        <v>122</v>
      </c>
      <c r="P813" s="8">
        <v>96950</v>
      </c>
      <c r="Q813" t="s">
        <v>123</v>
      </c>
      <c r="S813" s="10">
        <v>16702858730</v>
      </c>
      <c r="U813" t="s">
        <v>697</v>
      </c>
      <c r="V813">
        <v>561320</v>
      </c>
      <c r="W813" t="s">
        <v>222</v>
      </c>
      <c r="X813" t="s">
        <v>139</v>
      </c>
      <c r="Y813" t="s">
        <v>698</v>
      </c>
      <c r="Z813" t="s">
        <v>699</v>
      </c>
      <c r="AA813" t="s">
        <v>700</v>
      </c>
      <c r="AB813" t="s">
        <v>318</v>
      </c>
      <c r="AC813" t="s">
        <v>695</v>
      </c>
      <c r="AD813" t="s">
        <v>701</v>
      </c>
      <c r="AE813" t="s">
        <v>121</v>
      </c>
      <c r="AF813" t="s">
        <v>122</v>
      </c>
      <c r="AG813" s="8">
        <v>96950</v>
      </c>
      <c r="AH813" t="s">
        <v>123</v>
      </c>
      <c r="AJ813" s="10">
        <v>16702858730</v>
      </c>
      <c r="AL813" t="s">
        <v>702</v>
      </c>
      <c r="BE813" t="str">
        <f>"37-2012.00"</f>
        <v>37-2012.00</v>
      </c>
      <c r="BF813" t="s">
        <v>427</v>
      </c>
      <c r="BG813" t="s">
        <v>703</v>
      </c>
      <c r="BH813" t="s">
        <v>704</v>
      </c>
      <c r="BI813">
        <v>10</v>
      </c>
      <c r="BJ813">
        <v>8</v>
      </c>
      <c r="BK813" s="1">
        <v>46113</v>
      </c>
      <c r="BL813" s="1">
        <v>46477</v>
      </c>
      <c r="BM813" s="1">
        <v>46113</v>
      </c>
      <c r="BN813" s="1">
        <v>46477</v>
      </c>
      <c r="BO813">
        <v>35</v>
      </c>
      <c r="BP813">
        <v>0</v>
      </c>
      <c r="BQ813">
        <v>7</v>
      </c>
      <c r="BR813">
        <v>7</v>
      </c>
      <c r="BS813">
        <v>7</v>
      </c>
      <c r="BT813">
        <v>7</v>
      </c>
      <c r="BU813">
        <v>7</v>
      </c>
      <c r="BV813">
        <v>0</v>
      </c>
      <c r="BW813" t="str">
        <f>"9:00 AM"</f>
        <v>9:00 AM</v>
      </c>
      <c r="BX813" t="str">
        <f>"5:00 PM"</f>
        <v>5:00 PM</v>
      </c>
      <c r="BY813" t="s">
        <v>165</v>
      </c>
      <c r="BZ813">
        <v>0</v>
      </c>
      <c r="CA813">
        <v>3</v>
      </c>
      <c r="CB813" t="s">
        <v>117</v>
      </c>
      <c r="CD813" s="2" t="s">
        <v>4855</v>
      </c>
      <c r="CE813" t="s">
        <v>1808</v>
      </c>
      <c r="CF813" t="s">
        <v>707</v>
      </c>
      <c r="CG813" t="s">
        <v>121</v>
      </c>
      <c r="CH813" t="s">
        <v>122</v>
      </c>
      <c r="CI813" s="8">
        <v>96950</v>
      </c>
      <c r="CJ813" s="3">
        <v>7.86</v>
      </c>
      <c r="CK813" s="3">
        <v>7.86</v>
      </c>
      <c r="CL813" s="3">
        <v>11.79</v>
      </c>
      <c r="CM813" s="3">
        <v>11.79</v>
      </c>
      <c r="CN813" t="s">
        <v>137</v>
      </c>
      <c r="CO813" t="s">
        <v>325</v>
      </c>
      <c r="CP813" t="s">
        <v>138</v>
      </c>
      <c r="CR813" t="s">
        <v>117</v>
      </c>
      <c r="CS813" t="s">
        <v>139</v>
      </c>
      <c r="CT813" t="s">
        <v>140</v>
      </c>
      <c r="CU813" t="s">
        <v>139</v>
      </c>
      <c r="CV813" t="s">
        <v>140</v>
      </c>
      <c r="CW813" t="s">
        <v>139</v>
      </c>
      <c r="CX813" t="s">
        <v>140</v>
      </c>
      <c r="CY813" s="2" t="s">
        <v>4596</v>
      </c>
      <c r="CZ813" s="10">
        <v>16702858730</v>
      </c>
      <c r="DA813" t="s">
        <v>702</v>
      </c>
      <c r="DB813" t="s">
        <v>142</v>
      </c>
      <c r="DC813" t="s">
        <v>139</v>
      </c>
      <c r="DD813" t="s">
        <v>139</v>
      </c>
    </row>
    <row r="814" spans="1:114" ht="14.45" customHeight="1" x14ac:dyDescent="0.25">
      <c r="A814" t="s">
        <v>4866</v>
      </c>
      <c r="B814" t="s">
        <v>115</v>
      </c>
      <c r="C814" s="1">
        <v>46070</v>
      </c>
      <c r="D814" s="1">
        <v>46107</v>
      </c>
      <c r="E814" t="s">
        <v>168</v>
      </c>
      <c r="F814" s="1">
        <v>46110</v>
      </c>
      <c r="G814" t="s">
        <v>117</v>
      </c>
      <c r="H814" t="s">
        <v>117</v>
      </c>
      <c r="I814" t="s">
        <v>117</v>
      </c>
      <c r="J814" t="s">
        <v>3282</v>
      </c>
      <c r="K814" t="s">
        <v>3283</v>
      </c>
      <c r="L814" t="s">
        <v>3284</v>
      </c>
      <c r="M814" t="s">
        <v>3285</v>
      </c>
      <c r="N814" t="s">
        <v>156</v>
      </c>
      <c r="O814" t="s">
        <v>122</v>
      </c>
      <c r="P814" s="8">
        <v>96950</v>
      </c>
      <c r="Q814" t="s">
        <v>123</v>
      </c>
      <c r="S814" s="10">
        <v>16703226130</v>
      </c>
      <c r="U814" t="s">
        <v>2623</v>
      </c>
      <c r="V814">
        <v>312112</v>
      </c>
      <c r="W814" t="s">
        <v>125</v>
      </c>
      <c r="Y814" t="s">
        <v>3286</v>
      </c>
      <c r="Z814" t="s">
        <v>3287</v>
      </c>
      <c r="AA814" t="s">
        <v>3288</v>
      </c>
      <c r="AB814" t="s">
        <v>3289</v>
      </c>
      <c r="AC814" t="s">
        <v>3284</v>
      </c>
      <c r="AD814" t="s">
        <v>3285</v>
      </c>
      <c r="AE814" t="s">
        <v>156</v>
      </c>
      <c r="AF814" t="s">
        <v>122</v>
      </c>
      <c r="AG814" s="8">
        <v>96950</v>
      </c>
      <c r="AH814" t="s">
        <v>123</v>
      </c>
      <c r="AJ814" s="10">
        <v>16703226130</v>
      </c>
      <c r="AL814" t="s">
        <v>3290</v>
      </c>
      <c r="BE814" t="str">
        <f>"53-3031.00"</f>
        <v>53-3031.00</v>
      </c>
      <c r="BF814" t="s">
        <v>405</v>
      </c>
      <c r="BG814" t="s">
        <v>3291</v>
      </c>
      <c r="BH814" t="s">
        <v>3292</v>
      </c>
      <c r="BI814">
        <v>7</v>
      </c>
      <c r="BJ814">
        <v>7</v>
      </c>
      <c r="BK814" s="1">
        <v>46112</v>
      </c>
      <c r="BL814" s="1">
        <v>46476</v>
      </c>
      <c r="BM814" s="1">
        <v>46112</v>
      </c>
      <c r="BN814" s="1">
        <v>46476</v>
      </c>
      <c r="BO814">
        <v>40</v>
      </c>
      <c r="BP814">
        <v>0</v>
      </c>
      <c r="BQ814">
        <v>8</v>
      </c>
      <c r="BR814">
        <v>8</v>
      </c>
      <c r="BS814">
        <v>8</v>
      </c>
      <c r="BT814">
        <v>8</v>
      </c>
      <c r="BU814">
        <v>8</v>
      </c>
      <c r="BV814">
        <v>0</v>
      </c>
      <c r="BW814" t="str">
        <f>"8:00 AM"</f>
        <v>8:00 AM</v>
      </c>
      <c r="BX814" t="str">
        <f>"5:00 PM"</f>
        <v>5:00 PM</v>
      </c>
      <c r="BY814" t="s">
        <v>135</v>
      </c>
      <c r="BZ814">
        <v>0</v>
      </c>
      <c r="CA814">
        <v>0</v>
      </c>
      <c r="CB814" t="s">
        <v>117</v>
      </c>
      <c r="CD814" t="s">
        <v>4849</v>
      </c>
      <c r="CE814" t="s">
        <v>3284</v>
      </c>
      <c r="CF814" t="s">
        <v>3285</v>
      </c>
      <c r="CG814" t="s">
        <v>156</v>
      </c>
      <c r="CH814" t="s">
        <v>122</v>
      </c>
      <c r="CI814" s="8">
        <v>96950</v>
      </c>
      <c r="CJ814" s="3">
        <v>8.35</v>
      </c>
      <c r="CK814" s="3">
        <v>8.35</v>
      </c>
      <c r="CL814" s="3">
        <v>12.52</v>
      </c>
      <c r="CM814" s="3">
        <v>12.52</v>
      </c>
      <c r="CN814" t="s">
        <v>137</v>
      </c>
      <c r="CP814" t="s">
        <v>138</v>
      </c>
      <c r="CR814" t="s">
        <v>117</v>
      </c>
      <c r="CS814" t="s">
        <v>139</v>
      </c>
      <c r="CT814" t="s">
        <v>140</v>
      </c>
      <c r="CU814" t="s">
        <v>139</v>
      </c>
      <c r="CV814" t="s">
        <v>139</v>
      </c>
      <c r="CW814" t="s">
        <v>139</v>
      </c>
      <c r="CX814" t="s">
        <v>139</v>
      </c>
      <c r="CY814" t="s">
        <v>4867</v>
      </c>
      <c r="CZ814" s="10">
        <v>16703226130</v>
      </c>
      <c r="DA814" t="s">
        <v>3290</v>
      </c>
      <c r="DB814" t="s">
        <v>1524</v>
      </c>
      <c r="DC814" t="s">
        <v>139</v>
      </c>
      <c r="DD814" t="s">
        <v>117</v>
      </c>
    </row>
    <row r="815" spans="1:114" ht="14.45" customHeight="1" x14ac:dyDescent="0.25">
      <c r="A815" t="s">
        <v>4894</v>
      </c>
      <c r="B815" t="s">
        <v>499</v>
      </c>
      <c r="C815" s="1">
        <v>46106</v>
      </c>
      <c r="D815" s="1">
        <v>46107</v>
      </c>
      <c r="E815" t="s">
        <v>168</v>
      </c>
      <c r="F815" s="1">
        <v>46294</v>
      </c>
      <c r="G815" t="s">
        <v>139</v>
      </c>
      <c r="H815" t="s">
        <v>117</v>
      </c>
      <c r="I815" t="s">
        <v>117</v>
      </c>
      <c r="J815" t="s">
        <v>4895</v>
      </c>
      <c r="K815" t="s">
        <v>4896</v>
      </c>
      <c r="L815" t="s">
        <v>4897</v>
      </c>
      <c r="M815" t="s">
        <v>4898</v>
      </c>
      <c r="N815" t="s">
        <v>156</v>
      </c>
      <c r="O815" t="s">
        <v>122</v>
      </c>
      <c r="P815" s="8">
        <v>96950</v>
      </c>
      <c r="Q815" t="s">
        <v>123</v>
      </c>
      <c r="S815" s="10">
        <v>16702346647</v>
      </c>
      <c r="U815" t="s">
        <v>4899</v>
      </c>
      <c r="V815">
        <v>624410</v>
      </c>
      <c r="W815" t="s">
        <v>125</v>
      </c>
      <c r="Y815" t="s">
        <v>4900</v>
      </c>
      <c r="Z815" t="s">
        <v>4901</v>
      </c>
      <c r="AA815" t="s">
        <v>4902</v>
      </c>
      <c r="AB815" t="s">
        <v>277</v>
      </c>
      <c r="AC815" t="s">
        <v>4903</v>
      </c>
      <c r="AD815" t="s">
        <v>4898</v>
      </c>
      <c r="AE815" t="s">
        <v>156</v>
      </c>
      <c r="AF815" t="s">
        <v>122</v>
      </c>
      <c r="AG815" s="8">
        <v>96950</v>
      </c>
      <c r="AH815" t="s">
        <v>123</v>
      </c>
      <c r="AJ815" s="10">
        <v>16702346647</v>
      </c>
      <c r="AL815" t="s">
        <v>4904</v>
      </c>
      <c r="BE815" t="str">
        <f>"39-9011.00"</f>
        <v>39-9011.00</v>
      </c>
      <c r="BF815" t="s">
        <v>941</v>
      </c>
      <c r="BG815" t="s">
        <v>4905</v>
      </c>
      <c r="BH815" t="s">
        <v>4906</v>
      </c>
      <c r="BI815">
        <v>2</v>
      </c>
      <c r="BK815" s="1">
        <v>46296</v>
      </c>
      <c r="BL815" s="1">
        <v>47391</v>
      </c>
      <c r="BO815">
        <v>40</v>
      </c>
      <c r="BP815">
        <v>0</v>
      </c>
      <c r="BQ815">
        <v>8</v>
      </c>
      <c r="BR815">
        <v>8</v>
      </c>
      <c r="BS815">
        <v>8</v>
      </c>
      <c r="BT815">
        <v>8</v>
      </c>
      <c r="BU815">
        <v>8</v>
      </c>
      <c r="BV815">
        <v>0</v>
      </c>
      <c r="BW815" t="str">
        <f>"8:30 AM"</f>
        <v>8:30 AM</v>
      </c>
      <c r="BX815" t="str">
        <f>"5:30 PM"</f>
        <v>5:30 PM</v>
      </c>
      <c r="BY815" t="s">
        <v>135</v>
      </c>
      <c r="BZ815">
        <v>6</v>
      </c>
      <c r="CA815">
        <v>6</v>
      </c>
      <c r="CB815" t="s">
        <v>117</v>
      </c>
      <c r="CD815" s="2" t="s">
        <v>4907</v>
      </c>
      <c r="CE815" t="s">
        <v>4908</v>
      </c>
      <c r="CF815" t="s">
        <v>4897</v>
      </c>
      <c r="CG815" t="s">
        <v>156</v>
      </c>
      <c r="CH815" t="s">
        <v>122</v>
      </c>
      <c r="CI815" s="8">
        <v>96950</v>
      </c>
      <c r="CJ815" s="3">
        <v>7.96</v>
      </c>
      <c r="CK815" s="3">
        <v>9</v>
      </c>
      <c r="CL815" s="3">
        <v>11.94</v>
      </c>
      <c r="CM815" s="3">
        <v>13.5</v>
      </c>
      <c r="CN815" t="s">
        <v>137</v>
      </c>
      <c r="CP815" t="s">
        <v>138</v>
      </c>
      <c r="CR815" t="s">
        <v>117</v>
      </c>
      <c r="CS815" t="s">
        <v>139</v>
      </c>
      <c r="CT815" t="s">
        <v>140</v>
      </c>
      <c r="CU815" t="s">
        <v>140</v>
      </c>
      <c r="CV815" t="s">
        <v>140</v>
      </c>
      <c r="CW815" t="s">
        <v>139</v>
      </c>
      <c r="CX815" t="s">
        <v>140</v>
      </c>
      <c r="CY815" t="s">
        <v>4909</v>
      </c>
      <c r="CZ815" s="10">
        <v>16702346647</v>
      </c>
      <c r="DA815" t="s">
        <v>4904</v>
      </c>
      <c r="DB815" t="s">
        <v>140</v>
      </c>
      <c r="DC815" t="s">
        <v>139</v>
      </c>
      <c r="DD815" t="s">
        <v>117</v>
      </c>
      <c r="DE815" t="s">
        <v>4900</v>
      </c>
      <c r="DF815" t="s">
        <v>4901</v>
      </c>
      <c r="DG815" t="s">
        <v>200</v>
      </c>
      <c r="DH815" t="s">
        <v>4899</v>
      </c>
      <c r="DI815" t="s">
        <v>4895</v>
      </c>
      <c r="DJ815" t="s">
        <v>4904</v>
      </c>
    </row>
    <row r="816" spans="1:114" ht="14.45" customHeight="1" x14ac:dyDescent="0.25">
      <c r="A816" t="s">
        <v>5238</v>
      </c>
      <c r="B816" t="s">
        <v>217</v>
      </c>
      <c r="C816" s="1">
        <v>46063</v>
      </c>
      <c r="D816" s="1">
        <v>46107</v>
      </c>
      <c r="E816" t="s">
        <v>168</v>
      </c>
      <c r="F816" s="1">
        <v>45929</v>
      </c>
      <c r="G816" t="s">
        <v>139</v>
      </c>
      <c r="H816" t="s">
        <v>117</v>
      </c>
      <c r="I816" t="s">
        <v>117</v>
      </c>
      <c r="J816" t="s">
        <v>2039</v>
      </c>
      <c r="K816" t="s">
        <v>2040</v>
      </c>
      <c r="L816" t="s">
        <v>2041</v>
      </c>
      <c r="N816" t="s">
        <v>121</v>
      </c>
      <c r="O816" t="s">
        <v>122</v>
      </c>
      <c r="P816" s="8">
        <v>96950</v>
      </c>
      <c r="Q816" t="s">
        <v>123</v>
      </c>
      <c r="S816" s="10">
        <v>16702358898</v>
      </c>
      <c r="U816" t="s">
        <v>2042</v>
      </c>
      <c r="V816">
        <v>449210</v>
      </c>
      <c r="W816" t="s">
        <v>125</v>
      </c>
      <c r="Y816" t="s">
        <v>2043</v>
      </c>
      <c r="Z816" t="s">
        <v>2044</v>
      </c>
      <c r="AB816" t="s">
        <v>777</v>
      </c>
      <c r="AC816" t="s">
        <v>2041</v>
      </c>
      <c r="AE816" t="s">
        <v>121</v>
      </c>
      <c r="AF816" t="s">
        <v>122</v>
      </c>
      <c r="AG816" s="8">
        <v>96950</v>
      </c>
      <c r="AH816" t="s">
        <v>123</v>
      </c>
      <c r="AJ816" s="10">
        <v>16702358898</v>
      </c>
      <c r="AL816" t="s">
        <v>2045</v>
      </c>
      <c r="BE816" t="str">
        <f>"41-2031.00"</f>
        <v>41-2031.00</v>
      </c>
      <c r="BF816" t="s">
        <v>2046</v>
      </c>
      <c r="BG816" t="s">
        <v>2047</v>
      </c>
      <c r="BH816" t="s">
        <v>2048</v>
      </c>
      <c r="BI816">
        <v>1</v>
      </c>
      <c r="BK816" s="1">
        <v>45931</v>
      </c>
      <c r="BL816" s="1">
        <v>47026</v>
      </c>
      <c r="BO816">
        <v>35</v>
      </c>
      <c r="BP816">
        <v>0</v>
      </c>
      <c r="BQ816">
        <v>7</v>
      </c>
      <c r="BR816">
        <v>7</v>
      </c>
      <c r="BS816">
        <v>7</v>
      </c>
      <c r="BT816">
        <v>7</v>
      </c>
      <c r="BU816">
        <v>7</v>
      </c>
      <c r="BV816">
        <v>0</v>
      </c>
      <c r="BW816" t="str">
        <f>"9:00 AM"</f>
        <v>9:00 AM</v>
      </c>
      <c r="BX816" t="str">
        <f>"5:00 PM"</f>
        <v>5:00 PM</v>
      </c>
      <c r="BY816" t="s">
        <v>165</v>
      </c>
      <c r="BZ816">
        <v>0</v>
      </c>
      <c r="CA816">
        <v>3</v>
      </c>
      <c r="CB816" t="s">
        <v>117</v>
      </c>
      <c r="CD816" t="s">
        <v>745</v>
      </c>
      <c r="CE816" t="s">
        <v>2041</v>
      </c>
      <c r="CG816" t="s">
        <v>121</v>
      </c>
      <c r="CH816" t="s">
        <v>122</v>
      </c>
      <c r="CI816" s="8">
        <v>96950</v>
      </c>
      <c r="CJ816" s="3">
        <v>8.67</v>
      </c>
      <c r="CK816" s="3">
        <v>8.67</v>
      </c>
      <c r="CL816" s="3">
        <v>13.01</v>
      </c>
      <c r="CM816" s="3">
        <v>13.01</v>
      </c>
      <c r="CN816" t="s">
        <v>137</v>
      </c>
      <c r="CP816" t="s">
        <v>138</v>
      </c>
      <c r="CR816" t="s">
        <v>117</v>
      </c>
      <c r="CS816" t="s">
        <v>139</v>
      </c>
      <c r="CT816" t="s">
        <v>140</v>
      </c>
      <c r="CU816" t="s">
        <v>139</v>
      </c>
      <c r="CV816" t="s">
        <v>140</v>
      </c>
      <c r="CW816" t="s">
        <v>139</v>
      </c>
      <c r="CX816" t="s">
        <v>140</v>
      </c>
      <c r="CY816" t="s">
        <v>747</v>
      </c>
      <c r="CZ816" s="10">
        <v>16702358898</v>
      </c>
      <c r="DA816" t="s">
        <v>2045</v>
      </c>
      <c r="DB816" t="s">
        <v>140</v>
      </c>
      <c r="DC816" t="s">
        <v>139</v>
      </c>
      <c r="DD816" t="s">
        <v>117</v>
      </c>
      <c r="DE816" t="s">
        <v>2043</v>
      </c>
      <c r="DF816" t="s">
        <v>2044</v>
      </c>
      <c r="DH816" t="s">
        <v>2042</v>
      </c>
      <c r="DI816" t="s">
        <v>2039</v>
      </c>
      <c r="DJ816" t="s">
        <v>2045</v>
      </c>
    </row>
    <row r="817" spans="1:114" ht="14.45" customHeight="1" x14ac:dyDescent="0.25">
      <c r="A817" t="s">
        <v>5358</v>
      </c>
      <c r="B817" t="s">
        <v>499</v>
      </c>
      <c r="C817" s="1">
        <v>46104</v>
      </c>
      <c r="D817" s="1">
        <v>46107</v>
      </c>
      <c r="E817" t="s">
        <v>116</v>
      </c>
      <c r="G817" t="s">
        <v>117</v>
      </c>
      <c r="H817" t="s">
        <v>117</v>
      </c>
      <c r="I817" t="s">
        <v>117</v>
      </c>
      <c r="J817" t="s">
        <v>3303</v>
      </c>
      <c r="K817" t="s">
        <v>140</v>
      </c>
      <c r="L817" t="s">
        <v>4752</v>
      </c>
      <c r="M817" t="s">
        <v>814</v>
      </c>
      <c r="N817" t="s">
        <v>156</v>
      </c>
      <c r="O817" t="s">
        <v>122</v>
      </c>
      <c r="P817" s="8">
        <v>96950</v>
      </c>
      <c r="Q817" t="s">
        <v>123</v>
      </c>
      <c r="R817" t="s">
        <v>140</v>
      </c>
      <c r="S817" s="10">
        <v>16702346560</v>
      </c>
      <c r="U817" t="s">
        <v>3306</v>
      </c>
      <c r="V817">
        <v>238220</v>
      </c>
      <c r="W817" t="s">
        <v>125</v>
      </c>
      <c r="Y817" t="s">
        <v>3307</v>
      </c>
      <c r="Z817" t="s">
        <v>3308</v>
      </c>
      <c r="AA817" t="s">
        <v>3309</v>
      </c>
      <c r="AB817" t="s">
        <v>162</v>
      </c>
      <c r="AC817" t="s">
        <v>4752</v>
      </c>
      <c r="AD817" t="s">
        <v>814</v>
      </c>
      <c r="AE817" t="s">
        <v>156</v>
      </c>
      <c r="AF817" t="s">
        <v>122</v>
      </c>
      <c r="AG817" s="8">
        <v>96950</v>
      </c>
      <c r="AH817" t="s">
        <v>123</v>
      </c>
      <c r="AJ817" s="10">
        <v>16702346560</v>
      </c>
      <c r="AL817" t="s">
        <v>3310</v>
      </c>
      <c r="BE817" t="str">
        <f>"49-9071.00"</f>
        <v>49-9071.00</v>
      </c>
      <c r="BF817" t="s">
        <v>132</v>
      </c>
      <c r="BG817" t="s">
        <v>4753</v>
      </c>
      <c r="BH817" t="s">
        <v>1450</v>
      </c>
      <c r="BI817">
        <v>1</v>
      </c>
      <c r="BK817" s="1">
        <v>46266</v>
      </c>
      <c r="BL817" s="1">
        <v>46630</v>
      </c>
      <c r="BO817">
        <v>35</v>
      </c>
      <c r="BP817">
        <v>0</v>
      </c>
      <c r="BQ817">
        <v>7</v>
      </c>
      <c r="BR817">
        <v>7</v>
      </c>
      <c r="BS817">
        <v>7</v>
      </c>
      <c r="BT817">
        <v>7</v>
      </c>
      <c r="BU817">
        <v>7</v>
      </c>
      <c r="BV817">
        <v>0</v>
      </c>
      <c r="BW817" t="str">
        <f>"8:00 AM"</f>
        <v>8:00 AM</v>
      </c>
      <c r="BX817" t="str">
        <f>"4:00 PM"</f>
        <v>4:00 PM</v>
      </c>
      <c r="BY817" t="s">
        <v>135</v>
      </c>
      <c r="BZ817">
        <v>0</v>
      </c>
      <c r="CA817">
        <v>24</v>
      </c>
      <c r="CB817" t="s">
        <v>117</v>
      </c>
      <c r="CD817" t="s">
        <v>4754</v>
      </c>
      <c r="CE817" t="s">
        <v>4752</v>
      </c>
      <c r="CF817" t="s">
        <v>814</v>
      </c>
      <c r="CG817" t="s">
        <v>156</v>
      </c>
      <c r="CH817" t="s">
        <v>122</v>
      </c>
      <c r="CI817" s="8">
        <v>96950</v>
      </c>
      <c r="CJ817" s="3">
        <v>11</v>
      </c>
      <c r="CK817" s="3">
        <v>15</v>
      </c>
      <c r="CL817" s="3">
        <v>16.5</v>
      </c>
      <c r="CM817" s="3">
        <v>22.5</v>
      </c>
      <c r="CN817" t="s">
        <v>137</v>
      </c>
      <c r="CP817" t="s">
        <v>3313</v>
      </c>
      <c r="CQ817" t="s">
        <v>3314</v>
      </c>
      <c r="CR817" t="s">
        <v>139</v>
      </c>
      <c r="CS817" t="s">
        <v>139</v>
      </c>
      <c r="CT817" t="s">
        <v>139</v>
      </c>
      <c r="CU817" t="s">
        <v>139</v>
      </c>
      <c r="CV817" t="s">
        <v>140</v>
      </c>
      <c r="CW817" t="s">
        <v>139</v>
      </c>
      <c r="CX817" t="s">
        <v>139</v>
      </c>
      <c r="CY817" t="s">
        <v>4755</v>
      </c>
      <c r="CZ817" s="10">
        <v>16702346560</v>
      </c>
      <c r="DA817" t="s">
        <v>3310</v>
      </c>
      <c r="DB817" t="s">
        <v>560</v>
      </c>
      <c r="DC817" t="s">
        <v>139</v>
      </c>
      <c r="DD817" t="s">
        <v>117</v>
      </c>
    </row>
    <row r="818" spans="1:114" ht="14.45" customHeight="1" x14ac:dyDescent="0.25">
      <c r="A818" t="s">
        <v>927</v>
      </c>
      <c r="B818" t="s">
        <v>234</v>
      </c>
      <c r="C818" s="1">
        <v>46046</v>
      </c>
      <c r="D818" s="1">
        <v>46108</v>
      </c>
      <c r="E818" t="s">
        <v>168</v>
      </c>
      <c r="F818" s="1">
        <v>46080</v>
      </c>
      <c r="G818" t="s">
        <v>117</v>
      </c>
      <c r="H818" t="s">
        <v>117</v>
      </c>
      <c r="I818" t="s">
        <v>117</v>
      </c>
      <c r="J818" t="s">
        <v>678</v>
      </c>
      <c r="K818" t="s">
        <v>679</v>
      </c>
      <c r="L818" t="s">
        <v>680</v>
      </c>
      <c r="M818" t="s">
        <v>156</v>
      </c>
      <c r="N818" t="s">
        <v>156</v>
      </c>
      <c r="O818" t="s">
        <v>122</v>
      </c>
      <c r="P818" s="8">
        <v>96950</v>
      </c>
      <c r="Q818" t="s">
        <v>123</v>
      </c>
      <c r="S818" s="10">
        <v>16703221234</v>
      </c>
      <c r="U818" t="s">
        <v>681</v>
      </c>
      <c r="V818">
        <v>721110</v>
      </c>
      <c r="W818" t="s">
        <v>125</v>
      </c>
      <c r="Y818" t="s">
        <v>682</v>
      </c>
      <c r="Z818" t="s">
        <v>683</v>
      </c>
      <c r="AA818" t="s">
        <v>684</v>
      </c>
      <c r="AB818" t="s">
        <v>685</v>
      </c>
      <c r="AC818" t="s">
        <v>680</v>
      </c>
      <c r="AD818" t="s">
        <v>156</v>
      </c>
      <c r="AE818" t="s">
        <v>156</v>
      </c>
      <c r="AF818" t="s">
        <v>122</v>
      </c>
      <c r="AG818" s="8">
        <v>96950</v>
      </c>
      <c r="AH818" t="s">
        <v>123</v>
      </c>
      <c r="AJ818" s="10">
        <v>16703221234</v>
      </c>
      <c r="AL818" t="s">
        <v>686</v>
      </c>
      <c r="BE818" t="str">
        <f>"49-9071.00"</f>
        <v>49-9071.00</v>
      </c>
      <c r="BF818" t="s">
        <v>132</v>
      </c>
      <c r="BG818" t="s">
        <v>928</v>
      </c>
      <c r="BH818" t="s">
        <v>457</v>
      </c>
      <c r="BI818">
        <v>2</v>
      </c>
      <c r="BK818" s="1">
        <v>46082</v>
      </c>
      <c r="BL818" s="1">
        <v>46446</v>
      </c>
      <c r="BO818">
        <v>40</v>
      </c>
      <c r="BP818">
        <v>8</v>
      </c>
      <c r="BQ818">
        <v>0</v>
      </c>
      <c r="BR818">
        <v>0</v>
      </c>
      <c r="BS818">
        <v>8</v>
      </c>
      <c r="BT818">
        <v>8</v>
      </c>
      <c r="BU818">
        <v>8</v>
      </c>
      <c r="BV818">
        <v>8</v>
      </c>
      <c r="BW818" t="str">
        <f>"10:00 PM"</f>
        <v>10:00 PM</v>
      </c>
      <c r="BX818" t="str">
        <f>"6:00 AM"</f>
        <v>6:00 AM</v>
      </c>
      <c r="BY818" t="s">
        <v>135</v>
      </c>
      <c r="BZ818">
        <v>0</v>
      </c>
      <c r="CA818">
        <v>24</v>
      </c>
      <c r="CB818" t="s">
        <v>117</v>
      </c>
      <c r="CD818" t="s">
        <v>929</v>
      </c>
      <c r="CE818" t="s">
        <v>680</v>
      </c>
      <c r="CF818" t="s">
        <v>156</v>
      </c>
      <c r="CG818" t="s">
        <v>156</v>
      </c>
      <c r="CH818" t="s">
        <v>122</v>
      </c>
      <c r="CI818" s="8">
        <v>96950</v>
      </c>
      <c r="CJ818" s="3">
        <v>9.98</v>
      </c>
      <c r="CK818" s="3">
        <v>9.98</v>
      </c>
      <c r="CL818" s="3">
        <v>14.97</v>
      </c>
      <c r="CM818" s="3">
        <v>14.97</v>
      </c>
      <c r="CN818" t="s">
        <v>137</v>
      </c>
      <c r="CO818" t="s">
        <v>691</v>
      </c>
      <c r="CP818" t="s">
        <v>138</v>
      </c>
      <c r="CR818" t="s">
        <v>117</v>
      </c>
      <c r="CS818" t="s">
        <v>139</v>
      </c>
      <c r="CT818" t="s">
        <v>140</v>
      </c>
      <c r="CU818" t="s">
        <v>139</v>
      </c>
      <c r="CV818" t="s">
        <v>140</v>
      </c>
      <c r="CW818" t="s">
        <v>139</v>
      </c>
      <c r="CX818" t="s">
        <v>140</v>
      </c>
      <c r="CY818" t="s">
        <v>692</v>
      </c>
      <c r="CZ818" s="10">
        <v>16703221234</v>
      </c>
      <c r="DA818" t="s">
        <v>686</v>
      </c>
      <c r="DB818" t="s">
        <v>140</v>
      </c>
      <c r="DC818" t="s">
        <v>139</v>
      </c>
      <c r="DD818" t="s">
        <v>117</v>
      </c>
    </row>
    <row r="819" spans="1:114" ht="14.45" customHeight="1" x14ac:dyDescent="0.25">
      <c r="A819" t="s">
        <v>1453</v>
      </c>
      <c r="B819" t="s">
        <v>251</v>
      </c>
      <c r="C819" s="1">
        <v>46057</v>
      </c>
      <c r="D819" s="1">
        <v>46108</v>
      </c>
      <c r="E819" t="s">
        <v>168</v>
      </c>
      <c r="F819" s="1">
        <v>46184</v>
      </c>
      <c r="G819" t="s">
        <v>117</v>
      </c>
      <c r="H819" t="s">
        <v>117</v>
      </c>
      <c r="I819" t="s">
        <v>117</v>
      </c>
      <c r="J819" t="s">
        <v>1454</v>
      </c>
      <c r="L819" t="s">
        <v>1455</v>
      </c>
      <c r="M819" t="s">
        <v>1456</v>
      </c>
      <c r="N819" t="s">
        <v>156</v>
      </c>
      <c r="O819" t="s">
        <v>122</v>
      </c>
      <c r="P819" s="8">
        <v>96950</v>
      </c>
      <c r="Q819" t="s">
        <v>123</v>
      </c>
      <c r="S819" s="10">
        <v>16707899238</v>
      </c>
      <c r="U819" t="s">
        <v>1457</v>
      </c>
      <c r="V819">
        <v>561320</v>
      </c>
      <c r="W819" t="s">
        <v>222</v>
      </c>
      <c r="X819" t="s">
        <v>139</v>
      </c>
      <c r="Y819" t="s">
        <v>1458</v>
      </c>
      <c r="Z819" t="s">
        <v>1459</v>
      </c>
      <c r="AA819" t="s">
        <v>1460</v>
      </c>
      <c r="AB819" t="s">
        <v>277</v>
      </c>
      <c r="AC819" t="s">
        <v>1455</v>
      </c>
      <c r="AD819" t="s">
        <v>1456</v>
      </c>
      <c r="AE819" t="s">
        <v>156</v>
      </c>
      <c r="AF819" t="s">
        <v>122</v>
      </c>
      <c r="AG819" s="8">
        <v>96950</v>
      </c>
      <c r="AH819" t="s">
        <v>123</v>
      </c>
      <c r="AJ819" s="10">
        <v>16707899238</v>
      </c>
      <c r="AL819" t="s">
        <v>1461</v>
      </c>
      <c r="BE819" t="str">
        <f>"39-9011.00"</f>
        <v>39-9011.00</v>
      </c>
      <c r="BF819" t="s">
        <v>941</v>
      </c>
      <c r="BG819" t="s">
        <v>1462</v>
      </c>
      <c r="BH819" t="s">
        <v>941</v>
      </c>
      <c r="BI819">
        <v>5</v>
      </c>
      <c r="BJ819">
        <v>4</v>
      </c>
      <c r="BK819" s="1">
        <v>46186</v>
      </c>
      <c r="BL819" s="1">
        <v>46550</v>
      </c>
      <c r="BM819" s="1">
        <v>46186</v>
      </c>
      <c r="BN819" s="1">
        <v>46550</v>
      </c>
      <c r="BO819">
        <v>35</v>
      </c>
      <c r="BP819">
        <v>0</v>
      </c>
      <c r="BQ819">
        <v>7</v>
      </c>
      <c r="BR819">
        <v>7</v>
      </c>
      <c r="BS819">
        <v>7</v>
      </c>
      <c r="BT819">
        <v>7</v>
      </c>
      <c r="BU819">
        <v>7</v>
      </c>
      <c r="BV819">
        <v>0</v>
      </c>
      <c r="BW819" t="str">
        <f>"8:00 AM"</f>
        <v>8:00 AM</v>
      </c>
      <c r="BX819" t="str">
        <f>"4:00 PM"</f>
        <v>4:00 PM</v>
      </c>
      <c r="BY819" t="s">
        <v>135</v>
      </c>
      <c r="BZ819">
        <v>0</v>
      </c>
      <c r="CA819">
        <v>12</v>
      </c>
      <c r="CB819" t="s">
        <v>117</v>
      </c>
      <c r="CD819" s="2" t="s">
        <v>1463</v>
      </c>
      <c r="CE819" t="s">
        <v>1464</v>
      </c>
      <c r="CF819" t="s">
        <v>1465</v>
      </c>
      <c r="CG819" t="s">
        <v>156</v>
      </c>
      <c r="CH819" t="s">
        <v>122</v>
      </c>
      <c r="CI819" s="8">
        <v>96950</v>
      </c>
      <c r="CJ819" s="3">
        <v>7.96</v>
      </c>
      <c r="CK819" s="3">
        <v>7.96</v>
      </c>
      <c r="CL819" s="3">
        <v>11.94</v>
      </c>
      <c r="CM819" s="3">
        <v>11.94</v>
      </c>
      <c r="CN819" t="s">
        <v>137</v>
      </c>
      <c r="CO819" t="s">
        <v>1466</v>
      </c>
      <c r="CP819" t="s">
        <v>138</v>
      </c>
      <c r="CR819" t="s">
        <v>139</v>
      </c>
      <c r="CS819" t="s">
        <v>139</v>
      </c>
      <c r="CT819" t="s">
        <v>140</v>
      </c>
      <c r="CU819" t="s">
        <v>139</v>
      </c>
      <c r="CV819" t="s">
        <v>140</v>
      </c>
      <c r="CW819" t="s">
        <v>139</v>
      </c>
      <c r="CX819" t="s">
        <v>140</v>
      </c>
      <c r="CY819" t="s">
        <v>1467</v>
      </c>
      <c r="CZ819" s="10">
        <v>16707899238</v>
      </c>
      <c r="DA819" t="s">
        <v>1461</v>
      </c>
      <c r="DB819" t="s">
        <v>824</v>
      </c>
      <c r="DC819" t="s">
        <v>139</v>
      </c>
      <c r="DD819" t="s">
        <v>139</v>
      </c>
      <c r="DE819" t="s">
        <v>1458</v>
      </c>
      <c r="DF819" t="s">
        <v>1468</v>
      </c>
      <c r="DG819" t="s">
        <v>1469</v>
      </c>
      <c r="DH819" t="s">
        <v>1457</v>
      </c>
      <c r="DI819" t="s">
        <v>1454</v>
      </c>
      <c r="DJ819" t="s">
        <v>1461</v>
      </c>
    </row>
    <row r="820" spans="1:114" ht="14.45" customHeight="1" x14ac:dyDescent="0.25">
      <c r="A820" t="s">
        <v>2517</v>
      </c>
      <c r="B820" t="s">
        <v>115</v>
      </c>
      <c r="C820" s="1">
        <v>46053</v>
      </c>
      <c r="D820" s="1">
        <v>46108</v>
      </c>
      <c r="E820" t="s">
        <v>116</v>
      </c>
      <c r="G820" t="s">
        <v>139</v>
      </c>
      <c r="H820" t="s">
        <v>117</v>
      </c>
      <c r="I820" t="s">
        <v>117</v>
      </c>
      <c r="J820" t="s">
        <v>968</v>
      </c>
      <c r="K820" t="s">
        <v>969</v>
      </c>
      <c r="L820" t="s">
        <v>970</v>
      </c>
      <c r="N820" t="s">
        <v>121</v>
      </c>
      <c r="O820" t="s">
        <v>122</v>
      </c>
      <c r="P820" s="8">
        <v>96950</v>
      </c>
      <c r="Q820" t="s">
        <v>123</v>
      </c>
      <c r="R820" t="s">
        <v>976</v>
      </c>
      <c r="S820" s="10">
        <v>16709899218</v>
      </c>
      <c r="U820" t="s">
        <v>971</v>
      </c>
      <c r="V820">
        <v>561320</v>
      </c>
      <c r="W820" t="s">
        <v>222</v>
      </c>
      <c r="X820" t="s">
        <v>139</v>
      </c>
      <c r="Y820" t="s">
        <v>972</v>
      </c>
      <c r="Z820" t="s">
        <v>973</v>
      </c>
      <c r="AA820" t="s">
        <v>974</v>
      </c>
      <c r="AB820" t="s">
        <v>975</v>
      </c>
      <c r="AC820" t="s">
        <v>970</v>
      </c>
      <c r="AE820" t="s">
        <v>121</v>
      </c>
      <c r="AF820" t="s">
        <v>122</v>
      </c>
      <c r="AG820" s="8">
        <v>96950</v>
      </c>
      <c r="AH820" t="s">
        <v>123</v>
      </c>
      <c r="AI820" t="s">
        <v>976</v>
      </c>
      <c r="AJ820" s="10">
        <v>16709899218</v>
      </c>
      <c r="AL820" t="s">
        <v>977</v>
      </c>
      <c r="BE820" t="str">
        <f>"49-9071.00"</f>
        <v>49-9071.00</v>
      </c>
      <c r="BF820" t="s">
        <v>132</v>
      </c>
      <c r="BG820" t="s">
        <v>2518</v>
      </c>
      <c r="BH820" t="s">
        <v>961</v>
      </c>
      <c r="BI820">
        <v>3</v>
      </c>
      <c r="BJ820">
        <v>3</v>
      </c>
      <c r="BK820" s="1">
        <v>46143</v>
      </c>
      <c r="BL820" s="1">
        <v>47238</v>
      </c>
      <c r="BM820" s="1">
        <v>46143</v>
      </c>
      <c r="BN820" s="1">
        <v>47238</v>
      </c>
      <c r="BO820">
        <v>35</v>
      </c>
      <c r="BP820">
        <v>0</v>
      </c>
      <c r="BQ820">
        <v>7</v>
      </c>
      <c r="BR820">
        <v>7</v>
      </c>
      <c r="BS820">
        <v>7</v>
      </c>
      <c r="BT820">
        <v>7</v>
      </c>
      <c r="BU820">
        <v>7</v>
      </c>
      <c r="BV820">
        <v>0</v>
      </c>
      <c r="BW820" t="str">
        <f>"8:00 AM"</f>
        <v>8:00 AM</v>
      </c>
      <c r="BX820" t="str">
        <f>"5:00 PM"</f>
        <v>5:00 PM</v>
      </c>
      <c r="BY820" t="s">
        <v>165</v>
      </c>
      <c r="BZ820">
        <v>0</v>
      </c>
      <c r="CA820">
        <v>12</v>
      </c>
      <c r="CB820" t="s">
        <v>117</v>
      </c>
      <c r="CD820" t="s">
        <v>2519</v>
      </c>
      <c r="CE820" t="s">
        <v>982</v>
      </c>
      <c r="CG820" t="s">
        <v>121</v>
      </c>
      <c r="CH820" t="s">
        <v>122</v>
      </c>
      <c r="CI820" s="8">
        <v>96950</v>
      </c>
      <c r="CJ820" s="3">
        <v>9.98</v>
      </c>
      <c r="CK820" s="3">
        <v>9.98</v>
      </c>
      <c r="CL820" s="3">
        <v>14.97</v>
      </c>
      <c r="CM820" s="3">
        <v>14.97</v>
      </c>
      <c r="CN820" t="s">
        <v>137</v>
      </c>
      <c r="CO820" t="s">
        <v>140</v>
      </c>
      <c r="CP820" t="s">
        <v>138</v>
      </c>
      <c r="CR820" t="s">
        <v>117</v>
      </c>
      <c r="CS820" t="s">
        <v>139</v>
      </c>
      <c r="CT820" t="s">
        <v>139</v>
      </c>
      <c r="CU820" t="s">
        <v>139</v>
      </c>
      <c r="CV820" t="s">
        <v>140</v>
      </c>
      <c r="CW820" t="s">
        <v>139</v>
      </c>
      <c r="CX820" t="s">
        <v>139</v>
      </c>
      <c r="CY820" t="s">
        <v>1638</v>
      </c>
      <c r="CZ820" s="10">
        <v>16709899218</v>
      </c>
      <c r="DA820" t="s">
        <v>977</v>
      </c>
      <c r="DB820" t="s">
        <v>140</v>
      </c>
      <c r="DC820" t="s">
        <v>139</v>
      </c>
      <c r="DD820" t="s">
        <v>139</v>
      </c>
      <c r="DE820" t="s">
        <v>972</v>
      </c>
      <c r="DF820" t="s">
        <v>973</v>
      </c>
      <c r="DG820" t="s">
        <v>249</v>
      </c>
      <c r="DH820" t="s">
        <v>971</v>
      </c>
      <c r="DI820" t="s">
        <v>969</v>
      </c>
      <c r="DJ820" t="s">
        <v>977</v>
      </c>
    </row>
    <row r="821" spans="1:114" ht="14.45" customHeight="1" x14ac:dyDescent="0.25">
      <c r="A821" t="s">
        <v>2594</v>
      </c>
      <c r="B821" t="s">
        <v>251</v>
      </c>
      <c r="C821" s="1">
        <v>46054</v>
      </c>
      <c r="D821" s="1">
        <v>46108</v>
      </c>
      <c r="E821" t="s">
        <v>168</v>
      </c>
      <c r="F821" s="1">
        <v>46202</v>
      </c>
      <c r="G821" t="s">
        <v>117</v>
      </c>
      <c r="H821" t="s">
        <v>117</v>
      </c>
      <c r="I821" t="s">
        <v>117</v>
      </c>
      <c r="J821" t="s">
        <v>631</v>
      </c>
      <c r="K821" t="s">
        <v>1286</v>
      </c>
      <c r="L821" t="s">
        <v>812</v>
      </c>
      <c r="M821" t="s">
        <v>1287</v>
      </c>
      <c r="N821" t="s">
        <v>156</v>
      </c>
      <c r="O821" t="s">
        <v>122</v>
      </c>
      <c r="P821" s="8">
        <v>96950</v>
      </c>
      <c r="Q821" t="s">
        <v>123</v>
      </c>
      <c r="S821" s="10">
        <v>16702347873</v>
      </c>
      <c r="U821" t="s">
        <v>634</v>
      </c>
      <c r="V821">
        <v>722511</v>
      </c>
      <c r="W821" t="s">
        <v>125</v>
      </c>
      <c r="Y821" t="s">
        <v>1288</v>
      </c>
      <c r="Z821" t="s">
        <v>1289</v>
      </c>
      <c r="AA821" t="s">
        <v>1290</v>
      </c>
      <c r="AB821" t="s">
        <v>277</v>
      </c>
      <c r="AC821" t="s">
        <v>1291</v>
      </c>
      <c r="AE821" t="s">
        <v>156</v>
      </c>
      <c r="AF821" t="s">
        <v>122</v>
      </c>
      <c r="AG821" s="8">
        <v>96950</v>
      </c>
      <c r="AH821" t="s">
        <v>123</v>
      </c>
      <c r="AJ821" s="10">
        <v>16702347873</v>
      </c>
      <c r="AL821" t="s">
        <v>639</v>
      </c>
      <c r="BE821" t="str">
        <f>"51-3011.00"</f>
        <v>51-3011.00</v>
      </c>
      <c r="BF821" t="s">
        <v>342</v>
      </c>
      <c r="BG821" t="s">
        <v>1292</v>
      </c>
      <c r="BH821" t="s">
        <v>342</v>
      </c>
      <c r="BI821">
        <v>8</v>
      </c>
      <c r="BJ821">
        <v>7</v>
      </c>
      <c r="BK821" s="1">
        <v>46204</v>
      </c>
      <c r="BL821" s="1">
        <v>46568</v>
      </c>
      <c r="BM821" s="1">
        <v>46204</v>
      </c>
      <c r="BN821" s="1">
        <v>46568</v>
      </c>
      <c r="BO821">
        <v>35</v>
      </c>
      <c r="BP821">
        <v>0</v>
      </c>
      <c r="BQ821">
        <v>7</v>
      </c>
      <c r="BR821">
        <v>7</v>
      </c>
      <c r="BS821">
        <v>7</v>
      </c>
      <c r="BT821">
        <v>7</v>
      </c>
      <c r="BU821">
        <v>7</v>
      </c>
      <c r="BV821">
        <v>0</v>
      </c>
      <c r="BW821" t="str">
        <f>"8:00 AM"</f>
        <v>8:00 AM</v>
      </c>
      <c r="BX821" t="str">
        <f>"3:00 PM"</f>
        <v>3:00 PM</v>
      </c>
      <c r="BY821" t="s">
        <v>165</v>
      </c>
      <c r="BZ821">
        <v>0</v>
      </c>
      <c r="CA821">
        <v>12</v>
      </c>
      <c r="CB821" t="s">
        <v>117</v>
      </c>
      <c r="CD821" t="s">
        <v>2595</v>
      </c>
      <c r="CE821" t="s">
        <v>812</v>
      </c>
      <c r="CF821" t="s">
        <v>1287</v>
      </c>
      <c r="CG821" t="s">
        <v>156</v>
      </c>
      <c r="CH821" t="s">
        <v>122</v>
      </c>
      <c r="CI821" s="8">
        <v>96950</v>
      </c>
      <c r="CJ821" s="3">
        <v>8.61</v>
      </c>
      <c r="CK821" s="3">
        <v>8.61</v>
      </c>
      <c r="CL821" s="3">
        <v>12.91</v>
      </c>
      <c r="CM821" s="3">
        <v>12.91</v>
      </c>
      <c r="CN821" t="s">
        <v>137</v>
      </c>
      <c r="CO821" t="s">
        <v>142</v>
      </c>
      <c r="CP821" t="s">
        <v>138</v>
      </c>
      <c r="CR821" t="s">
        <v>117</v>
      </c>
      <c r="CS821" t="s">
        <v>139</v>
      </c>
      <c r="CT821" t="s">
        <v>140</v>
      </c>
      <c r="CU821" t="s">
        <v>139</v>
      </c>
      <c r="CV821" t="s">
        <v>140</v>
      </c>
      <c r="CW821" t="s">
        <v>139</v>
      </c>
      <c r="CX821" t="s">
        <v>140</v>
      </c>
      <c r="CY821" t="s">
        <v>2596</v>
      </c>
      <c r="CZ821" s="10">
        <v>16702347873</v>
      </c>
      <c r="DA821" t="s">
        <v>639</v>
      </c>
      <c r="DB821" t="s">
        <v>142</v>
      </c>
      <c r="DC821" t="s">
        <v>139</v>
      </c>
      <c r="DD821" t="s">
        <v>117</v>
      </c>
    </row>
    <row r="822" spans="1:114" ht="14.45" customHeight="1" x14ac:dyDescent="0.25">
      <c r="A822" t="s">
        <v>4333</v>
      </c>
      <c r="B822" t="s">
        <v>115</v>
      </c>
      <c r="C822" s="1">
        <v>46057</v>
      </c>
      <c r="D822" s="1">
        <v>46108</v>
      </c>
      <c r="E822" t="s">
        <v>116</v>
      </c>
      <c r="G822" t="s">
        <v>117</v>
      </c>
      <c r="H822" t="s">
        <v>117</v>
      </c>
      <c r="I822" t="s">
        <v>117</v>
      </c>
      <c r="J822" t="s">
        <v>4334</v>
      </c>
      <c r="K822" t="s">
        <v>4335</v>
      </c>
      <c r="L822" t="s">
        <v>4336</v>
      </c>
      <c r="N822" t="s">
        <v>121</v>
      </c>
      <c r="O822" t="s">
        <v>122</v>
      </c>
      <c r="P822" s="8">
        <v>96950</v>
      </c>
      <c r="Q822" t="s">
        <v>123</v>
      </c>
      <c r="R822" t="s">
        <v>591</v>
      </c>
      <c r="S822" s="10">
        <v>16702339442</v>
      </c>
      <c r="U822" t="s">
        <v>4337</v>
      </c>
      <c r="V822">
        <v>423430</v>
      </c>
      <c r="W822" t="s">
        <v>125</v>
      </c>
      <c r="Y822" t="s">
        <v>4338</v>
      </c>
      <c r="Z822" t="s">
        <v>4339</v>
      </c>
      <c r="AA822" t="s">
        <v>4340</v>
      </c>
      <c r="AB822" t="s">
        <v>193</v>
      </c>
      <c r="AC822" t="s">
        <v>4341</v>
      </c>
      <c r="AE822" t="s">
        <v>121</v>
      </c>
      <c r="AF822" t="s">
        <v>122</v>
      </c>
      <c r="AG822" s="8">
        <v>96950</v>
      </c>
      <c r="AH822" t="s">
        <v>123</v>
      </c>
      <c r="AI822" t="s">
        <v>582</v>
      </c>
      <c r="AJ822" s="10">
        <v>16702339442</v>
      </c>
      <c r="AL822" t="s">
        <v>4342</v>
      </c>
      <c r="BE822" t="str">
        <f>"49-9071.00"</f>
        <v>49-9071.00</v>
      </c>
      <c r="BF822" t="s">
        <v>132</v>
      </c>
      <c r="BG822" t="s">
        <v>4343</v>
      </c>
      <c r="BH822" t="s">
        <v>132</v>
      </c>
      <c r="BI822">
        <v>7</v>
      </c>
      <c r="BJ822">
        <v>7</v>
      </c>
      <c r="BK822" s="1">
        <v>46140</v>
      </c>
      <c r="BL822" s="1">
        <v>46504</v>
      </c>
      <c r="BM822" s="1">
        <v>46140</v>
      </c>
      <c r="BN822" s="1">
        <v>46504</v>
      </c>
      <c r="BO822">
        <v>40</v>
      </c>
      <c r="BP822">
        <v>0</v>
      </c>
      <c r="BQ822">
        <v>8</v>
      </c>
      <c r="BR822">
        <v>8</v>
      </c>
      <c r="BS822">
        <v>8</v>
      </c>
      <c r="BT822">
        <v>8</v>
      </c>
      <c r="BU822">
        <v>8</v>
      </c>
      <c r="BV822">
        <v>0</v>
      </c>
      <c r="BW822" t="str">
        <f>"8:00 AM"</f>
        <v>8:00 AM</v>
      </c>
      <c r="BX822" t="str">
        <f>"5:00 PM"</f>
        <v>5:00 PM</v>
      </c>
      <c r="BY822" t="s">
        <v>135</v>
      </c>
      <c r="BZ822">
        <v>0</v>
      </c>
      <c r="CA822">
        <v>12</v>
      </c>
      <c r="CB822" t="s">
        <v>117</v>
      </c>
      <c r="CD822" s="2" t="s">
        <v>4344</v>
      </c>
      <c r="CE822" t="s">
        <v>4341</v>
      </c>
      <c r="CG822" t="s">
        <v>121</v>
      </c>
      <c r="CH822" t="s">
        <v>122</v>
      </c>
      <c r="CI822" s="8">
        <v>96950</v>
      </c>
      <c r="CJ822" s="3">
        <v>9.98</v>
      </c>
      <c r="CK822" s="3">
        <v>9.98</v>
      </c>
      <c r="CL822" s="3">
        <v>14.97</v>
      </c>
      <c r="CM822" s="3">
        <v>14.97</v>
      </c>
      <c r="CN822" t="s">
        <v>137</v>
      </c>
      <c r="CO822" t="s">
        <v>591</v>
      </c>
      <c r="CP822" t="s">
        <v>138</v>
      </c>
      <c r="CR822" t="s">
        <v>117</v>
      </c>
      <c r="CS822" t="s">
        <v>139</v>
      </c>
      <c r="CT822" t="s">
        <v>139</v>
      </c>
      <c r="CU822" t="s">
        <v>139</v>
      </c>
      <c r="CV822" t="s">
        <v>140</v>
      </c>
      <c r="CW822" t="s">
        <v>139</v>
      </c>
      <c r="CX822" t="s">
        <v>140</v>
      </c>
      <c r="CY822" t="s">
        <v>4345</v>
      </c>
      <c r="CZ822" s="10">
        <v>16702339442</v>
      </c>
      <c r="DA822" t="s">
        <v>4346</v>
      </c>
      <c r="DB822" t="s">
        <v>560</v>
      </c>
      <c r="DC822" t="s">
        <v>139</v>
      </c>
      <c r="DD822" t="s">
        <v>117</v>
      </c>
    </row>
    <row r="823" spans="1:114" ht="14.45" customHeight="1" x14ac:dyDescent="0.25">
      <c r="A823" t="s">
        <v>5250</v>
      </c>
      <c r="B823" t="s">
        <v>115</v>
      </c>
      <c r="C823" s="1">
        <v>46044</v>
      </c>
      <c r="D823" s="1">
        <v>46108</v>
      </c>
      <c r="E823" t="s">
        <v>116</v>
      </c>
      <c r="G823" t="s">
        <v>117</v>
      </c>
      <c r="H823" t="s">
        <v>117</v>
      </c>
      <c r="I823" t="s">
        <v>117</v>
      </c>
      <c r="J823" t="s">
        <v>5251</v>
      </c>
      <c r="L823" t="s">
        <v>5252</v>
      </c>
      <c r="M823" t="s">
        <v>5253</v>
      </c>
      <c r="N823" t="s">
        <v>156</v>
      </c>
      <c r="O823" t="s">
        <v>122</v>
      </c>
      <c r="P823" s="8">
        <v>96950</v>
      </c>
      <c r="Q823" t="s">
        <v>123</v>
      </c>
      <c r="S823" s="10">
        <v>16702345670</v>
      </c>
      <c r="U823" t="s">
        <v>537</v>
      </c>
      <c r="V823">
        <v>236115</v>
      </c>
      <c r="W823" t="s">
        <v>125</v>
      </c>
      <c r="Y823" t="s">
        <v>5254</v>
      </c>
      <c r="Z823" t="s">
        <v>5255</v>
      </c>
      <c r="AB823" t="s">
        <v>3006</v>
      </c>
      <c r="AC823" t="s">
        <v>5252</v>
      </c>
      <c r="AD823" t="s">
        <v>5253</v>
      </c>
      <c r="AE823" t="s">
        <v>156</v>
      </c>
      <c r="AF823" t="s">
        <v>122</v>
      </c>
      <c r="AG823" s="8">
        <v>96950</v>
      </c>
      <c r="AH823" t="s">
        <v>123</v>
      </c>
      <c r="AJ823" s="10">
        <v>16702345670</v>
      </c>
      <c r="AL823" t="s">
        <v>5256</v>
      </c>
      <c r="BE823" t="str">
        <f>"49-9071.00"</f>
        <v>49-9071.00</v>
      </c>
      <c r="BF823" t="s">
        <v>132</v>
      </c>
      <c r="BG823" t="s">
        <v>5257</v>
      </c>
      <c r="BH823" t="s">
        <v>2645</v>
      </c>
      <c r="BI823">
        <v>4</v>
      </c>
      <c r="BJ823">
        <v>4</v>
      </c>
      <c r="BK823" s="1">
        <v>46158</v>
      </c>
      <c r="BL823" s="1">
        <v>46522</v>
      </c>
      <c r="BM823" s="1">
        <v>46158</v>
      </c>
      <c r="BN823" s="1">
        <v>46522</v>
      </c>
      <c r="BO823">
        <v>40</v>
      </c>
      <c r="BP823">
        <v>0</v>
      </c>
      <c r="BQ823">
        <v>8</v>
      </c>
      <c r="BR823">
        <v>8</v>
      </c>
      <c r="BS823">
        <v>8</v>
      </c>
      <c r="BT823">
        <v>8</v>
      </c>
      <c r="BU823">
        <v>8</v>
      </c>
      <c r="BV823">
        <v>0</v>
      </c>
      <c r="BW823" t="str">
        <f>"7:00 AM"</f>
        <v>7:00 AM</v>
      </c>
      <c r="BX823" t="str">
        <f>"3:30 PM"</f>
        <v>3:30 PM</v>
      </c>
      <c r="BY823" t="s">
        <v>135</v>
      </c>
      <c r="BZ823">
        <v>0</v>
      </c>
      <c r="CA823">
        <v>24</v>
      </c>
      <c r="CB823" t="s">
        <v>117</v>
      </c>
      <c r="CD823" t="s">
        <v>801</v>
      </c>
      <c r="CE823" t="s">
        <v>5252</v>
      </c>
      <c r="CG823" t="s">
        <v>156</v>
      </c>
      <c r="CH823" t="s">
        <v>122</v>
      </c>
      <c r="CI823" s="8">
        <v>96950</v>
      </c>
      <c r="CJ823" s="3">
        <v>9.98</v>
      </c>
      <c r="CK823" s="3">
        <v>11</v>
      </c>
      <c r="CL823" s="3">
        <v>14.97</v>
      </c>
      <c r="CM823" s="3">
        <v>16.5</v>
      </c>
      <c r="CN823" t="s">
        <v>137</v>
      </c>
      <c r="CO823" t="s">
        <v>140</v>
      </c>
      <c r="CP823" t="s">
        <v>138</v>
      </c>
      <c r="CR823" t="s">
        <v>117</v>
      </c>
      <c r="CS823" t="s">
        <v>139</v>
      </c>
      <c r="CT823" t="s">
        <v>140</v>
      </c>
      <c r="CU823" t="s">
        <v>139</v>
      </c>
      <c r="CV823" t="s">
        <v>140</v>
      </c>
      <c r="CW823" t="s">
        <v>139</v>
      </c>
      <c r="CX823" t="s">
        <v>140</v>
      </c>
      <c r="CY823" t="s">
        <v>801</v>
      </c>
      <c r="CZ823" s="10">
        <v>16702345670</v>
      </c>
      <c r="DA823" t="s">
        <v>541</v>
      </c>
      <c r="DB823" t="s">
        <v>802</v>
      </c>
      <c r="DC823" t="s">
        <v>139</v>
      </c>
      <c r="DD823" t="s">
        <v>117</v>
      </c>
      <c r="DE823" t="s">
        <v>803</v>
      </c>
      <c r="DF823" t="s">
        <v>804</v>
      </c>
      <c r="DG823" t="s">
        <v>805</v>
      </c>
      <c r="DH823" t="s">
        <v>806</v>
      </c>
      <c r="DI823" t="s">
        <v>807</v>
      </c>
      <c r="DJ823" t="s">
        <v>808</v>
      </c>
    </row>
    <row r="824" spans="1:114" ht="14.45" customHeight="1" x14ac:dyDescent="0.25">
      <c r="A824" t="s">
        <v>5685</v>
      </c>
      <c r="B824" t="s">
        <v>115</v>
      </c>
      <c r="C824" s="1">
        <v>46057</v>
      </c>
      <c r="D824" s="1">
        <v>46108</v>
      </c>
      <c r="E824" t="s">
        <v>116</v>
      </c>
      <c r="G824" t="s">
        <v>117</v>
      </c>
      <c r="H824" t="s">
        <v>117</v>
      </c>
      <c r="I824" t="s">
        <v>117</v>
      </c>
      <c r="J824" t="s">
        <v>1247</v>
      </c>
      <c r="K824" t="s">
        <v>5686</v>
      </c>
      <c r="L824" t="s">
        <v>574</v>
      </c>
      <c r="M824" t="s">
        <v>1249</v>
      </c>
      <c r="N824" t="s">
        <v>564</v>
      </c>
      <c r="O824" t="s">
        <v>122</v>
      </c>
      <c r="P824" s="8">
        <v>96952</v>
      </c>
      <c r="Q824" t="s">
        <v>123</v>
      </c>
      <c r="S824" s="10">
        <v>16704334428</v>
      </c>
      <c r="U824" t="s">
        <v>1250</v>
      </c>
      <c r="V824">
        <v>562111</v>
      </c>
      <c r="W824" t="s">
        <v>125</v>
      </c>
      <c r="Y824" t="s">
        <v>1251</v>
      </c>
      <c r="Z824" t="s">
        <v>1252</v>
      </c>
      <c r="AA824" t="s">
        <v>1253</v>
      </c>
      <c r="AB824" t="s">
        <v>1254</v>
      </c>
      <c r="AC824" t="s">
        <v>574</v>
      </c>
      <c r="AD824" t="s">
        <v>1249</v>
      </c>
      <c r="AE824" t="s">
        <v>564</v>
      </c>
      <c r="AF824" t="s">
        <v>122</v>
      </c>
      <c r="AG824" s="8">
        <v>96952</v>
      </c>
      <c r="AH824" t="s">
        <v>123</v>
      </c>
      <c r="AJ824" s="10">
        <v>16709894711</v>
      </c>
      <c r="AL824" t="s">
        <v>1255</v>
      </c>
      <c r="BE824" t="str">
        <f>"43-4161.00"</f>
        <v>43-4161.00</v>
      </c>
      <c r="BF824" t="s">
        <v>262</v>
      </c>
      <c r="BG824" t="s">
        <v>5687</v>
      </c>
      <c r="BH824" t="s">
        <v>5688</v>
      </c>
      <c r="BI824">
        <v>2</v>
      </c>
      <c r="BJ824">
        <v>2</v>
      </c>
      <c r="BK824" s="1">
        <v>46143</v>
      </c>
      <c r="BL824" s="1">
        <v>46507</v>
      </c>
      <c r="BM824" s="1">
        <v>46143</v>
      </c>
      <c r="BN824" s="1">
        <v>46507</v>
      </c>
      <c r="BO824">
        <v>40</v>
      </c>
      <c r="BP824">
        <v>0</v>
      </c>
      <c r="BQ824">
        <v>8</v>
      </c>
      <c r="BR824">
        <v>8</v>
      </c>
      <c r="BS824">
        <v>8</v>
      </c>
      <c r="BT824">
        <v>8</v>
      </c>
      <c r="BU824">
        <v>8</v>
      </c>
      <c r="BV824">
        <v>0</v>
      </c>
      <c r="BW824" t="str">
        <f>"8:00 AM"</f>
        <v>8:00 AM</v>
      </c>
      <c r="BX824" t="str">
        <f>"4:00 PM"</f>
        <v>4:00 PM</v>
      </c>
      <c r="BY824" t="s">
        <v>135</v>
      </c>
      <c r="BZ824">
        <v>0</v>
      </c>
      <c r="CA824">
        <v>24</v>
      </c>
      <c r="CB824" t="s">
        <v>117</v>
      </c>
      <c r="CD824" t="s">
        <v>5689</v>
      </c>
      <c r="CE824" t="s">
        <v>1266</v>
      </c>
      <c r="CF824" t="s">
        <v>1249</v>
      </c>
      <c r="CG824" t="s">
        <v>564</v>
      </c>
      <c r="CH824" t="s">
        <v>122</v>
      </c>
      <c r="CI824" s="8">
        <v>96952</v>
      </c>
      <c r="CJ824" s="3">
        <v>10.85</v>
      </c>
      <c r="CK824" s="3">
        <v>10.85</v>
      </c>
      <c r="CL824" s="3">
        <v>16.28</v>
      </c>
      <c r="CM824" s="3">
        <v>16.28</v>
      </c>
      <c r="CN824" t="s">
        <v>137</v>
      </c>
      <c r="CP824" t="s">
        <v>138</v>
      </c>
      <c r="CR824" t="s">
        <v>117</v>
      </c>
      <c r="CS824" t="s">
        <v>139</v>
      </c>
      <c r="CT824" t="s">
        <v>140</v>
      </c>
      <c r="CU824" t="s">
        <v>139</v>
      </c>
      <c r="CV824" t="s">
        <v>140</v>
      </c>
      <c r="CW824" t="s">
        <v>139</v>
      </c>
      <c r="CX824" t="s">
        <v>140</v>
      </c>
      <c r="CY824" t="s">
        <v>1260</v>
      </c>
      <c r="CZ824" s="10">
        <v>16704334428</v>
      </c>
      <c r="DA824" t="s">
        <v>1255</v>
      </c>
      <c r="DB824" t="s">
        <v>140</v>
      </c>
      <c r="DC824" t="s">
        <v>139</v>
      </c>
      <c r="DD824" t="s">
        <v>117</v>
      </c>
    </row>
    <row r="825" spans="1:114" ht="14.45" customHeight="1" x14ac:dyDescent="0.25">
      <c r="A825" t="s">
        <v>2489</v>
      </c>
      <c r="B825" t="s">
        <v>234</v>
      </c>
      <c r="C825" s="1">
        <v>46052</v>
      </c>
      <c r="D825" s="1">
        <v>46110</v>
      </c>
      <c r="E825" t="s">
        <v>116</v>
      </c>
      <c r="G825" t="s">
        <v>117</v>
      </c>
      <c r="H825" t="s">
        <v>117</v>
      </c>
      <c r="I825" t="s">
        <v>117</v>
      </c>
      <c r="J825" t="s">
        <v>2490</v>
      </c>
      <c r="K825" t="s">
        <v>2491</v>
      </c>
      <c r="L825" t="s">
        <v>2492</v>
      </c>
      <c r="M825" t="s">
        <v>2493</v>
      </c>
      <c r="N825" t="s">
        <v>156</v>
      </c>
      <c r="O825" t="s">
        <v>122</v>
      </c>
      <c r="P825" s="8">
        <v>96950</v>
      </c>
      <c r="Q825" t="s">
        <v>123</v>
      </c>
      <c r="S825" s="10">
        <v>16702341600</v>
      </c>
      <c r="U825" t="s">
        <v>2494</v>
      </c>
      <c r="V825">
        <v>541110</v>
      </c>
      <c r="W825" t="s">
        <v>125</v>
      </c>
      <c r="Y825" t="s">
        <v>2495</v>
      </c>
      <c r="Z825" t="s">
        <v>1167</v>
      </c>
      <c r="AB825" t="s">
        <v>2496</v>
      </c>
      <c r="AC825" t="s">
        <v>2497</v>
      </c>
      <c r="AE825" t="s">
        <v>156</v>
      </c>
      <c r="AF825" t="s">
        <v>122</v>
      </c>
      <c r="AG825" s="8">
        <v>96950</v>
      </c>
      <c r="AH825" t="s">
        <v>123</v>
      </c>
      <c r="AJ825" s="10">
        <v>16702341600</v>
      </c>
      <c r="AL825" t="s">
        <v>2498</v>
      </c>
      <c r="BE825" t="str">
        <f>"23-2011.00"</f>
        <v>23-2011.00</v>
      </c>
      <c r="BF825" t="s">
        <v>2499</v>
      </c>
      <c r="BG825" t="s">
        <v>2500</v>
      </c>
      <c r="BH825" t="s">
        <v>2501</v>
      </c>
      <c r="BI825">
        <v>1</v>
      </c>
      <c r="BK825" s="1">
        <v>46113</v>
      </c>
      <c r="BL825" s="1">
        <v>46477</v>
      </c>
      <c r="BO825">
        <v>42.5</v>
      </c>
      <c r="BP825">
        <v>0</v>
      </c>
      <c r="BQ825">
        <v>8.5</v>
      </c>
      <c r="BR825">
        <v>8.5</v>
      </c>
      <c r="BS825">
        <v>8.5</v>
      </c>
      <c r="BT825">
        <v>8.5</v>
      </c>
      <c r="BU825">
        <v>8.5</v>
      </c>
      <c r="BV825">
        <v>0</v>
      </c>
      <c r="BW825" t="str">
        <f>"9:00 AM"</f>
        <v>9:00 AM</v>
      </c>
      <c r="BX825" t="str">
        <f>"5:30 PM"</f>
        <v>5:30 PM</v>
      </c>
      <c r="BY825" t="s">
        <v>384</v>
      </c>
      <c r="BZ825">
        <v>0</v>
      </c>
      <c r="CA825">
        <v>6</v>
      </c>
      <c r="CB825" t="s">
        <v>117</v>
      </c>
      <c r="CD825" s="2" t="s">
        <v>2502</v>
      </c>
      <c r="CE825" t="s">
        <v>2492</v>
      </c>
      <c r="CF825" t="s">
        <v>2493</v>
      </c>
      <c r="CG825" t="s">
        <v>156</v>
      </c>
      <c r="CH825" t="s">
        <v>122</v>
      </c>
      <c r="CI825" s="8">
        <v>96950</v>
      </c>
      <c r="CJ825" s="3">
        <v>19.41</v>
      </c>
      <c r="CL825" s="3">
        <v>29.12</v>
      </c>
      <c r="CN825" t="s">
        <v>137</v>
      </c>
      <c r="CO825" t="s">
        <v>2503</v>
      </c>
      <c r="CP825" t="s">
        <v>138</v>
      </c>
      <c r="CR825" t="s">
        <v>117</v>
      </c>
      <c r="CS825" t="s">
        <v>139</v>
      </c>
      <c r="CT825" t="s">
        <v>140</v>
      </c>
      <c r="CU825" t="s">
        <v>139</v>
      </c>
      <c r="CV825" t="s">
        <v>140</v>
      </c>
      <c r="CW825" t="s">
        <v>139</v>
      </c>
      <c r="CX825" t="s">
        <v>140</v>
      </c>
      <c r="CY825" t="s">
        <v>2504</v>
      </c>
      <c r="CZ825" s="10">
        <v>16702341600</v>
      </c>
      <c r="DA825" t="s">
        <v>2498</v>
      </c>
      <c r="DB825" t="s">
        <v>140</v>
      </c>
      <c r="DC825" t="s">
        <v>139</v>
      </c>
      <c r="DD825" t="s">
        <v>117</v>
      </c>
    </row>
    <row r="826" spans="1:114" ht="14.45" customHeight="1" x14ac:dyDescent="0.25">
      <c r="A826" t="s">
        <v>4841</v>
      </c>
      <c r="B826" t="s">
        <v>234</v>
      </c>
      <c r="C826" s="1">
        <v>46087</v>
      </c>
      <c r="D826" s="1">
        <v>46110</v>
      </c>
      <c r="E826" t="s">
        <v>168</v>
      </c>
      <c r="F826" s="1">
        <v>46233</v>
      </c>
      <c r="G826" t="s">
        <v>139</v>
      </c>
      <c r="H826" t="s">
        <v>117</v>
      </c>
      <c r="I826" t="s">
        <v>117</v>
      </c>
      <c r="J826" t="s">
        <v>3859</v>
      </c>
      <c r="K826" t="s">
        <v>3860</v>
      </c>
      <c r="L826" t="s">
        <v>3861</v>
      </c>
      <c r="M826" t="s">
        <v>2426</v>
      </c>
      <c r="N826" t="s">
        <v>156</v>
      </c>
      <c r="O826" t="s">
        <v>122</v>
      </c>
      <c r="P826" s="8">
        <v>96950</v>
      </c>
      <c r="Q826" t="s">
        <v>123</v>
      </c>
      <c r="S826" s="10">
        <v>16702353313</v>
      </c>
      <c r="U826" t="s">
        <v>3862</v>
      </c>
      <c r="V826">
        <v>722511</v>
      </c>
      <c r="W826" t="s">
        <v>125</v>
      </c>
      <c r="Y826" t="s">
        <v>240</v>
      </c>
      <c r="Z826" t="s">
        <v>241</v>
      </c>
      <c r="AB826" t="s">
        <v>3392</v>
      </c>
      <c r="AC826" t="s">
        <v>3863</v>
      </c>
      <c r="AE826" t="s">
        <v>121</v>
      </c>
      <c r="AF826" t="s">
        <v>122</v>
      </c>
      <c r="AG826" s="8">
        <v>96950</v>
      </c>
      <c r="AH826" t="s">
        <v>123</v>
      </c>
      <c r="AJ826" s="10">
        <v>16702353313</v>
      </c>
      <c r="AL826" t="s">
        <v>2428</v>
      </c>
      <c r="BE826" t="str">
        <f>"35-2021.00"</f>
        <v>35-2021.00</v>
      </c>
      <c r="BF826" t="s">
        <v>588</v>
      </c>
      <c r="BG826" t="s">
        <v>4842</v>
      </c>
      <c r="BH826" t="s">
        <v>4843</v>
      </c>
      <c r="BI826">
        <v>3</v>
      </c>
      <c r="BK826" s="1">
        <v>46235</v>
      </c>
      <c r="BL826" s="1">
        <v>47330</v>
      </c>
      <c r="BO826">
        <v>35</v>
      </c>
      <c r="BP826">
        <v>6</v>
      </c>
      <c r="BQ826">
        <v>6</v>
      </c>
      <c r="BR826">
        <v>6</v>
      </c>
      <c r="BS826">
        <v>6</v>
      </c>
      <c r="BT826">
        <v>0</v>
      </c>
      <c r="BU826">
        <v>6</v>
      </c>
      <c r="BV826">
        <v>5</v>
      </c>
      <c r="BW826" t="str">
        <f>"7:00 AM"</f>
        <v>7:00 AM</v>
      </c>
      <c r="BX826" t="str">
        <f>"9:00 PM"</f>
        <v>9:00 PM</v>
      </c>
      <c r="BY826" t="s">
        <v>165</v>
      </c>
      <c r="BZ826">
        <v>0</v>
      </c>
      <c r="CA826">
        <v>3</v>
      </c>
      <c r="CB826" t="s">
        <v>117</v>
      </c>
      <c r="CD826" t="s">
        <v>4844</v>
      </c>
      <c r="CE826" t="s">
        <v>4845</v>
      </c>
      <c r="CG826" t="s">
        <v>156</v>
      </c>
      <c r="CH826" t="s">
        <v>122</v>
      </c>
      <c r="CI826" s="8">
        <v>96950</v>
      </c>
      <c r="CJ826" s="3">
        <v>8.24</v>
      </c>
      <c r="CK826" s="3">
        <v>8.24</v>
      </c>
      <c r="CL826" s="3">
        <v>0</v>
      </c>
      <c r="CM826" s="3">
        <v>0</v>
      </c>
      <c r="CN826" t="s">
        <v>137</v>
      </c>
      <c r="CP826" t="s">
        <v>138</v>
      </c>
      <c r="CR826" t="s">
        <v>117</v>
      </c>
      <c r="CS826" t="s">
        <v>139</v>
      </c>
      <c r="CT826" t="s">
        <v>140</v>
      </c>
      <c r="CU826" t="s">
        <v>140</v>
      </c>
      <c r="CV826" t="s">
        <v>140</v>
      </c>
      <c r="CW826" t="s">
        <v>139</v>
      </c>
      <c r="CX826" t="s">
        <v>140</v>
      </c>
      <c r="CY826" t="s">
        <v>165</v>
      </c>
      <c r="CZ826" s="10">
        <v>16702353313</v>
      </c>
      <c r="DA826" t="s">
        <v>2428</v>
      </c>
      <c r="DB826" t="s">
        <v>140</v>
      </c>
      <c r="DC826" t="s">
        <v>139</v>
      </c>
      <c r="DD826" t="s">
        <v>117</v>
      </c>
      <c r="DE826" t="s">
        <v>2431</v>
      </c>
      <c r="DF826" t="s">
        <v>2432</v>
      </c>
      <c r="DG826" t="s">
        <v>966</v>
      </c>
      <c r="DH826" t="s">
        <v>2433</v>
      </c>
      <c r="DI826" t="s">
        <v>2423</v>
      </c>
      <c r="DJ826" t="s">
        <v>2428</v>
      </c>
    </row>
    <row r="827" spans="1:114" ht="14.45" customHeight="1" x14ac:dyDescent="0.25">
      <c r="A827" t="s">
        <v>5784</v>
      </c>
      <c r="B827" t="s">
        <v>234</v>
      </c>
      <c r="C827" s="1">
        <v>46090</v>
      </c>
      <c r="D827" s="1">
        <v>46110</v>
      </c>
      <c r="E827" t="s">
        <v>168</v>
      </c>
      <c r="F827" s="1">
        <v>46233</v>
      </c>
      <c r="G827" t="s">
        <v>139</v>
      </c>
      <c r="H827" t="s">
        <v>117</v>
      </c>
      <c r="I827" t="s">
        <v>117</v>
      </c>
      <c r="J827" t="s">
        <v>5785</v>
      </c>
      <c r="K827" t="s">
        <v>5786</v>
      </c>
      <c r="L827" t="s">
        <v>5787</v>
      </c>
      <c r="M827" t="s">
        <v>707</v>
      </c>
      <c r="N827" t="s">
        <v>121</v>
      </c>
      <c r="O827" t="s">
        <v>122</v>
      </c>
      <c r="P827" s="8">
        <v>96950</v>
      </c>
      <c r="Q827" t="s">
        <v>123</v>
      </c>
      <c r="R827" t="s">
        <v>3842</v>
      </c>
      <c r="S827" s="10">
        <v>16702342112</v>
      </c>
      <c r="U827" t="s">
        <v>5788</v>
      </c>
      <c r="V827">
        <v>312112</v>
      </c>
      <c r="W827" t="s">
        <v>125</v>
      </c>
      <c r="Y827" t="s">
        <v>5789</v>
      </c>
      <c r="Z827" t="s">
        <v>5790</v>
      </c>
      <c r="AA827" t="s">
        <v>140</v>
      </c>
      <c r="AB827" t="s">
        <v>1998</v>
      </c>
      <c r="AC827" t="s">
        <v>5791</v>
      </c>
      <c r="AD827" t="s">
        <v>707</v>
      </c>
      <c r="AE827" t="s">
        <v>121</v>
      </c>
      <c r="AF827" t="s">
        <v>122</v>
      </c>
      <c r="AG827" s="8">
        <v>96950</v>
      </c>
      <c r="AH827" t="s">
        <v>123</v>
      </c>
      <c r="AI827" t="s">
        <v>3842</v>
      </c>
      <c r="AJ827" s="10">
        <v>16702342112</v>
      </c>
      <c r="AL827" t="s">
        <v>5792</v>
      </c>
      <c r="BE827" t="str">
        <f>"53-3031.00"</f>
        <v>53-3031.00</v>
      </c>
      <c r="BF827" t="s">
        <v>405</v>
      </c>
      <c r="BG827" t="s">
        <v>5793</v>
      </c>
      <c r="BH827" t="s">
        <v>5794</v>
      </c>
      <c r="BI827">
        <v>2</v>
      </c>
      <c r="BK827" s="1">
        <v>46235</v>
      </c>
      <c r="BL827" s="1">
        <v>47330</v>
      </c>
      <c r="BO827">
        <v>35</v>
      </c>
      <c r="BP827">
        <v>0</v>
      </c>
      <c r="BQ827">
        <v>7</v>
      </c>
      <c r="BR827">
        <v>7</v>
      </c>
      <c r="BS827">
        <v>7</v>
      </c>
      <c r="BT827">
        <v>7</v>
      </c>
      <c r="BU827">
        <v>7</v>
      </c>
      <c r="BV827">
        <v>0</v>
      </c>
      <c r="BW827" t="str">
        <f>"8:00 AM"</f>
        <v>8:00 AM</v>
      </c>
      <c r="BX827" t="str">
        <f>"4:00 PM"</f>
        <v>4:00 PM</v>
      </c>
      <c r="BY827" t="s">
        <v>165</v>
      </c>
      <c r="BZ827">
        <v>0</v>
      </c>
      <c r="CA827">
        <v>6</v>
      </c>
      <c r="CB827" t="s">
        <v>117</v>
      </c>
      <c r="CD827" t="s">
        <v>5795</v>
      </c>
      <c r="CE827" t="s">
        <v>5787</v>
      </c>
      <c r="CF827" t="s">
        <v>707</v>
      </c>
      <c r="CG827" t="s">
        <v>121</v>
      </c>
      <c r="CH827" t="s">
        <v>122</v>
      </c>
      <c r="CI827" s="8">
        <v>96950</v>
      </c>
      <c r="CJ827" s="3">
        <v>8.35</v>
      </c>
      <c r="CK827" s="3">
        <v>8.5</v>
      </c>
      <c r="CL827" s="3">
        <v>12.52</v>
      </c>
      <c r="CM827" s="3">
        <v>12.75</v>
      </c>
      <c r="CN827" t="s">
        <v>137</v>
      </c>
      <c r="CO827" t="s">
        <v>140</v>
      </c>
      <c r="CP827" t="s">
        <v>138</v>
      </c>
      <c r="CR827" t="s">
        <v>117</v>
      </c>
      <c r="CS827" t="s">
        <v>139</v>
      </c>
      <c r="CT827" t="s">
        <v>139</v>
      </c>
      <c r="CU827" t="s">
        <v>139</v>
      </c>
      <c r="CV827" t="s">
        <v>140</v>
      </c>
      <c r="CW827" t="s">
        <v>139</v>
      </c>
      <c r="CX827" t="s">
        <v>140</v>
      </c>
      <c r="CY827" t="s">
        <v>3853</v>
      </c>
      <c r="CZ827" s="10">
        <v>16702342112</v>
      </c>
      <c r="DA827" t="s">
        <v>5792</v>
      </c>
      <c r="DB827" t="s">
        <v>140</v>
      </c>
      <c r="DC827" t="s">
        <v>139</v>
      </c>
      <c r="DD827" t="s">
        <v>117</v>
      </c>
    </row>
    <row r="828" spans="1:114" ht="14.45" customHeight="1" x14ac:dyDescent="0.25">
      <c r="A828" t="s">
        <v>2570</v>
      </c>
      <c r="B828" t="s">
        <v>115</v>
      </c>
      <c r="C828" s="1">
        <v>46078</v>
      </c>
      <c r="D828" s="1">
        <v>46111</v>
      </c>
      <c r="E828" t="s">
        <v>168</v>
      </c>
      <c r="F828" s="1">
        <v>46202</v>
      </c>
      <c r="G828" t="s">
        <v>139</v>
      </c>
      <c r="H828" t="s">
        <v>117</v>
      </c>
      <c r="I828" t="s">
        <v>117</v>
      </c>
      <c r="J828" t="s">
        <v>1268</v>
      </c>
      <c r="L828" t="s">
        <v>1269</v>
      </c>
      <c r="M828" t="s">
        <v>1269</v>
      </c>
      <c r="N828" t="s">
        <v>156</v>
      </c>
      <c r="O828" t="s">
        <v>122</v>
      </c>
      <c r="P828" s="8">
        <v>96950</v>
      </c>
      <c r="Q828" t="s">
        <v>123</v>
      </c>
      <c r="S828" s="10">
        <v>16702346445</v>
      </c>
      <c r="T828">
        <v>2263</v>
      </c>
      <c r="U828" t="s">
        <v>1270</v>
      </c>
      <c r="V828">
        <v>4411</v>
      </c>
      <c r="W828" t="s">
        <v>125</v>
      </c>
      <c r="Y828" t="s">
        <v>1271</v>
      </c>
      <c r="Z828" t="s">
        <v>1272</v>
      </c>
      <c r="AB828" t="s">
        <v>454</v>
      </c>
      <c r="AC828" t="s">
        <v>1273</v>
      </c>
      <c r="AD828" t="s">
        <v>1273</v>
      </c>
      <c r="AE828" t="s">
        <v>156</v>
      </c>
      <c r="AF828" t="s">
        <v>122</v>
      </c>
      <c r="AG828" s="8">
        <v>96950</v>
      </c>
      <c r="AH828" t="s">
        <v>123</v>
      </c>
      <c r="AJ828" s="10">
        <v>16702346445</v>
      </c>
      <c r="AK828">
        <v>2263</v>
      </c>
      <c r="AL828" t="s">
        <v>1274</v>
      </c>
      <c r="BE828" t="str">
        <f>"41-2022.00"</f>
        <v>41-2022.00</v>
      </c>
      <c r="BF828" t="s">
        <v>780</v>
      </c>
      <c r="BG828" t="s">
        <v>1275</v>
      </c>
      <c r="BH828" t="s">
        <v>1276</v>
      </c>
      <c r="BI828">
        <v>1</v>
      </c>
      <c r="BJ828">
        <v>1</v>
      </c>
      <c r="BK828" s="1">
        <v>46204</v>
      </c>
      <c r="BL828" s="1">
        <v>46934</v>
      </c>
      <c r="BM828" s="1">
        <v>46204</v>
      </c>
      <c r="BN828" s="1">
        <v>46934</v>
      </c>
      <c r="BO828">
        <v>40</v>
      </c>
      <c r="BP828">
        <v>0</v>
      </c>
      <c r="BQ828">
        <v>8</v>
      </c>
      <c r="BR828">
        <v>8</v>
      </c>
      <c r="BS828">
        <v>8</v>
      </c>
      <c r="BT828">
        <v>8</v>
      </c>
      <c r="BU828">
        <v>8</v>
      </c>
      <c r="BV828">
        <v>0</v>
      </c>
      <c r="BW828" t="str">
        <f>"8:00 AM"</f>
        <v>8:00 AM</v>
      </c>
      <c r="BX828" t="str">
        <f>"5:00 PM"</f>
        <v>5:00 PM</v>
      </c>
      <c r="BY828" t="s">
        <v>165</v>
      </c>
      <c r="BZ828">
        <v>0</v>
      </c>
      <c r="CA828">
        <v>12</v>
      </c>
      <c r="CB828" t="s">
        <v>117</v>
      </c>
      <c r="CD828" t="s">
        <v>2571</v>
      </c>
      <c r="CE828" t="s">
        <v>1269</v>
      </c>
      <c r="CF828" t="s">
        <v>1269</v>
      </c>
      <c r="CG828" t="s">
        <v>156</v>
      </c>
      <c r="CH828" t="s">
        <v>122</v>
      </c>
      <c r="CI828" s="8">
        <v>96950</v>
      </c>
      <c r="CJ828" s="3">
        <v>9.6999999999999993</v>
      </c>
      <c r="CK828" s="3">
        <v>13</v>
      </c>
      <c r="CL828" s="3">
        <v>14.55</v>
      </c>
      <c r="CM828" s="3">
        <v>19.5</v>
      </c>
      <c r="CN828" t="s">
        <v>137</v>
      </c>
      <c r="CO828" t="s">
        <v>1278</v>
      </c>
      <c r="CP828" t="s">
        <v>138</v>
      </c>
      <c r="CR828" t="s">
        <v>117</v>
      </c>
      <c r="CS828" t="s">
        <v>139</v>
      </c>
      <c r="CT828" t="s">
        <v>140</v>
      </c>
      <c r="CU828" t="s">
        <v>139</v>
      </c>
      <c r="CV828" t="s">
        <v>140</v>
      </c>
      <c r="CW828" t="s">
        <v>139</v>
      </c>
      <c r="CX828" t="s">
        <v>140</v>
      </c>
      <c r="CY828" t="s">
        <v>1279</v>
      </c>
      <c r="CZ828" s="10">
        <v>16702346445</v>
      </c>
      <c r="DA828" t="s">
        <v>1274</v>
      </c>
      <c r="DB828" t="s">
        <v>140</v>
      </c>
      <c r="DC828" t="s">
        <v>139</v>
      </c>
      <c r="DD828" t="s">
        <v>117</v>
      </c>
      <c r="DE828" t="s">
        <v>1271</v>
      </c>
      <c r="DF828" t="s">
        <v>1272</v>
      </c>
      <c r="DH828" t="s">
        <v>1270</v>
      </c>
      <c r="DI828" t="s">
        <v>1268</v>
      </c>
      <c r="DJ828" t="s">
        <v>1274</v>
      </c>
    </row>
    <row r="829" spans="1:114" ht="14.45" customHeight="1" x14ac:dyDescent="0.25">
      <c r="A829" t="s">
        <v>2597</v>
      </c>
      <c r="B829" t="s">
        <v>115</v>
      </c>
      <c r="C829" s="1">
        <v>46057</v>
      </c>
      <c r="D829" s="1">
        <v>46111</v>
      </c>
      <c r="E829" t="s">
        <v>116</v>
      </c>
      <c r="G829" t="s">
        <v>117</v>
      </c>
      <c r="H829" t="s">
        <v>117</v>
      </c>
      <c r="I829" t="s">
        <v>117</v>
      </c>
      <c r="J829" t="s">
        <v>1315</v>
      </c>
      <c r="K829" t="s">
        <v>2071</v>
      </c>
      <c r="L829" t="s">
        <v>1317</v>
      </c>
      <c r="M829" t="s">
        <v>1318</v>
      </c>
      <c r="N829" t="s">
        <v>121</v>
      </c>
      <c r="O829" t="s">
        <v>122</v>
      </c>
      <c r="P829" s="8">
        <v>96950</v>
      </c>
      <c r="Q829" t="s">
        <v>123</v>
      </c>
      <c r="S829" s="10">
        <v>16702336927</v>
      </c>
      <c r="U829" t="s">
        <v>2072</v>
      </c>
      <c r="V829">
        <v>23622</v>
      </c>
      <c r="W829" t="s">
        <v>222</v>
      </c>
      <c r="X829" t="s">
        <v>139</v>
      </c>
      <c r="Y829" t="s">
        <v>1320</v>
      </c>
      <c r="Z829" t="s">
        <v>1321</v>
      </c>
      <c r="AA829" t="s">
        <v>1322</v>
      </c>
      <c r="AB829" t="s">
        <v>193</v>
      </c>
      <c r="AC829" t="s">
        <v>1317</v>
      </c>
      <c r="AD829" t="s">
        <v>1318</v>
      </c>
      <c r="AE829" t="s">
        <v>121</v>
      </c>
      <c r="AF829" t="s">
        <v>122</v>
      </c>
      <c r="AG829" s="8">
        <v>96950</v>
      </c>
      <c r="AH829" t="s">
        <v>123</v>
      </c>
      <c r="AJ829" s="10">
        <v>16702336927</v>
      </c>
      <c r="AL829" t="s">
        <v>1323</v>
      </c>
      <c r="BE829" t="str">
        <f>"49-9071.00"</f>
        <v>49-9071.00</v>
      </c>
      <c r="BF829" t="s">
        <v>132</v>
      </c>
      <c r="BG829" t="s">
        <v>2598</v>
      </c>
      <c r="BH829" t="s">
        <v>1751</v>
      </c>
      <c r="BI829">
        <v>15</v>
      </c>
      <c r="BJ829">
        <v>15</v>
      </c>
      <c r="BK829" s="1">
        <v>46082</v>
      </c>
      <c r="BL829" s="1">
        <v>46446</v>
      </c>
      <c r="BM829" s="1">
        <v>46111</v>
      </c>
      <c r="BN829" s="1">
        <v>46446</v>
      </c>
      <c r="BO829">
        <v>35</v>
      </c>
      <c r="BP829">
        <v>0</v>
      </c>
      <c r="BQ829">
        <v>7</v>
      </c>
      <c r="BR829">
        <v>7</v>
      </c>
      <c r="BS829">
        <v>7</v>
      </c>
      <c r="BT829">
        <v>7</v>
      </c>
      <c r="BU829">
        <v>7</v>
      </c>
      <c r="BV829">
        <v>0</v>
      </c>
      <c r="BW829" t="str">
        <f>"7:30 AM"</f>
        <v>7:30 AM</v>
      </c>
      <c r="BX829" t="str">
        <f>"3:30 PM"</f>
        <v>3:30 PM</v>
      </c>
      <c r="BY829" t="s">
        <v>135</v>
      </c>
      <c r="BZ829">
        <v>0</v>
      </c>
      <c r="CA829">
        <v>24</v>
      </c>
      <c r="CB829" t="s">
        <v>117</v>
      </c>
      <c r="CD829" s="2" t="s">
        <v>2599</v>
      </c>
      <c r="CE829" t="s">
        <v>1317</v>
      </c>
      <c r="CG829" t="s">
        <v>121</v>
      </c>
      <c r="CH829" t="s">
        <v>122</v>
      </c>
      <c r="CI829" s="8">
        <v>96950</v>
      </c>
      <c r="CJ829" s="3">
        <v>9.98</v>
      </c>
      <c r="CK829" s="3">
        <v>9.98</v>
      </c>
      <c r="CL829" s="3">
        <v>14.97</v>
      </c>
      <c r="CM829" s="3">
        <v>14.97</v>
      </c>
      <c r="CN829" t="s">
        <v>137</v>
      </c>
      <c r="CP829" t="s">
        <v>138</v>
      </c>
      <c r="CR829" t="s">
        <v>117</v>
      </c>
      <c r="CS829" t="s">
        <v>139</v>
      </c>
      <c r="CT829" t="s">
        <v>140</v>
      </c>
      <c r="CU829" t="s">
        <v>139</v>
      </c>
      <c r="CV829" t="s">
        <v>140</v>
      </c>
      <c r="CW829" t="s">
        <v>139</v>
      </c>
      <c r="CX829" t="s">
        <v>140</v>
      </c>
      <c r="CY829" t="s">
        <v>2600</v>
      </c>
      <c r="CZ829" s="10">
        <v>16702336927</v>
      </c>
      <c r="DA829" t="s">
        <v>1323</v>
      </c>
      <c r="DB829" t="s">
        <v>140</v>
      </c>
      <c r="DC829" t="s">
        <v>139</v>
      </c>
      <c r="DD829" t="s">
        <v>139</v>
      </c>
    </row>
    <row r="830" spans="1:114" ht="14.45" customHeight="1" x14ac:dyDescent="0.25">
      <c r="A830" t="s">
        <v>3222</v>
      </c>
      <c r="B830" t="s">
        <v>234</v>
      </c>
      <c r="C830" s="1">
        <v>46053</v>
      </c>
      <c r="D830" s="1">
        <v>46111</v>
      </c>
      <c r="E830" t="s">
        <v>116</v>
      </c>
      <c r="G830" t="s">
        <v>117</v>
      </c>
      <c r="H830" t="s">
        <v>117</v>
      </c>
      <c r="I830" t="s">
        <v>117</v>
      </c>
      <c r="J830" t="s">
        <v>694</v>
      </c>
      <c r="L830" t="s">
        <v>695</v>
      </c>
      <c r="M830" t="s">
        <v>1804</v>
      </c>
      <c r="N830" t="s">
        <v>121</v>
      </c>
      <c r="O830" t="s">
        <v>122</v>
      </c>
      <c r="P830" s="8">
        <v>96950</v>
      </c>
      <c r="Q830" t="s">
        <v>123</v>
      </c>
      <c r="S830" s="10">
        <v>16702858730</v>
      </c>
      <c r="U830" t="s">
        <v>697</v>
      </c>
      <c r="V830">
        <v>561320</v>
      </c>
      <c r="W830" t="s">
        <v>222</v>
      </c>
      <c r="X830" t="s">
        <v>139</v>
      </c>
      <c r="Y830" t="s">
        <v>698</v>
      </c>
      <c r="Z830" t="s">
        <v>699</v>
      </c>
      <c r="AA830" t="s">
        <v>700</v>
      </c>
      <c r="AB830" t="s">
        <v>318</v>
      </c>
      <c r="AC830" t="s">
        <v>695</v>
      </c>
      <c r="AD830" t="s">
        <v>3223</v>
      </c>
      <c r="AE830" t="s">
        <v>121</v>
      </c>
      <c r="AF830" t="s">
        <v>122</v>
      </c>
      <c r="AG830" s="8">
        <v>96950</v>
      </c>
      <c r="AH830" t="s">
        <v>123</v>
      </c>
      <c r="AJ830" s="10">
        <v>16702858730</v>
      </c>
      <c r="AL830" t="s">
        <v>702</v>
      </c>
      <c r="BE830" t="str">
        <f>"49-9071.00"</f>
        <v>49-9071.00</v>
      </c>
      <c r="BF830" t="s">
        <v>132</v>
      </c>
      <c r="BG830" t="s">
        <v>1806</v>
      </c>
      <c r="BH830" t="s">
        <v>543</v>
      </c>
      <c r="BI830">
        <v>10</v>
      </c>
      <c r="BK830" s="1">
        <v>46143</v>
      </c>
      <c r="BL830" s="1">
        <v>46507</v>
      </c>
      <c r="BO830">
        <v>35</v>
      </c>
      <c r="BP830">
        <v>0</v>
      </c>
      <c r="BQ830">
        <v>7</v>
      </c>
      <c r="BR830">
        <v>7</v>
      </c>
      <c r="BS830">
        <v>7</v>
      </c>
      <c r="BT830">
        <v>7</v>
      </c>
      <c r="BU830">
        <v>7</v>
      </c>
      <c r="BV830">
        <v>0</v>
      </c>
      <c r="BW830" t="str">
        <f>"9:00 AM"</f>
        <v>9:00 AM</v>
      </c>
      <c r="BX830" t="str">
        <f>"5:00 PM"</f>
        <v>5:00 PM</v>
      </c>
      <c r="BY830" t="s">
        <v>165</v>
      </c>
      <c r="BZ830">
        <v>0</v>
      </c>
      <c r="CA830">
        <v>12</v>
      </c>
      <c r="CB830" t="s">
        <v>117</v>
      </c>
      <c r="CD830" s="2" t="s">
        <v>1807</v>
      </c>
      <c r="CE830" t="s">
        <v>3224</v>
      </c>
      <c r="CF830" t="s">
        <v>645</v>
      </c>
      <c r="CG830" t="s">
        <v>121</v>
      </c>
      <c r="CH830" t="s">
        <v>122</v>
      </c>
      <c r="CI830" s="8">
        <v>96950</v>
      </c>
      <c r="CJ830" s="3">
        <v>9.98</v>
      </c>
      <c r="CK830" s="3">
        <v>9.98</v>
      </c>
      <c r="CL830" s="3">
        <v>14.97</v>
      </c>
      <c r="CM830" s="3">
        <v>14.97</v>
      </c>
      <c r="CN830" t="s">
        <v>137</v>
      </c>
      <c r="CO830" t="s">
        <v>854</v>
      </c>
      <c r="CP830" t="s">
        <v>138</v>
      </c>
      <c r="CR830" t="s">
        <v>117</v>
      </c>
      <c r="CS830" t="s">
        <v>139</v>
      </c>
      <c r="CT830" t="s">
        <v>140</v>
      </c>
      <c r="CU830" t="s">
        <v>139</v>
      </c>
      <c r="CV830" t="s">
        <v>140</v>
      </c>
      <c r="CW830" t="s">
        <v>139</v>
      </c>
      <c r="CX830" t="s">
        <v>140</v>
      </c>
      <c r="CY830" s="2" t="s">
        <v>708</v>
      </c>
      <c r="CZ830" s="10">
        <v>16702858730</v>
      </c>
      <c r="DA830" t="s">
        <v>702</v>
      </c>
      <c r="DB830" t="s">
        <v>142</v>
      </c>
      <c r="DC830" t="s">
        <v>139</v>
      </c>
      <c r="DD830" t="s">
        <v>139</v>
      </c>
    </row>
    <row r="831" spans="1:114" ht="14.45" customHeight="1" x14ac:dyDescent="0.25">
      <c r="A831" t="s">
        <v>4423</v>
      </c>
      <c r="B831" t="s">
        <v>115</v>
      </c>
      <c r="C831" s="1">
        <v>46068</v>
      </c>
      <c r="D831" s="1">
        <v>46111</v>
      </c>
      <c r="E831" t="s">
        <v>116</v>
      </c>
      <c r="G831" t="s">
        <v>117</v>
      </c>
      <c r="H831" t="s">
        <v>117</v>
      </c>
      <c r="I831" t="s">
        <v>117</v>
      </c>
      <c r="J831" t="s">
        <v>4424</v>
      </c>
      <c r="K831" t="s">
        <v>501</v>
      </c>
      <c r="L831" t="s">
        <v>502</v>
      </c>
      <c r="N831" t="s">
        <v>146</v>
      </c>
      <c r="O831" t="s">
        <v>122</v>
      </c>
      <c r="P831" s="8">
        <v>96951</v>
      </c>
      <c r="Q831" t="s">
        <v>123</v>
      </c>
      <c r="S831" s="10">
        <v>16702853559</v>
      </c>
      <c r="U831" t="s">
        <v>4425</v>
      </c>
      <c r="V831">
        <v>72111</v>
      </c>
      <c r="W831" t="s">
        <v>125</v>
      </c>
      <c r="Y831" t="s">
        <v>504</v>
      </c>
      <c r="Z831" t="s">
        <v>505</v>
      </c>
      <c r="AA831" t="s">
        <v>506</v>
      </c>
      <c r="AB831" t="s">
        <v>209</v>
      </c>
      <c r="AC831" t="s">
        <v>502</v>
      </c>
      <c r="AE831" t="s">
        <v>146</v>
      </c>
      <c r="AF831" t="s">
        <v>122</v>
      </c>
      <c r="AG831" s="8">
        <v>96951</v>
      </c>
      <c r="AH831" t="s">
        <v>123</v>
      </c>
      <c r="AJ831" s="10">
        <v>16702853559</v>
      </c>
      <c r="AL831" t="s">
        <v>507</v>
      </c>
      <c r="BE831" t="str">
        <f>"37-2012.00"</f>
        <v>37-2012.00</v>
      </c>
      <c r="BF831" t="s">
        <v>427</v>
      </c>
      <c r="BG831" t="s">
        <v>4426</v>
      </c>
      <c r="BH831" t="s">
        <v>2367</v>
      </c>
      <c r="BI831">
        <v>1</v>
      </c>
      <c r="BJ831">
        <v>1</v>
      </c>
      <c r="BK831" s="1">
        <v>46143</v>
      </c>
      <c r="BL831" s="1">
        <v>46507</v>
      </c>
      <c r="BM831" s="1">
        <v>46143</v>
      </c>
      <c r="BN831" s="1">
        <v>46507</v>
      </c>
      <c r="BO831">
        <v>40</v>
      </c>
      <c r="BP831">
        <v>8</v>
      </c>
      <c r="BQ831">
        <v>8</v>
      </c>
      <c r="BR831">
        <v>8</v>
      </c>
      <c r="BS831">
        <v>0</v>
      </c>
      <c r="BT831">
        <v>0</v>
      </c>
      <c r="BU831">
        <v>8</v>
      </c>
      <c r="BV831">
        <v>8</v>
      </c>
      <c r="BW831" t="str">
        <f>"8:00 AM"</f>
        <v>8:00 AM</v>
      </c>
      <c r="BX831" t="str">
        <f>"5:00 PM"</f>
        <v>5:00 PM</v>
      </c>
      <c r="BY831" t="s">
        <v>165</v>
      </c>
      <c r="BZ831">
        <v>0</v>
      </c>
      <c r="CA831">
        <v>0</v>
      </c>
      <c r="CB831" t="s">
        <v>117</v>
      </c>
      <c r="CD831" t="s">
        <v>4427</v>
      </c>
      <c r="CE831" t="s">
        <v>511</v>
      </c>
      <c r="CF831" t="s">
        <v>512</v>
      </c>
      <c r="CG831" t="s">
        <v>146</v>
      </c>
      <c r="CH831" t="s">
        <v>122</v>
      </c>
      <c r="CI831" s="8">
        <v>96951</v>
      </c>
      <c r="CJ831" s="3">
        <v>7.86</v>
      </c>
      <c r="CK831" s="3">
        <v>7.86</v>
      </c>
      <c r="CL831" s="3">
        <v>11.79</v>
      </c>
      <c r="CM831" s="3">
        <v>11.79</v>
      </c>
      <c r="CN831" t="s">
        <v>137</v>
      </c>
      <c r="CP831" t="s">
        <v>138</v>
      </c>
      <c r="CR831" t="s">
        <v>117</v>
      </c>
      <c r="CS831" t="s">
        <v>139</v>
      </c>
      <c r="CT831" t="s">
        <v>140</v>
      </c>
      <c r="CU831" t="s">
        <v>139</v>
      </c>
      <c r="CV831" t="s">
        <v>140</v>
      </c>
      <c r="CW831" t="s">
        <v>139</v>
      </c>
      <c r="CX831" t="s">
        <v>140</v>
      </c>
      <c r="CY831" t="s">
        <v>4428</v>
      </c>
      <c r="CZ831" s="10">
        <v>16705323400</v>
      </c>
      <c r="DA831" t="s">
        <v>507</v>
      </c>
      <c r="DB831" t="s">
        <v>140</v>
      </c>
      <c r="DC831" t="s">
        <v>139</v>
      </c>
      <c r="DD831" t="s">
        <v>117</v>
      </c>
    </row>
    <row r="832" spans="1:114" ht="14.45" customHeight="1" x14ac:dyDescent="0.25">
      <c r="A832" t="s">
        <v>4921</v>
      </c>
      <c r="B832" t="s">
        <v>115</v>
      </c>
      <c r="C832" s="1">
        <v>46076</v>
      </c>
      <c r="D832" s="1">
        <v>46111</v>
      </c>
      <c r="E832" t="s">
        <v>168</v>
      </c>
      <c r="F832" s="1">
        <v>46244</v>
      </c>
      <c r="G832" t="s">
        <v>117</v>
      </c>
      <c r="H832" t="s">
        <v>117</v>
      </c>
      <c r="I832" t="s">
        <v>117</v>
      </c>
      <c r="J832" t="s">
        <v>3347</v>
      </c>
      <c r="L832" t="s">
        <v>3348</v>
      </c>
      <c r="M832" t="s">
        <v>3349</v>
      </c>
      <c r="N832" t="s">
        <v>121</v>
      </c>
      <c r="O832" t="s">
        <v>122</v>
      </c>
      <c r="P832" s="8">
        <v>96950</v>
      </c>
      <c r="Q832" t="s">
        <v>123</v>
      </c>
      <c r="S832" s="10">
        <v>16703229240</v>
      </c>
      <c r="U832" t="s">
        <v>3350</v>
      </c>
      <c r="V832">
        <v>488320</v>
      </c>
      <c r="W832" t="s">
        <v>125</v>
      </c>
      <c r="Y832" t="s">
        <v>3351</v>
      </c>
      <c r="Z832" t="s">
        <v>894</v>
      </c>
      <c r="AA832" t="s">
        <v>2233</v>
      </c>
      <c r="AB832" t="s">
        <v>260</v>
      </c>
      <c r="AC832" t="s">
        <v>3348</v>
      </c>
      <c r="AD832" t="s">
        <v>3349</v>
      </c>
      <c r="AE832" t="s">
        <v>121</v>
      </c>
      <c r="AF832" t="s">
        <v>122</v>
      </c>
      <c r="AG832" s="8">
        <v>96950</v>
      </c>
      <c r="AH832" t="s">
        <v>123</v>
      </c>
      <c r="AJ832" s="10">
        <v>16703229240</v>
      </c>
      <c r="AL832" t="s">
        <v>3353</v>
      </c>
      <c r="BE832" t="str">
        <f>"49-3042.00"</f>
        <v>49-3042.00</v>
      </c>
      <c r="BF832" t="s">
        <v>657</v>
      </c>
      <c r="BG832" t="s">
        <v>4922</v>
      </c>
      <c r="BH832" t="s">
        <v>4923</v>
      </c>
      <c r="BI832">
        <v>1</v>
      </c>
      <c r="BJ832">
        <v>1</v>
      </c>
      <c r="BK832" s="1">
        <v>46246</v>
      </c>
      <c r="BL832" s="1">
        <v>46610</v>
      </c>
      <c r="BM832" s="1">
        <v>46246</v>
      </c>
      <c r="BN832" s="1">
        <v>46610</v>
      </c>
      <c r="BO832">
        <v>40</v>
      </c>
      <c r="BP832">
        <v>0</v>
      </c>
      <c r="BQ832">
        <v>8</v>
      </c>
      <c r="BR832">
        <v>8</v>
      </c>
      <c r="BS832">
        <v>8</v>
      </c>
      <c r="BT832">
        <v>8</v>
      </c>
      <c r="BU832">
        <v>8</v>
      </c>
      <c r="BV832">
        <v>0</v>
      </c>
      <c r="BW832" t="str">
        <f>"8:00 AM"</f>
        <v>8:00 AM</v>
      </c>
      <c r="BX832" t="str">
        <f>"5:00 PM"</f>
        <v>5:00 PM</v>
      </c>
      <c r="BY832" t="s">
        <v>165</v>
      </c>
      <c r="BZ832">
        <v>0</v>
      </c>
      <c r="CA832">
        <v>24</v>
      </c>
      <c r="CB832" t="s">
        <v>117</v>
      </c>
      <c r="CD832" t="s">
        <v>4924</v>
      </c>
      <c r="CE832" t="s">
        <v>3352</v>
      </c>
      <c r="CF832" t="s">
        <v>3349</v>
      </c>
      <c r="CG832" t="s">
        <v>121</v>
      </c>
      <c r="CH832" t="s">
        <v>122</v>
      </c>
      <c r="CI832" s="8">
        <v>96950</v>
      </c>
      <c r="CJ832" s="3">
        <v>12.76</v>
      </c>
      <c r="CK832" s="3">
        <v>12.76</v>
      </c>
      <c r="CL832" s="3">
        <v>19.14</v>
      </c>
      <c r="CM832" s="3">
        <v>19.14</v>
      </c>
      <c r="CN832" t="s">
        <v>137</v>
      </c>
      <c r="CO832" t="s">
        <v>142</v>
      </c>
      <c r="CP832" t="s">
        <v>138</v>
      </c>
      <c r="CR832" t="s">
        <v>117</v>
      </c>
      <c r="CS832" t="s">
        <v>139</v>
      </c>
      <c r="CT832" t="s">
        <v>140</v>
      </c>
      <c r="CU832" t="s">
        <v>139</v>
      </c>
      <c r="CV832" t="s">
        <v>140</v>
      </c>
      <c r="CW832" t="s">
        <v>139</v>
      </c>
      <c r="CX832" t="s">
        <v>140</v>
      </c>
      <c r="CY832" t="s">
        <v>142</v>
      </c>
      <c r="CZ832" s="10">
        <v>16703229240</v>
      </c>
      <c r="DA832" t="s">
        <v>140</v>
      </c>
      <c r="DB832" t="s">
        <v>560</v>
      </c>
      <c r="DC832" t="s">
        <v>139</v>
      </c>
      <c r="DD832" t="s">
        <v>117</v>
      </c>
    </row>
    <row r="833" spans="1:114" ht="14.45" customHeight="1" x14ac:dyDescent="0.25">
      <c r="A833" t="s">
        <v>5330</v>
      </c>
      <c r="B833" t="s">
        <v>115</v>
      </c>
      <c r="C833" s="1">
        <v>46062</v>
      </c>
      <c r="D833" s="1">
        <v>46111</v>
      </c>
      <c r="E833" t="s">
        <v>168</v>
      </c>
      <c r="F833" s="1">
        <v>46145</v>
      </c>
      <c r="G833" t="s">
        <v>117</v>
      </c>
      <c r="H833" t="s">
        <v>117</v>
      </c>
      <c r="I833" t="s">
        <v>117</v>
      </c>
      <c r="J833" t="s">
        <v>5331</v>
      </c>
      <c r="K833" t="s">
        <v>5332</v>
      </c>
      <c r="L833" t="s">
        <v>5333</v>
      </c>
      <c r="M833" t="s">
        <v>140</v>
      </c>
      <c r="N833" t="s">
        <v>121</v>
      </c>
      <c r="O833" t="s">
        <v>122</v>
      </c>
      <c r="P833" s="8">
        <v>96950</v>
      </c>
      <c r="Q833" t="s">
        <v>123</v>
      </c>
      <c r="S833" s="10">
        <v>16707831239</v>
      </c>
      <c r="U833" t="s">
        <v>5334</v>
      </c>
      <c r="V833">
        <v>722511</v>
      </c>
      <c r="W833" t="s">
        <v>125</v>
      </c>
      <c r="Y833" t="s">
        <v>5335</v>
      </c>
      <c r="Z833" t="s">
        <v>5336</v>
      </c>
      <c r="AB833" t="s">
        <v>193</v>
      </c>
      <c r="AC833" t="s">
        <v>5333</v>
      </c>
      <c r="AD833" t="s">
        <v>140</v>
      </c>
      <c r="AE833" t="s">
        <v>121</v>
      </c>
      <c r="AF833" t="s">
        <v>122</v>
      </c>
      <c r="AG833" s="8">
        <v>96950</v>
      </c>
      <c r="AH833" t="s">
        <v>123</v>
      </c>
      <c r="AJ833" s="10">
        <v>16707831239</v>
      </c>
      <c r="AL833" t="s">
        <v>5337</v>
      </c>
      <c r="BE833" t="str">
        <f>"35-2014.00"</f>
        <v>35-2014.00</v>
      </c>
      <c r="BF833" t="s">
        <v>195</v>
      </c>
      <c r="BG833" t="s">
        <v>5338</v>
      </c>
      <c r="BH833" t="s">
        <v>197</v>
      </c>
      <c r="BI833">
        <v>2</v>
      </c>
      <c r="BJ833">
        <v>2</v>
      </c>
      <c r="BK833" s="1">
        <v>46147</v>
      </c>
      <c r="BL833" s="1">
        <v>46511</v>
      </c>
      <c r="BM833" s="1">
        <v>46147</v>
      </c>
      <c r="BN833" s="1">
        <v>46511</v>
      </c>
      <c r="BO833">
        <v>35</v>
      </c>
      <c r="BP833">
        <v>0</v>
      </c>
      <c r="BQ833">
        <v>7</v>
      </c>
      <c r="BR833">
        <v>7</v>
      </c>
      <c r="BS833">
        <v>7</v>
      </c>
      <c r="BT833">
        <v>7</v>
      </c>
      <c r="BU833">
        <v>7</v>
      </c>
      <c r="BV833">
        <v>0</v>
      </c>
      <c r="BW833" t="str">
        <f>"11:00 AM"</f>
        <v>11:00 AM</v>
      </c>
      <c r="BX833" t="str">
        <f>"9:00 PM"</f>
        <v>9:00 PM</v>
      </c>
      <c r="BY833" t="s">
        <v>165</v>
      </c>
      <c r="BZ833">
        <v>0</v>
      </c>
      <c r="CA833">
        <v>12</v>
      </c>
      <c r="CB833" t="s">
        <v>117</v>
      </c>
      <c r="CD833" s="2" t="s">
        <v>5339</v>
      </c>
      <c r="CE833" t="s">
        <v>5333</v>
      </c>
      <c r="CF833" t="s">
        <v>140</v>
      </c>
      <c r="CG833" t="s">
        <v>121</v>
      </c>
      <c r="CH833" t="s">
        <v>122</v>
      </c>
      <c r="CI833" s="8">
        <v>96950</v>
      </c>
      <c r="CJ833" s="3">
        <v>8.93</v>
      </c>
      <c r="CK833" s="3">
        <v>8.93</v>
      </c>
      <c r="CL833" s="3">
        <v>13.39</v>
      </c>
      <c r="CM833" s="3">
        <v>13.39</v>
      </c>
      <c r="CN833" t="s">
        <v>137</v>
      </c>
      <c r="CO833" t="s">
        <v>5340</v>
      </c>
      <c r="CP833" t="s">
        <v>138</v>
      </c>
      <c r="CR833" t="s">
        <v>117</v>
      </c>
      <c r="CS833" t="s">
        <v>139</v>
      </c>
      <c r="CT833" t="s">
        <v>140</v>
      </c>
      <c r="CU833" t="s">
        <v>139</v>
      </c>
      <c r="CV833" t="s">
        <v>140</v>
      </c>
      <c r="CW833" t="s">
        <v>139</v>
      </c>
      <c r="CX833" t="s">
        <v>140</v>
      </c>
      <c r="CY833" t="s">
        <v>5341</v>
      </c>
      <c r="CZ833" s="10">
        <v>16707831239</v>
      </c>
      <c r="DA833" t="s">
        <v>5342</v>
      </c>
      <c r="DB833" t="s">
        <v>140</v>
      </c>
      <c r="DC833" t="s">
        <v>139</v>
      </c>
      <c r="DD833" t="s">
        <v>117</v>
      </c>
    </row>
    <row r="834" spans="1:114" ht="14.45" customHeight="1" x14ac:dyDescent="0.25">
      <c r="A834" t="s">
        <v>2386</v>
      </c>
      <c r="B834" t="s">
        <v>115</v>
      </c>
      <c r="C834" s="1">
        <v>46047</v>
      </c>
      <c r="D834" s="1">
        <v>46112</v>
      </c>
      <c r="E834" t="s">
        <v>168</v>
      </c>
      <c r="F834" s="1">
        <v>46223</v>
      </c>
      <c r="G834" t="s">
        <v>117</v>
      </c>
      <c r="H834" t="s">
        <v>117</v>
      </c>
      <c r="I834" t="s">
        <v>117</v>
      </c>
      <c r="J834" t="s">
        <v>2387</v>
      </c>
      <c r="K834" t="s">
        <v>2388</v>
      </c>
      <c r="L834" t="s">
        <v>2389</v>
      </c>
      <c r="N834" t="s">
        <v>121</v>
      </c>
      <c r="O834" t="s">
        <v>122</v>
      </c>
      <c r="P834" s="8">
        <v>96950</v>
      </c>
      <c r="Q834" t="s">
        <v>123</v>
      </c>
      <c r="R834" t="s">
        <v>582</v>
      </c>
      <c r="S834" s="10">
        <v>16702332888</v>
      </c>
      <c r="U834" t="s">
        <v>2390</v>
      </c>
      <c r="V834">
        <v>812112</v>
      </c>
      <c r="W834" t="s">
        <v>125</v>
      </c>
      <c r="Y834" t="s">
        <v>2391</v>
      </c>
      <c r="Z834" t="s">
        <v>2392</v>
      </c>
      <c r="AA834" t="s">
        <v>2393</v>
      </c>
      <c r="AB834" t="s">
        <v>2394</v>
      </c>
      <c r="AC834" t="s">
        <v>2389</v>
      </c>
      <c r="AD834" t="s">
        <v>188</v>
      </c>
      <c r="AE834" t="s">
        <v>121</v>
      </c>
      <c r="AF834" t="s">
        <v>122</v>
      </c>
      <c r="AG834" s="8">
        <v>96950</v>
      </c>
      <c r="AH834" t="s">
        <v>123</v>
      </c>
      <c r="AI834" t="s">
        <v>582</v>
      </c>
      <c r="AJ834" s="10">
        <v>16702332888</v>
      </c>
      <c r="AL834" t="s">
        <v>2395</v>
      </c>
      <c r="BE834" t="str">
        <f>"39-5012.00"</f>
        <v>39-5012.00</v>
      </c>
      <c r="BF834" t="s">
        <v>742</v>
      </c>
      <c r="BG834" t="s">
        <v>2396</v>
      </c>
      <c r="BH834" t="s">
        <v>744</v>
      </c>
      <c r="BI834">
        <v>4</v>
      </c>
      <c r="BJ834">
        <v>4</v>
      </c>
      <c r="BK834" s="1">
        <v>46225</v>
      </c>
      <c r="BL834" s="1">
        <v>46589</v>
      </c>
      <c r="BM834" s="1">
        <v>46225</v>
      </c>
      <c r="BN834" s="1">
        <v>46589</v>
      </c>
      <c r="BO834">
        <v>35</v>
      </c>
      <c r="BP834">
        <v>7</v>
      </c>
      <c r="BQ834">
        <v>0</v>
      </c>
      <c r="BR834">
        <v>7</v>
      </c>
      <c r="BS834">
        <v>0</v>
      </c>
      <c r="BT834">
        <v>7</v>
      </c>
      <c r="BU834">
        <v>7</v>
      </c>
      <c r="BV834">
        <v>7</v>
      </c>
      <c r="BW834" t="str">
        <f>"10:00 AM"</f>
        <v>10:00 AM</v>
      </c>
      <c r="BX834" t="str">
        <f>"6:00 PM"</f>
        <v>6:00 PM</v>
      </c>
      <c r="BY834" t="s">
        <v>165</v>
      </c>
      <c r="BZ834">
        <v>0</v>
      </c>
      <c r="CA834">
        <v>12</v>
      </c>
      <c r="CB834" t="s">
        <v>117</v>
      </c>
      <c r="CD834" t="s">
        <v>591</v>
      </c>
      <c r="CE834" t="s">
        <v>188</v>
      </c>
      <c r="CG834" t="s">
        <v>121</v>
      </c>
      <c r="CH834" t="s">
        <v>122</v>
      </c>
      <c r="CI834" s="8">
        <v>96950</v>
      </c>
      <c r="CJ834" s="3">
        <v>8.8800000000000008</v>
      </c>
      <c r="CK834" s="3">
        <v>8.8800000000000008</v>
      </c>
      <c r="CL834" s="3">
        <v>13.32</v>
      </c>
      <c r="CM834" s="3">
        <v>13.32</v>
      </c>
      <c r="CN834" t="s">
        <v>137</v>
      </c>
      <c r="CO834" t="s">
        <v>591</v>
      </c>
      <c r="CP834" t="s">
        <v>138</v>
      </c>
      <c r="CR834" t="s">
        <v>117</v>
      </c>
      <c r="CS834" t="s">
        <v>139</v>
      </c>
      <c r="CT834" t="s">
        <v>140</v>
      </c>
      <c r="CU834" t="s">
        <v>139</v>
      </c>
      <c r="CV834" t="s">
        <v>140</v>
      </c>
      <c r="CW834" t="s">
        <v>139</v>
      </c>
      <c r="CX834" t="s">
        <v>140</v>
      </c>
      <c r="CY834" t="s">
        <v>592</v>
      </c>
      <c r="CZ834" s="10">
        <v>16702332888</v>
      </c>
      <c r="DA834" t="s">
        <v>2395</v>
      </c>
      <c r="DB834" t="s">
        <v>560</v>
      </c>
      <c r="DC834" t="s">
        <v>139</v>
      </c>
      <c r="DD834" t="s">
        <v>117</v>
      </c>
    </row>
    <row r="835" spans="1:114" ht="14.45" customHeight="1" x14ac:dyDescent="0.25">
      <c r="A835" t="s">
        <v>2505</v>
      </c>
      <c r="B835" t="s">
        <v>217</v>
      </c>
      <c r="C835" s="1">
        <v>46062</v>
      </c>
      <c r="D835" s="1">
        <v>46112</v>
      </c>
      <c r="E835" t="s">
        <v>116</v>
      </c>
      <c r="G835" t="s">
        <v>117</v>
      </c>
      <c r="H835" t="s">
        <v>117</v>
      </c>
      <c r="I835" t="s">
        <v>117</v>
      </c>
      <c r="J835" t="s">
        <v>1470</v>
      </c>
      <c r="K835" t="s">
        <v>1471</v>
      </c>
      <c r="L835" t="s">
        <v>331</v>
      </c>
      <c r="N835" t="s">
        <v>121</v>
      </c>
      <c r="O835" t="s">
        <v>122</v>
      </c>
      <c r="P835" s="8">
        <v>96950</v>
      </c>
      <c r="Q835" t="s">
        <v>123</v>
      </c>
      <c r="R835" t="s">
        <v>487</v>
      </c>
      <c r="S835" s="10">
        <v>16709890574</v>
      </c>
      <c r="U835" t="s">
        <v>1472</v>
      </c>
      <c r="V835">
        <v>722320</v>
      </c>
      <c r="W835" t="s">
        <v>125</v>
      </c>
      <c r="Y835" t="s">
        <v>1473</v>
      </c>
      <c r="Z835" t="s">
        <v>1474</v>
      </c>
      <c r="AB835" t="s">
        <v>1475</v>
      </c>
      <c r="AC835" t="s">
        <v>331</v>
      </c>
      <c r="AE835" t="s">
        <v>121</v>
      </c>
      <c r="AF835" t="s">
        <v>122</v>
      </c>
      <c r="AG835" s="8">
        <v>96950</v>
      </c>
      <c r="AH835" t="s">
        <v>123</v>
      </c>
      <c r="AJ835" s="10">
        <v>16709890574</v>
      </c>
      <c r="AL835" t="s">
        <v>1476</v>
      </c>
      <c r="BE835" t="str">
        <f>"35-2014.00"</f>
        <v>35-2014.00</v>
      </c>
      <c r="BF835" t="s">
        <v>195</v>
      </c>
      <c r="BG835" t="s">
        <v>2506</v>
      </c>
      <c r="BH835" t="s">
        <v>197</v>
      </c>
      <c r="BI835">
        <v>6</v>
      </c>
      <c r="BK835" s="1">
        <v>46113</v>
      </c>
      <c r="BL835" s="1">
        <v>46477</v>
      </c>
      <c r="BO835">
        <v>35</v>
      </c>
      <c r="BP835">
        <v>0</v>
      </c>
      <c r="BQ835">
        <v>7</v>
      </c>
      <c r="BR835">
        <v>7</v>
      </c>
      <c r="BS835">
        <v>7</v>
      </c>
      <c r="BT835">
        <v>7</v>
      </c>
      <c r="BU835">
        <v>7</v>
      </c>
      <c r="BV835">
        <v>0</v>
      </c>
      <c r="BW835" t="str">
        <f>"8:00 AM"</f>
        <v>8:00 AM</v>
      </c>
      <c r="BX835" t="str">
        <f>"4:00 PM"</f>
        <v>4:00 PM</v>
      </c>
      <c r="BY835" t="s">
        <v>165</v>
      </c>
      <c r="BZ835">
        <v>0</v>
      </c>
      <c r="CA835">
        <v>12</v>
      </c>
      <c r="CB835" t="s">
        <v>117</v>
      </c>
      <c r="CD835" s="2" t="s">
        <v>2507</v>
      </c>
      <c r="CE835" t="s">
        <v>331</v>
      </c>
      <c r="CG835" t="s">
        <v>121</v>
      </c>
      <c r="CH835" t="s">
        <v>122</v>
      </c>
      <c r="CI835" s="8">
        <v>96950</v>
      </c>
      <c r="CJ835" s="3">
        <v>8.93</v>
      </c>
      <c r="CK835" s="3">
        <v>8.93</v>
      </c>
      <c r="CL835" s="3">
        <v>13.4</v>
      </c>
      <c r="CM835" s="3">
        <v>13.4</v>
      </c>
      <c r="CN835" t="s">
        <v>137</v>
      </c>
      <c r="CP835" t="s">
        <v>138</v>
      </c>
      <c r="CR835" t="s">
        <v>117</v>
      </c>
      <c r="CS835" t="s">
        <v>139</v>
      </c>
      <c r="CT835" t="s">
        <v>140</v>
      </c>
      <c r="CU835" t="s">
        <v>139</v>
      </c>
      <c r="CV835" t="s">
        <v>140</v>
      </c>
      <c r="CW835" t="s">
        <v>139</v>
      </c>
      <c r="CX835" t="s">
        <v>139</v>
      </c>
      <c r="CY835" t="s">
        <v>1477</v>
      </c>
      <c r="CZ835" s="10">
        <v>16709890574</v>
      </c>
      <c r="DA835" t="s">
        <v>1476</v>
      </c>
      <c r="DB835" t="s">
        <v>560</v>
      </c>
      <c r="DC835" t="s">
        <v>139</v>
      </c>
      <c r="DD835" t="s">
        <v>117</v>
      </c>
    </row>
    <row r="836" spans="1:114" ht="14.45" customHeight="1" x14ac:dyDescent="0.25">
      <c r="A836" t="s">
        <v>2566</v>
      </c>
      <c r="B836" t="s">
        <v>115</v>
      </c>
      <c r="C836" s="1">
        <v>46048</v>
      </c>
      <c r="D836" s="1">
        <v>46112</v>
      </c>
      <c r="E836" t="s">
        <v>168</v>
      </c>
      <c r="F836" s="1">
        <v>46223</v>
      </c>
      <c r="G836" t="s">
        <v>117</v>
      </c>
      <c r="H836" t="s">
        <v>117</v>
      </c>
      <c r="I836" t="s">
        <v>117</v>
      </c>
      <c r="J836" t="s">
        <v>2050</v>
      </c>
      <c r="L836" t="s">
        <v>2051</v>
      </c>
      <c r="N836" t="s">
        <v>231</v>
      </c>
      <c r="O836" t="s">
        <v>122</v>
      </c>
      <c r="P836" s="8">
        <v>96952</v>
      </c>
      <c r="Q836" t="s">
        <v>123</v>
      </c>
      <c r="R836" t="s">
        <v>582</v>
      </c>
      <c r="S836" s="10">
        <v>16702870780</v>
      </c>
      <c r="U836" t="s">
        <v>2052</v>
      </c>
      <c r="V836">
        <v>72251</v>
      </c>
      <c r="W836" t="s">
        <v>125</v>
      </c>
      <c r="Y836" t="s">
        <v>2053</v>
      </c>
      <c r="Z836" t="s">
        <v>2054</v>
      </c>
      <c r="AB836" t="s">
        <v>318</v>
      </c>
      <c r="AC836" t="s">
        <v>2051</v>
      </c>
      <c r="AE836" t="s">
        <v>231</v>
      </c>
      <c r="AF836" t="s">
        <v>122</v>
      </c>
      <c r="AG836" s="8">
        <v>96950</v>
      </c>
      <c r="AH836" t="s">
        <v>123</v>
      </c>
      <c r="AI836" t="s">
        <v>582</v>
      </c>
      <c r="AJ836" s="10">
        <v>16702870780</v>
      </c>
      <c r="AL836" t="s">
        <v>2055</v>
      </c>
      <c r="BE836" t="str">
        <f>"49-9071.00"</f>
        <v>49-9071.00</v>
      </c>
      <c r="BF836" t="s">
        <v>132</v>
      </c>
      <c r="BG836" t="s">
        <v>2567</v>
      </c>
      <c r="BH836" t="s">
        <v>961</v>
      </c>
      <c r="BI836">
        <v>1</v>
      </c>
      <c r="BJ836">
        <v>1</v>
      </c>
      <c r="BK836" s="1">
        <v>46225</v>
      </c>
      <c r="BL836" s="1">
        <v>46589</v>
      </c>
      <c r="BM836" s="1">
        <v>46225</v>
      </c>
      <c r="BN836" s="1">
        <v>46589</v>
      </c>
      <c r="BO836">
        <v>36</v>
      </c>
      <c r="BP836">
        <v>0</v>
      </c>
      <c r="BQ836">
        <v>6</v>
      </c>
      <c r="BR836">
        <v>6</v>
      </c>
      <c r="BS836">
        <v>6</v>
      </c>
      <c r="BT836">
        <v>6</v>
      </c>
      <c r="BU836">
        <v>6</v>
      </c>
      <c r="BV836">
        <v>6</v>
      </c>
      <c r="BW836" t="str">
        <f>"2:00 PM"</f>
        <v>2:00 PM</v>
      </c>
      <c r="BX836" t="str">
        <f>"8:00 PM"</f>
        <v>8:00 PM</v>
      </c>
      <c r="BY836" t="s">
        <v>135</v>
      </c>
      <c r="BZ836">
        <v>0</v>
      </c>
      <c r="CA836">
        <v>12</v>
      </c>
      <c r="CB836" t="s">
        <v>117</v>
      </c>
      <c r="CD836" t="s">
        <v>591</v>
      </c>
      <c r="CE836" t="s">
        <v>2058</v>
      </c>
      <c r="CF836" t="s">
        <v>230</v>
      </c>
      <c r="CG836" t="s">
        <v>231</v>
      </c>
      <c r="CH836" t="s">
        <v>122</v>
      </c>
      <c r="CI836" s="8">
        <v>96952</v>
      </c>
      <c r="CJ836" s="3">
        <v>9.98</v>
      </c>
      <c r="CK836" s="3">
        <v>9.98</v>
      </c>
      <c r="CL836" s="3">
        <v>14.97</v>
      </c>
      <c r="CM836" s="3">
        <v>14.97</v>
      </c>
      <c r="CN836" t="s">
        <v>137</v>
      </c>
      <c r="CO836" t="s">
        <v>591</v>
      </c>
      <c r="CP836" t="s">
        <v>138</v>
      </c>
      <c r="CR836" t="s">
        <v>117</v>
      </c>
      <c r="CS836" t="s">
        <v>139</v>
      </c>
      <c r="CT836" t="s">
        <v>140</v>
      </c>
      <c r="CU836" t="s">
        <v>139</v>
      </c>
      <c r="CV836" t="s">
        <v>140</v>
      </c>
      <c r="CW836" t="s">
        <v>139</v>
      </c>
      <c r="CX836" t="s">
        <v>140</v>
      </c>
      <c r="CY836" t="s">
        <v>592</v>
      </c>
      <c r="CZ836" s="10">
        <v>16702870780</v>
      </c>
      <c r="DA836" t="s">
        <v>2055</v>
      </c>
      <c r="DB836" t="s">
        <v>560</v>
      </c>
      <c r="DC836" t="s">
        <v>139</v>
      </c>
      <c r="DD836" t="s">
        <v>117</v>
      </c>
    </row>
    <row r="837" spans="1:114" ht="14.45" customHeight="1" x14ac:dyDescent="0.25">
      <c r="A837" t="s">
        <v>3114</v>
      </c>
      <c r="B837" t="s">
        <v>115</v>
      </c>
      <c r="C837" s="1">
        <v>46070</v>
      </c>
      <c r="D837" s="1">
        <v>46112</v>
      </c>
      <c r="E837" t="s">
        <v>116</v>
      </c>
      <c r="G837" t="s">
        <v>117</v>
      </c>
      <c r="H837" t="s">
        <v>117</v>
      </c>
      <c r="I837" t="s">
        <v>117</v>
      </c>
      <c r="J837" t="s">
        <v>883</v>
      </c>
      <c r="L837" t="s">
        <v>884</v>
      </c>
      <c r="M837" t="s">
        <v>885</v>
      </c>
      <c r="N837" t="s">
        <v>121</v>
      </c>
      <c r="O837" t="s">
        <v>122</v>
      </c>
      <c r="P837" s="8">
        <v>96950</v>
      </c>
      <c r="Q837" t="s">
        <v>123</v>
      </c>
      <c r="S837" s="10">
        <v>16702345911</v>
      </c>
      <c r="U837" t="s">
        <v>886</v>
      </c>
      <c r="V837">
        <v>441110</v>
      </c>
      <c r="W837" t="s">
        <v>125</v>
      </c>
      <c r="Y837" t="s">
        <v>887</v>
      </c>
      <c r="Z837" t="s">
        <v>888</v>
      </c>
      <c r="AB837" t="s">
        <v>209</v>
      </c>
      <c r="AC837" t="s">
        <v>1092</v>
      </c>
      <c r="AD837" t="s">
        <v>889</v>
      </c>
      <c r="AE837" t="s">
        <v>121</v>
      </c>
      <c r="AF837" t="s">
        <v>122</v>
      </c>
      <c r="AG837" s="8">
        <v>96950</v>
      </c>
      <c r="AH837" t="s">
        <v>123</v>
      </c>
      <c r="AJ837" s="10">
        <v>16702345911</v>
      </c>
      <c r="AL837" t="s">
        <v>890</v>
      </c>
      <c r="AM837" t="s">
        <v>891</v>
      </c>
      <c r="AN837" t="s">
        <v>907</v>
      </c>
      <c r="AO837" t="s">
        <v>893</v>
      </c>
      <c r="AP837" t="s">
        <v>894</v>
      </c>
      <c r="AQ837" t="s">
        <v>895</v>
      </c>
      <c r="AS837" t="s">
        <v>121</v>
      </c>
      <c r="AT837" t="s">
        <v>122</v>
      </c>
      <c r="AU837" s="8">
        <v>96950</v>
      </c>
      <c r="AV837" t="s">
        <v>123</v>
      </c>
      <c r="AX837" s="10">
        <v>16702330081</v>
      </c>
      <c r="AZ837" t="s">
        <v>896</v>
      </c>
      <c r="BA837" t="s">
        <v>897</v>
      </c>
      <c r="BB837" t="s">
        <v>898</v>
      </c>
      <c r="BC837" t="s">
        <v>122</v>
      </c>
      <c r="BD837" t="s">
        <v>899</v>
      </c>
      <c r="BE837" t="str">
        <f>"49-3021.00"</f>
        <v>49-3021.00</v>
      </c>
      <c r="BF837" t="s">
        <v>900</v>
      </c>
      <c r="BG837" t="s">
        <v>901</v>
      </c>
      <c r="BH837" t="s">
        <v>902</v>
      </c>
      <c r="BI837">
        <v>1</v>
      </c>
      <c r="BJ837">
        <v>1</v>
      </c>
      <c r="BK837" s="1">
        <v>46082</v>
      </c>
      <c r="BL837" s="1">
        <v>46295</v>
      </c>
      <c r="BM837" s="1">
        <v>46112</v>
      </c>
      <c r="BN837" s="1">
        <v>46295</v>
      </c>
      <c r="BO837">
        <v>40</v>
      </c>
      <c r="BP837">
        <v>0</v>
      </c>
      <c r="BQ837">
        <v>8</v>
      </c>
      <c r="BR837">
        <v>8</v>
      </c>
      <c r="BS837">
        <v>8</v>
      </c>
      <c r="BT837">
        <v>8</v>
      </c>
      <c r="BU837">
        <v>8</v>
      </c>
      <c r="BV837">
        <v>0</v>
      </c>
      <c r="BW837" t="str">
        <f>"8:00 AM"</f>
        <v>8:00 AM</v>
      </c>
      <c r="BX837" t="str">
        <f>"5:00 PM"</f>
        <v>5:00 PM</v>
      </c>
      <c r="BY837" t="s">
        <v>135</v>
      </c>
      <c r="BZ837">
        <v>0</v>
      </c>
      <c r="CA837">
        <v>12</v>
      </c>
      <c r="CB837" t="s">
        <v>117</v>
      </c>
      <c r="CD837" t="s">
        <v>1093</v>
      </c>
      <c r="CE837" t="s">
        <v>904</v>
      </c>
      <c r="CF837" t="s">
        <v>905</v>
      </c>
      <c r="CG837" t="s">
        <v>121</v>
      </c>
      <c r="CH837" t="s">
        <v>122</v>
      </c>
      <c r="CI837" s="8">
        <v>96950</v>
      </c>
      <c r="CJ837" s="3">
        <v>11.15</v>
      </c>
      <c r="CK837" s="3">
        <v>16.63</v>
      </c>
      <c r="CL837" s="3">
        <v>16.73</v>
      </c>
      <c r="CM837" s="3">
        <v>24.95</v>
      </c>
      <c r="CN837" t="s">
        <v>137</v>
      </c>
      <c r="CP837" t="s">
        <v>138</v>
      </c>
      <c r="CR837" t="s">
        <v>117</v>
      </c>
      <c r="CS837" t="s">
        <v>139</v>
      </c>
      <c r="CT837" t="s">
        <v>140</v>
      </c>
      <c r="CU837" t="s">
        <v>139</v>
      </c>
      <c r="CV837" t="s">
        <v>140</v>
      </c>
      <c r="CW837" t="s">
        <v>139</v>
      </c>
      <c r="CX837" t="s">
        <v>140</v>
      </c>
      <c r="CY837" t="s">
        <v>906</v>
      </c>
      <c r="CZ837" s="10">
        <v>16702345911</v>
      </c>
      <c r="DA837" t="s">
        <v>890</v>
      </c>
      <c r="DB837" t="s">
        <v>140</v>
      </c>
      <c r="DC837" t="s">
        <v>139</v>
      </c>
      <c r="DD837" t="s">
        <v>117</v>
      </c>
      <c r="DE837" t="s">
        <v>907</v>
      </c>
      <c r="DF837" t="s">
        <v>893</v>
      </c>
      <c r="DG837" t="s">
        <v>908</v>
      </c>
      <c r="DH837" t="s">
        <v>898</v>
      </c>
      <c r="DI837" t="s">
        <v>3115</v>
      </c>
      <c r="DJ837" t="s">
        <v>896</v>
      </c>
    </row>
    <row r="838" spans="1:114" ht="14.45" customHeight="1" x14ac:dyDescent="0.25">
      <c r="A838" t="s">
        <v>3366</v>
      </c>
      <c r="B838" t="s">
        <v>234</v>
      </c>
      <c r="C838" s="1">
        <v>46053</v>
      </c>
      <c r="D838" s="1">
        <v>46112</v>
      </c>
      <c r="E838" t="s">
        <v>116</v>
      </c>
      <c r="G838" t="s">
        <v>117</v>
      </c>
      <c r="H838" t="s">
        <v>117</v>
      </c>
      <c r="I838" t="s">
        <v>117</v>
      </c>
      <c r="J838" t="s">
        <v>694</v>
      </c>
      <c r="L838" t="s">
        <v>695</v>
      </c>
      <c r="M838" t="s">
        <v>696</v>
      </c>
      <c r="N838" t="s">
        <v>121</v>
      </c>
      <c r="O838" t="s">
        <v>122</v>
      </c>
      <c r="P838" s="8">
        <v>96950</v>
      </c>
      <c r="Q838" t="s">
        <v>123</v>
      </c>
      <c r="S838" s="10">
        <v>16702858730</v>
      </c>
      <c r="U838" t="s">
        <v>697</v>
      </c>
      <c r="V838">
        <v>561320</v>
      </c>
      <c r="W838" t="s">
        <v>222</v>
      </c>
      <c r="X838" t="s">
        <v>139</v>
      </c>
      <c r="Y838" t="s">
        <v>698</v>
      </c>
      <c r="Z838" t="s">
        <v>699</v>
      </c>
      <c r="AA838" t="s">
        <v>700</v>
      </c>
      <c r="AB838" t="s">
        <v>318</v>
      </c>
      <c r="AC838" t="s">
        <v>695</v>
      </c>
      <c r="AD838" t="s">
        <v>701</v>
      </c>
      <c r="AE838" t="s">
        <v>121</v>
      </c>
      <c r="AF838" t="s">
        <v>122</v>
      </c>
      <c r="AG838" s="8">
        <v>96950</v>
      </c>
      <c r="AH838" t="s">
        <v>123</v>
      </c>
      <c r="AJ838" s="10">
        <v>16702858730</v>
      </c>
      <c r="AL838" t="s">
        <v>702</v>
      </c>
      <c r="BE838" t="str">
        <f>"37-2012.00"</f>
        <v>37-2012.00</v>
      </c>
      <c r="BF838" t="s">
        <v>427</v>
      </c>
      <c r="BG838" t="s">
        <v>703</v>
      </c>
      <c r="BH838" t="s">
        <v>704</v>
      </c>
      <c r="BI838">
        <v>10</v>
      </c>
      <c r="BK838" s="1">
        <v>46143</v>
      </c>
      <c r="BL838" s="1">
        <v>46507</v>
      </c>
      <c r="BO838">
        <v>35</v>
      </c>
      <c r="BP838">
        <v>0</v>
      </c>
      <c r="BQ838">
        <v>7</v>
      </c>
      <c r="BR838">
        <v>7</v>
      </c>
      <c r="BS838">
        <v>7</v>
      </c>
      <c r="BT838">
        <v>7</v>
      </c>
      <c r="BU838">
        <v>7</v>
      </c>
      <c r="BV838">
        <v>0</v>
      </c>
      <c r="BW838" t="str">
        <f>"9:00 AM"</f>
        <v>9:00 AM</v>
      </c>
      <c r="BX838" t="str">
        <f>"5:00 PM"</f>
        <v>5:00 PM</v>
      </c>
      <c r="BY838" t="s">
        <v>165</v>
      </c>
      <c r="BZ838">
        <v>0</v>
      </c>
      <c r="CA838">
        <v>3</v>
      </c>
      <c r="CB838" t="s">
        <v>117</v>
      </c>
      <c r="CD838" s="2" t="s">
        <v>3367</v>
      </c>
      <c r="CE838" t="s">
        <v>701</v>
      </c>
      <c r="CF838" t="s">
        <v>645</v>
      </c>
      <c r="CG838" t="s">
        <v>121</v>
      </c>
      <c r="CH838" t="s">
        <v>122</v>
      </c>
      <c r="CI838" s="8">
        <v>96950</v>
      </c>
      <c r="CJ838" s="3">
        <v>7.86</v>
      </c>
      <c r="CK838" s="3">
        <v>7.86</v>
      </c>
      <c r="CL838" s="3">
        <v>11.79</v>
      </c>
      <c r="CM838" s="3">
        <v>11.79</v>
      </c>
      <c r="CN838" t="s">
        <v>137</v>
      </c>
      <c r="CO838" t="s">
        <v>325</v>
      </c>
      <c r="CP838" t="s">
        <v>138</v>
      </c>
      <c r="CR838" t="s">
        <v>117</v>
      </c>
      <c r="CS838" t="s">
        <v>139</v>
      </c>
      <c r="CT838" t="s">
        <v>140</v>
      </c>
      <c r="CU838" t="s">
        <v>139</v>
      </c>
      <c r="CV838" t="s">
        <v>140</v>
      </c>
      <c r="CW838" t="s">
        <v>139</v>
      </c>
      <c r="CX838" t="s">
        <v>140</v>
      </c>
      <c r="CY838" s="2" t="s">
        <v>708</v>
      </c>
      <c r="CZ838" s="10">
        <v>16702858730</v>
      </c>
      <c r="DA838" t="s">
        <v>702</v>
      </c>
      <c r="DB838" t="s">
        <v>142</v>
      </c>
      <c r="DC838" t="s">
        <v>139</v>
      </c>
      <c r="DD838" t="s">
        <v>139</v>
      </c>
    </row>
    <row r="839" spans="1:114" ht="14.45" customHeight="1" x14ac:dyDescent="0.25">
      <c r="A839" t="s">
        <v>3754</v>
      </c>
      <c r="B839" t="s">
        <v>217</v>
      </c>
      <c r="C839" s="1">
        <v>46084</v>
      </c>
      <c r="D839" s="1">
        <v>46112</v>
      </c>
      <c r="E839" t="s">
        <v>116</v>
      </c>
      <c r="G839" t="s">
        <v>117</v>
      </c>
      <c r="H839" t="s">
        <v>117</v>
      </c>
      <c r="I839" t="s">
        <v>117</v>
      </c>
      <c r="J839" t="s">
        <v>3745</v>
      </c>
      <c r="K839" t="s">
        <v>2948</v>
      </c>
      <c r="L839" t="s">
        <v>2949</v>
      </c>
      <c r="M839" t="s">
        <v>2950</v>
      </c>
      <c r="N839" t="s">
        <v>156</v>
      </c>
      <c r="O839" t="s">
        <v>122</v>
      </c>
      <c r="P839" s="8">
        <v>96950</v>
      </c>
      <c r="Q839" t="s">
        <v>123</v>
      </c>
      <c r="S839" s="10">
        <v>16702850063</v>
      </c>
      <c r="U839" t="s">
        <v>2951</v>
      </c>
      <c r="V839">
        <v>541430</v>
      </c>
      <c r="W839" t="s">
        <v>125</v>
      </c>
      <c r="Y839" t="s">
        <v>2952</v>
      </c>
      <c r="Z839" t="s">
        <v>2953</v>
      </c>
      <c r="AA839" t="s">
        <v>2954</v>
      </c>
      <c r="AB839" t="s">
        <v>277</v>
      </c>
      <c r="AC839" t="s">
        <v>2949</v>
      </c>
      <c r="AD839" t="s">
        <v>2950</v>
      </c>
      <c r="AE839" t="s">
        <v>156</v>
      </c>
      <c r="AF839" t="s">
        <v>122</v>
      </c>
      <c r="AG839" s="8">
        <v>96950</v>
      </c>
      <c r="AH839" t="s">
        <v>123</v>
      </c>
      <c r="AJ839" s="10">
        <v>16702850063</v>
      </c>
      <c r="AL839" t="s">
        <v>2955</v>
      </c>
      <c r="BE839" t="str">
        <f>"27-1013.00"</f>
        <v>27-1013.00</v>
      </c>
      <c r="BF839" t="s">
        <v>3755</v>
      </c>
      <c r="BG839" t="s">
        <v>3756</v>
      </c>
      <c r="BH839" t="s">
        <v>3757</v>
      </c>
      <c r="BI839">
        <v>10</v>
      </c>
      <c r="BK839" s="1">
        <v>46113</v>
      </c>
      <c r="BL839" s="1">
        <v>46477</v>
      </c>
      <c r="BO839">
        <v>40</v>
      </c>
      <c r="BP839">
        <v>0</v>
      </c>
      <c r="BQ839">
        <v>8</v>
      </c>
      <c r="BR839">
        <v>8</v>
      </c>
      <c r="BS839">
        <v>8</v>
      </c>
      <c r="BT839">
        <v>8</v>
      </c>
      <c r="BU839">
        <v>8</v>
      </c>
      <c r="BV839">
        <v>0</v>
      </c>
      <c r="BW839" t="str">
        <f>"8:00 AM"</f>
        <v>8:00 AM</v>
      </c>
      <c r="BX839" t="str">
        <f>"5:00 PM"</f>
        <v>5:00 PM</v>
      </c>
      <c r="BY839" t="s">
        <v>135</v>
      </c>
      <c r="BZ839">
        <v>0</v>
      </c>
      <c r="CA839">
        <v>12</v>
      </c>
      <c r="CB839" t="s">
        <v>117</v>
      </c>
      <c r="CD839" t="s">
        <v>3758</v>
      </c>
      <c r="CE839" t="s">
        <v>2949</v>
      </c>
      <c r="CF839" t="s">
        <v>2950</v>
      </c>
      <c r="CG839" t="s">
        <v>156</v>
      </c>
      <c r="CH839" t="s">
        <v>122</v>
      </c>
      <c r="CI839" s="8">
        <v>96950</v>
      </c>
      <c r="CJ839" s="3">
        <v>13.68</v>
      </c>
      <c r="CK839" s="3">
        <v>13.68</v>
      </c>
      <c r="CL839" s="3">
        <v>20.52</v>
      </c>
      <c r="CM839" s="3">
        <v>20.52</v>
      </c>
      <c r="CN839" t="s">
        <v>137</v>
      </c>
      <c r="CO839" t="s">
        <v>3759</v>
      </c>
      <c r="CP839" t="s">
        <v>138</v>
      </c>
      <c r="CR839" t="s">
        <v>117</v>
      </c>
      <c r="CS839" t="s">
        <v>139</v>
      </c>
      <c r="CT839" t="s">
        <v>139</v>
      </c>
      <c r="CU839" t="s">
        <v>139</v>
      </c>
      <c r="CV839" t="s">
        <v>140</v>
      </c>
      <c r="CW839" t="s">
        <v>139</v>
      </c>
      <c r="CX839" t="s">
        <v>139</v>
      </c>
      <c r="CY839" s="2" t="s">
        <v>3760</v>
      </c>
      <c r="CZ839" s="10">
        <v>16702850063</v>
      </c>
      <c r="DA839" t="s">
        <v>2955</v>
      </c>
      <c r="DB839" t="s">
        <v>140</v>
      </c>
      <c r="DC839" t="s">
        <v>139</v>
      </c>
      <c r="DD839" t="s">
        <v>117</v>
      </c>
    </row>
    <row r="840" spans="1:114" ht="14.45" customHeight="1" x14ac:dyDescent="0.25">
      <c r="A840" t="s">
        <v>3767</v>
      </c>
      <c r="B840" t="s">
        <v>115</v>
      </c>
      <c r="C840" s="1">
        <v>46058</v>
      </c>
      <c r="D840" s="1">
        <v>46112</v>
      </c>
      <c r="E840" t="s">
        <v>168</v>
      </c>
      <c r="F840" s="1">
        <v>46233</v>
      </c>
      <c r="G840" t="s">
        <v>139</v>
      </c>
      <c r="H840" t="s">
        <v>117</v>
      </c>
      <c r="I840" t="s">
        <v>117</v>
      </c>
      <c r="J840" t="s">
        <v>2634</v>
      </c>
      <c r="L840" t="s">
        <v>2635</v>
      </c>
      <c r="N840" t="s">
        <v>121</v>
      </c>
      <c r="O840" t="s">
        <v>122</v>
      </c>
      <c r="P840" s="8">
        <v>96950</v>
      </c>
      <c r="Q840" t="s">
        <v>123</v>
      </c>
      <c r="R840" t="s">
        <v>582</v>
      </c>
      <c r="S840" s="10">
        <v>16702877742</v>
      </c>
      <c r="U840" t="s">
        <v>2636</v>
      </c>
      <c r="V840">
        <v>812112</v>
      </c>
      <c r="W840" t="s">
        <v>125</v>
      </c>
      <c r="Y840" t="s">
        <v>2637</v>
      </c>
      <c r="Z840" t="s">
        <v>2638</v>
      </c>
      <c r="AA840" t="s">
        <v>2639</v>
      </c>
      <c r="AB840" t="s">
        <v>260</v>
      </c>
      <c r="AC840" t="s">
        <v>2635</v>
      </c>
      <c r="AE840" t="s">
        <v>121</v>
      </c>
      <c r="AF840" t="s">
        <v>122</v>
      </c>
      <c r="AG840" s="8">
        <v>96950</v>
      </c>
      <c r="AH840" t="s">
        <v>123</v>
      </c>
      <c r="AI840" t="s">
        <v>582</v>
      </c>
      <c r="AJ840" s="10">
        <v>16702877742</v>
      </c>
      <c r="AL840" t="s">
        <v>2640</v>
      </c>
      <c r="BE840" t="str">
        <f>"39-5012.00"</f>
        <v>39-5012.00</v>
      </c>
      <c r="BF840" t="s">
        <v>742</v>
      </c>
      <c r="BG840" t="s">
        <v>2641</v>
      </c>
      <c r="BH840" t="s">
        <v>2001</v>
      </c>
      <c r="BI840">
        <v>5</v>
      </c>
      <c r="BJ840">
        <v>5</v>
      </c>
      <c r="BK840" s="1">
        <v>46235</v>
      </c>
      <c r="BL840" s="1">
        <v>47330</v>
      </c>
      <c r="BM840" s="1">
        <v>46235</v>
      </c>
      <c r="BN840" s="1">
        <v>47330</v>
      </c>
      <c r="BO840">
        <v>35</v>
      </c>
      <c r="BP840">
        <v>7</v>
      </c>
      <c r="BQ840">
        <v>0</v>
      </c>
      <c r="BR840">
        <v>7</v>
      </c>
      <c r="BS840">
        <v>0</v>
      </c>
      <c r="BT840">
        <v>7</v>
      </c>
      <c r="BU840">
        <v>7</v>
      </c>
      <c r="BV840">
        <v>7</v>
      </c>
      <c r="BW840" t="str">
        <f>"10:00 AM"</f>
        <v>10:00 AM</v>
      </c>
      <c r="BX840" t="str">
        <f>"6:00 PM"</f>
        <v>6:00 PM</v>
      </c>
      <c r="BY840" t="s">
        <v>165</v>
      </c>
      <c r="BZ840">
        <v>0</v>
      </c>
      <c r="CA840">
        <v>6</v>
      </c>
      <c r="CB840" t="s">
        <v>117</v>
      </c>
      <c r="CD840" t="s">
        <v>591</v>
      </c>
      <c r="CE840" t="s">
        <v>230</v>
      </c>
      <c r="CG840" t="s">
        <v>121</v>
      </c>
      <c r="CH840" t="s">
        <v>122</v>
      </c>
      <c r="CI840" s="8">
        <v>96950</v>
      </c>
      <c r="CJ840" s="3">
        <v>8.8800000000000008</v>
      </c>
      <c r="CK840" s="3">
        <v>8.8800000000000008</v>
      </c>
      <c r="CL840" s="3">
        <v>13.32</v>
      </c>
      <c r="CM840" s="3">
        <v>13.32</v>
      </c>
      <c r="CN840" t="s">
        <v>137</v>
      </c>
      <c r="CO840" t="s">
        <v>591</v>
      </c>
      <c r="CP840" t="s">
        <v>138</v>
      </c>
      <c r="CR840" t="s">
        <v>117</v>
      </c>
      <c r="CS840" t="s">
        <v>139</v>
      </c>
      <c r="CT840" t="s">
        <v>140</v>
      </c>
      <c r="CU840" t="s">
        <v>139</v>
      </c>
      <c r="CV840" t="s">
        <v>140</v>
      </c>
      <c r="CW840" t="s">
        <v>139</v>
      </c>
      <c r="CX840" t="s">
        <v>140</v>
      </c>
      <c r="CY840" t="s">
        <v>592</v>
      </c>
      <c r="CZ840" s="10">
        <v>16702877742</v>
      </c>
      <c r="DA840" t="s">
        <v>2640</v>
      </c>
      <c r="DB840" t="s">
        <v>560</v>
      </c>
      <c r="DC840" t="s">
        <v>139</v>
      </c>
      <c r="DD840" t="s">
        <v>117</v>
      </c>
    </row>
    <row r="841" spans="1:114" ht="14.45" customHeight="1" x14ac:dyDescent="0.25">
      <c r="A841" t="s">
        <v>4270</v>
      </c>
      <c r="B841" t="s">
        <v>115</v>
      </c>
      <c r="C841" s="1">
        <v>46049</v>
      </c>
      <c r="D841" s="1">
        <v>46112</v>
      </c>
      <c r="E841" t="s">
        <v>116</v>
      </c>
      <c r="G841" t="s">
        <v>117</v>
      </c>
      <c r="H841" t="s">
        <v>117</v>
      </c>
      <c r="I841" t="s">
        <v>117</v>
      </c>
      <c r="J841" t="s">
        <v>1626</v>
      </c>
      <c r="K841" t="s">
        <v>2602</v>
      </c>
      <c r="L841" t="s">
        <v>1635</v>
      </c>
      <c r="N841" t="s">
        <v>156</v>
      </c>
      <c r="O841" t="s">
        <v>122</v>
      </c>
      <c r="P841" s="8">
        <v>96950</v>
      </c>
      <c r="Q841" t="s">
        <v>123</v>
      </c>
      <c r="S841" s="10">
        <v>16702332677</v>
      </c>
      <c r="U841" t="s">
        <v>1629</v>
      </c>
      <c r="V841">
        <v>4581</v>
      </c>
      <c r="W841" t="s">
        <v>125</v>
      </c>
      <c r="Y841" t="s">
        <v>1630</v>
      </c>
      <c r="Z841" t="s">
        <v>1631</v>
      </c>
      <c r="AA841" t="s">
        <v>1632</v>
      </c>
      <c r="AB841" t="s">
        <v>209</v>
      </c>
      <c r="AC841" t="s">
        <v>1627</v>
      </c>
      <c r="AD841" t="s">
        <v>1628</v>
      </c>
      <c r="AE841" t="s">
        <v>156</v>
      </c>
      <c r="AF841" t="s">
        <v>122</v>
      </c>
      <c r="AG841" s="8">
        <v>96950</v>
      </c>
      <c r="AH841" t="s">
        <v>123</v>
      </c>
      <c r="AJ841" s="10">
        <v>16702332677</v>
      </c>
      <c r="AL841" t="s">
        <v>1633</v>
      </c>
      <c r="BE841" t="str">
        <f>"51-6021.00"</f>
        <v>51-6021.00</v>
      </c>
      <c r="BF841" t="s">
        <v>1634</v>
      </c>
      <c r="BG841" t="s">
        <v>4271</v>
      </c>
      <c r="BH841" t="s">
        <v>3800</v>
      </c>
      <c r="BI841">
        <v>2</v>
      </c>
      <c r="BJ841">
        <v>2</v>
      </c>
      <c r="BK841" s="1">
        <v>46112</v>
      </c>
      <c r="BL841" s="1">
        <v>46476</v>
      </c>
      <c r="BM841" s="1">
        <v>46112</v>
      </c>
      <c r="BN841" s="1">
        <v>46476</v>
      </c>
      <c r="BO841">
        <v>35</v>
      </c>
      <c r="BP841">
        <v>0</v>
      </c>
      <c r="BQ841">
        <v>7</v>
      </c>
      <c r="BR841">
        <v>7</v>
      </c>
      <c r="BS841">
        <v>7</v>
      </c>
      <c r="BT841">
        <v>7</v>
      </c>
      <c r="BU841">
        <v>7</v>
      </c>
      <c r="BV841">
        <v>0</v>
      </c>
      <c r="BW841" t="str">
        <f>"10:00 AM"</f>
        <v>10:00 AM</v>
      </c>
      <c r="BX841" t="str">
        <f>"6:00 PM"</f>
        <v>6:00 PM</v>
      </c>
      <c r="BY841" t="s">
        <v>165</v>
      </c>
      <c r="BZ841">
        <v>0</v>
      </c>
      <c r="CA841">
        <v>3</v>
      </c>
      <c r="CB841" t="s">
        <v>117</v>
      </c>
      <c r="CD841" t="s">
        <v>3801</v>
      </c>
      <c r="CE841" t="s">
        <v>1635</v>
      </c>
      <c r="CF841" t="s">
        <v>1627</v>
      </c>
      <c r="CG841" t="s">
        <v>156</v>
      </c>
      <c r="CH841" t="s">
        <v>122</v>
      </c>
      <c r="CI841" s="8">
        <v>96950</v>
      </c>
      <c r="CJ841" s="3">
        <v>10.5</v>
      </c>
      <c r="CK841" s="3">
        <v>10.75</v>
      </c>
      <c r="CL841" s="3">
        <v>15.75</v>
      </c>
      <c r="CM841" s="3">
        <v>16.13</v>
      </c>
      <c r="CN841" t="s">
        <v>137</v>
      </c>
      <c r="CO841" t="s">
        <v>140</v>
      </c>
      <c r="CP841" t="s">
        <v>138</v>
      </c>
      <c r="CR841" t="s">
        <v>117</v>
      </c>
      <c r="CS841" t="s">
        <v>139</v>
      </c>
      <c r="CT841" t="s">
        <v>140</v>
      </c>
      <c r="CU841" t="s">
        <v>139</v>
      </c>
      <c r="CV841" t="s">
        <v>140</v>
      </c>
      <c r="CW841" t="s">
        <v>139</v>
      </c>
      <c r="CX841" t="s">
        <v>140</v>
      </c>
      <c r="CY841" t="s">
        <v>1636</v>
      </c>
      <c r="CZ841" s="10">
        <v>16702332677</v>
      </c>
      <c r="DA841" t="s">
        <v>1633</v>
      </c>
      <c r="DB841" t="s">
        <v>140</v>
      </c>
      <c r="DC841" t="s">
        <v>139</v>
      </c>
      <c r="DD841" t="s">
        <v>117</v>
      </c>
    </row>
    <row r="842" spans="1:114" ht="14.45" customHeight="1" x14ac:dyDescent="0.25">
      <c r="A842" t="s">
        <v>4429</v>
      </c>
      <c r="B842" t="s">
        <v>217</v>
      </c>
      <c r="C842" s="1">
        <v>46067</v>
      </c>
      <c r="D842" s="1">
        <v>46112</v>
      </c>
      <c r="E842" t="s">
        <v>116</v>
      </c>
      <c r="G842" t="s">
        <v>117</v>
      </c>
      <c r="H842" t="s">
        <v>117</v>
      </c>
      <c r="I842" t="s">
        <v>117</v>
      </c>
      <c r="J842" t="s">
        <v>968</v>
      </c>
      <c r="K842" t="s">
        <v>969</v>
      </c>
      <c r="L842" t="s">
        <v>970</v>
      </c>
      <c r="N842" t="s">
        <v>121</v>
      </c>
      <c r="O842" t="s">
        <v>122</v>
      </c>
      <c r="P842" s="8">
        <v>96950</v>
      </c>
      <c r="Q842" t="s">
        <v>123</v>
      </c>
      <c r="R842" t="s">
        <v>4430</v>
      </c>
      <c r="S842" s="10">
        <v>16709899218</v>
      </c>
      <c r="U842" t="s">
        <v>971</v>
      </c>
      <c r="V842">
        <v>56132</v>
      </c>
      <c r="W842" t="s">
        <v>222</v>
      </c>
      <c r="X842" t="s">
        <v>139</v>
      </c>
      <c r="Y842" t="s">
        <v>972</v>
      </c>
      <c r="Z842" t="s">
        <v>973</v>
      </c>
      <c r="AA842" t="s">
        <v>974</v>
      </c>
      <c r="AB842" t="s">
        <v>975</v>
      </c>
      <c r="AC842" t="s">
        <v>970</v>
      </c>
      <c r="AE842" t="s">
        <v>121</v>
      </c>
      <c r="AF842" t="s">
        <v>122</v>
      </c>
      <c r="AG842" s="8">
        <v>96950</v>
      </c>
      <c r="AH842" t="s">
        <v>123</v>
      </c>
      <c r="AI842" t="s">
        <v>4430</v>
      </c>
      <c r="AJ842" s="10">
        <v>16709899218</v>
      </c>
      <c r="AL842" t="s">
        <v>977</v>
      </c>
      <c r="BE842" t="str">
        <f>"39-5012.00"</f>
        <v>39-5012.00</v>
      </c>
      <c r="BF842" t="s">
        <v>742</v>
      </c>
      <c r="BG842" t="s">
        <v>4431</v>
      </c>
      <c r="BH842" t="s">
        <v>4432</v>
      </c>
      <c r="BI842">
        <v>4</v>
      </c>
      <c r="BK842" s="1">
        <v>46143</v>
      </c>
      <c r="BL842" s="1">
        <v>46507</v>
      </c>
      <c r="BO842">
        <v>35</v>
      </c>
      <c r="BP842">
        <v>0</v>
      </c>
      <c r="BQ842">
        <v>7</v>
      </c>
      <c r="BR842">
        <v>7</v>
      </c>
      <c r="BS842">
        <v>7</v>
      </c>
      <c r="BT842">
        <v>7</v>
      </c>
      <c r="BU842">
        <v>7</v>
      </c>
      <c r="BV842">
        <v>0</v>
      </c>
      <c r="BW842" t="str">
        <f>"8:00 AM"</f>
        <v>8:00 AM</v>
      </c>
      <c r="BX842" t="str">
        <f>"4:00 PM"</f>
        <v>4:00 PM</v>
      </c>
      <c r="BY842" t="s">
        <v>165</v>
      </c>
      <c r="BZ842">
        <v>0</v>
      </c>
      <c r="CA842">
        <v>12</v>
      </c>
      <c r="CB842" t="s">
        <v>117</v>
      </c>
      <c r="CD842" t="s">
        <v>4433</v>
      </c>
      <c r="CE842" t="s">
        <v>982</v>
      </c>
      <c r="CG842" t="s">
        <v>121</v>
      </c>
      <c r="CH842" t="s">
        <v>122</v>
      </c>
      <c r="CI842" s="8">
        <v>96950</v>
      </c>
      <c r="CJ842" s="3">
        <v>8.8800000000000008</v>
      </c>
      <c r="CK842" s="3">
        <v>8.8800000000000008</v>
      </c>
      <c r="CL842" s="3">
        <v>13.32</v>
      </c>
      <c r="CM842" s="3">
        <v>13.32</v>
      </c>
      <c r="CN842" t="s">
        <v>137</v>
      </c>
      <c r="CO842" t="s">
        <v>140</v>
      </c>
      <c r="CP842" t="s">
        <v>138</v>
      </c>
      <c r="CR842" t="s">
        <v>117</v>
      </c>
      <c r="CS842" t="s">
        <v>139</v>
      </c>
      <c r="CT842" t="s">
        <v>139</v>
      </c>
      <c r="CU842" t="s">
        <v>139</v>
      </c>
      <c r="CV842" t="s">
        <v>140</v>
      </c>
      <c r="CW842" t="s">
        <v>139</v>
      </c>
      <c r="CX842" t="s">
        <v>139</v>
      </c>
      <c r="CY842" t="s">
        <v>983</v>
      </c>
      <c r="CZ842" s="10">
        <v>16709899218</v>
      </c>
      <c r="DA842" t="s">
        <v>977</v>
      </c>
      <c r="DB842" t="s">
        <v>140</v>
      </c>
      <c r="DC842" t="s">
        <v>139</v>
      </c>
      <c r="DD842" t="s">
        <v>139</v>
      </c>
      <c r="DE842" t="s">
        <v>972</v>
      </c>
      <c r="DF842" t="s">
        <v>973</v>
      </c>
      <c r="DG842" t="s">
        <v>249</v>
      </c>
      <c r="DH842" t="s">
        <v>971</v>
      </c>
      <c r="DI842" t="s">
        <v>969</v>
      </c>
      <c r="DJ842" t="s">
        <v>977</v>
      </c>
    </row>
    <row r="843" spans="1:114" ht="14.45" customHeight="1" x14ac:dyDescent="0.25">
      <c r="A843" t="s">
        <v>4808</v>
      </c>
      <c r="B843" t="s">
        <v>115</v>
      </c>
      <c r="C843" s="1">
        <v>46063</v>
      </c>
      <c r="D843" s="1">
        <v>46112</v>
      </c>
      <c r="E843" t="s">
        <v>168</v>
      </c>
      <c r="F843" s="1">
        <v>46111</v>
      </c>
      <c r="G843" t="s">
        <v>117</v>
      </c>
      <c r="H843" t="s">
        <v>117</v>
      </c>
      <c r="I843" t="s">
        <v>117</v>
      </c>
      <c r="J843" t="s">
        <v>4809</v>
      </c>
      <c r="L843" t="s">
        <v>119</v>
      </c>
      <c r="M843" t="s">
        <v>4810</v>
      </c>
      <c r="N843" t="s">
        <v>156</v>
      </c>
      <c r="O843" t="s">
        <v>122</v>
      </c>
      <c r="P843" s="8">
        <v>96950</v>
      </c>
      <c r="Q843" t="s">
        <v>123</v>
      </c>
      <c r="S843" s="10">
        <v>16702338002</v>
      </c>
      <c r="U843" t="s">
        <v>4811</v>
      </c>
      <c r="V843">
        <v>54138</v>
      </c>
      <c r="W843" t="s">
        <v>125</v>
      </c>
      <c r="Y843" t="s">
        <v>4812</v>
      </c>
      <c r="Z843" t="s">
        <v>4813</v>
      </c>
      <c r="AB843" t="s">
        <v>4814</v>
      </c>
      <c r="AC843" t="s">
        <v>119</v>
      </c>
      <c r="AD843" t="s">
        <v>4810</v>
      </c>
      <c r="AE843" t="s">
        <v>156</v>
      </c>
      <c r="AF843" t="s">
        <v>122</v>
      </c>
      <c r="AG843" s="8">
        <v>96950</v>
      </c>
      <c r="AH843" t="s">
        <v>123</v>
      </c>
      <c r="AJ843" s="10">
        <v>16702338002</v>
      </c>
      <c r="AL843" t="s">
        <v>4815</v>
      </c>
      <c r="BE843" t="str">
        <f>"19-4042.00"</f>
        <v>19-4042.00</v>
      </c>
      <c r="BF843" t="s">
        <v>4816</v>
      </c>
      <c r="BG843" t="s">
        <v>4817</v>
      </c>
      <c r="BH843" t="s">
        <v>4818</v>
      </c>
      <c r="BI843">
        <v>1</v>
      </c>
      <c r="BJ843">
        <v>1</v>
      </c>
      <c r="BK843" s="1">
        <v>46113</v>
      </c>
      <c r="BL843" s="1">
        <v>46477</v>
      </c>
      <c r="BM843" s="1">
        <v>46113</v>
      </c>
      <c r="BN843" s="1">
        <v>46477</v>
      </c>
      <c r="BO843">
        <v>35</v>
      </c>
      <c r="BP843">
        <v>0</v>
      </c>
      <c r="BQ843">
        <v>7</v>
      </c>
      <c r="BR843">
        <v>7</v>
      </c>
      <c r="BS843">
        <v>7</v>
      </c>
      <c r="BT843">
        <v>7</v>
      </c>
      <c r="BU843">
        <v>7</v>
      </c>
      <c r="BV843">
        <v>0</v>
      </c>
      <c r="BW843" t="str">
        <f>"9:00 AM"</f>
        <v>9:00 AM</v>
      </c>
      <c r="BX843" t="str">
        <f>"5:00 PM"</f>
        <v>5:00 PM</v>
      </c>
      <c r="BY843" t="s">
        <v>384</v>
      </c>
      <c r="BZ843">
        <v>0</v>
      </c>
      <c r="CA843">
        <v>48</v>
      </c>
      <c r="CB843" t="s">
        <v>117</v>
      </c>
      <c r="CD843" s="2" t="s">
        <v>4819</v>
      </c>
      <c r="CE843" t="s">
        <v>4820</v>
      </c>
      <c r="CG843" t="s">
        <v>121</v>
      </c>
      <c r="CH843" t="s">
        <v>122</v>
      </c>
      <c r="CI843" s="8">
        <v>96950</v>
      </c>
      <c r="CJ843" s="3">
        <v>17.739999999999998</v>
      </c>
      <c r="CK843" s="3">
        <v>17.739999999999998</v>
      </c>
      <c r="CL843" s="3">
        <v>0</v>
      </c>
      <c r="CM843" s="3">
        <v>0</v>
      </c>
      <c r="CN843" t="s">
        <v>137</v>
      </c>
      <c r="CO843">
        <v>0</v>
      </c>
      <c r="CP843" t="s">
        <v>138</v>
      </c>
      <c r="CR843" t="s">
        <v>117</v>
      </c>
      <c r="CS843" t="s">
        <v>139</v>
      </c>
      <c r="CT843" t="s">
        <v>140</v>
      </c>
      <c r="CU843" t="s">
        <v>140</v>
      </c>
      <c r="CV843" t="s">
        <v>140</v>
      </c>
      <c r="CW843" t="s">
        <v>139</v>
      </c>
      <c r="CX843" t="s">
        <v>140</v>
      </c>
      <c r="CY843" t="s">
        <v>141</v>
      </c>
      <c r="CZ843" s="10">
        <v>16702330208</v>
      </c>
      <c r="DA843" t="s">
        <v>4821</v>
      </c>
      <c r="DB843" t="s">
        <v>142</v>
      </c>
      <c r="DC843" t="s">
        <v>139</v>
      </c>
      <c r="DD843" t="s">
        <v>117</v>
      </c>
    </row>
    <row r="844" spans="1:114" ht="14.45" customHeight="1" x14ac:dyDescent="0.25">
      <c r="A844" t="s">
        <v>5796</v>
      </c>
      <c r="B844" t="s">
        <v>115</v>
      </c>
      <c r="C844" s="1">
        <v>46059</v>
      </c>
      <c r="D844" s="1">
        <v>46112</v>
      </c>
      <c r="E844" t="s">
        <v>168</v>
      </c>
      <c r="F844" s="1">
        <v>46233</v>
      </c>
      <c r="G844" t="s">
        <v>117</v>
      </c>
      <c r="H844" t="s">
        <v>117</v>
      </c>
      <c r="I844" t="s">
        <v>117</v>
      </c>
      <c r="J844" t="s">
        <v>2387</v>
      </c>
      <c r="K844" t="s">
        <v>2388</v>
      </c>
      <c r="L844" t="s">
        <v>2389</v>
      </c>
      <c r="N844" t="s">
        <v>121</v>
      </c>
      <c r="O844" t="s">
        <v>122</v>
      </c>
      <c r="P844" s="8">
        <v>96950</v>
      </c>
      <c r="Q844" t="s">
        <v>123</v>
      </c>
      <c r="R844" t="s">
        <v>582</v>
      </c>
      <c r="S844" s="10">
        <v>16702332888</v>
      </c>
      <c r="U844" t="s">
        <v>2390</v>
      </c>
      <c r="V844">
        <v>812112</v>
      </c>
      <c r="W844" t="s">
        <v>125</v>
      </c>
      <c r="Y844" t="s">
        <v>2391</v>
      </c>
      <c r="Z844" t="s">
        <v>2392</v>
      </c>
      <c r="AA844" t="s">
        <v>2393</v>
      </c>
      <c r="AB844" t="s">
        <v>2394</v>
      </c>
      <c r="AC844" t="s">
        <v>2389</v>
      </c>
      <c r="AD844" t="s">
        <v>188</v>
      </c>
      <c r="AE844" t="s">
        <v>121</v>
      </c>
      <c r="AF844" t="s">
        <v>122</v>
      </c>
      <c r="AG844" s="8">
        <v>96950</v>
      </c>
      <c r="AH844" t="s">
        <v>123</v>
      </c>
      <c r="AI844" t="s">
        <v>582</v>
      </c>
      <c r="AJ844" s="10">
        <v>16702332888</v>
      </c>
      <c r="AL844" t="s">
        <v>2395</v>
      </c>
      <c r="BE844" t="str">
        <f>"39-5012.00"</f>
        <v>39-5012.00</v>
      </c>
      <c r="BF844" t="s">
        <v>742</v>
      </c>
      <c r="BG844" t="s">
        <v>2396</v>
      </c>
      <c r="BH844" t="s">
        <v>744</v>
      </c>
      <c r="BI844">
        <v>4</v>
      </c>
      <c r="BJ844">
        <v>4</v>
      </c>
      <c r="BK844" s="1">
        <v>46235</v>
      </c>
      <c r="BL844" s="1">
        <v>46599</v>
      </c>
      <c r="BM844" s="1">
        <v>46235</v>
      </c>
      <c r="BN844" s="1">
        <v>46599</v>
      </c>
      <c r="BO844">
        <v>35</v>
      </c>
      <c r="BP844">
        <v>7</v>
      </c>
      <c r="BQ844">
        <v>0</v>
      </c>
      <c r="BR844">
        <v>7</v>
      </c>
      <c r="BS844">
        <v>0</v>
      </c>
      <c r="BT844">
        <v>7</v>
      </c>
      <c r="BU844">
        <v>7</v>
      </c>
      <c r="BV844">
        <v>7</v>
      </c>
      <c r="BW844" t="str">
        <f>"10:00 AM"</f>
        <v>10:00 AM</v>
      </c>
      <c r="BX844" t="str">
        <f>"6:00 PM"</f>
        <v>6:00 PM</v>
      </c>
      <c r="BY844" t="s">
        <v>165</v>
      </c>
      <c r="BZ844">
        <v>0</v>
      </c>
      <c r="CA844">
        <v>12</v>
      </c>
      <c r="CB844" t="s">
        <v>117</v>
      </c>
      <c r="CD844" t="s">
        <v>591</v>
      </c>
      <c r="CE844" t="s">
        <v>188</v>
      </c>
      <c r="CG844" t="s">
        <v>121</v>
      </c>
      <c r="CH844" t="s">
        <v>122</v>
      </c>
      <c r="CI844" s="8">
        <v>96950</v>
      </c>
      <c r="CJ844" s="3">
        <v>8.8800000000000008</v>
      </c>
      <c r="CK844" s="3">
        <v>8.8800000000000008</v>
      </c>
      <c r="CL844" s="3">
        <v>13.32</v>
      </c>
      <c r="CM844" s="3">
        <v>13.32</v>
      </c>
      <c r="CN844" t="s">
        <v>137</v>
      </c>
      <c r="CO844" t="s">
        <v>591</v>
      </c>
      <c r="CP844" t="s">
        <v>138</v>
      </c>
      <c r="CR844" t="s">
        <v>117</v>
      </c>
      <c r="CS844" t="s">
        <v>139</v>
      </c>
      <c r="CT844" t="s">
        <v>140</v>
      </c>
      <c r="CU844" t="s">
        <v>139</v>
      </c>
      <c r="CV844" t="s">
        <v>140</v>
      </c>
      <c r="CW844" t="s">
        <v>139</v>
      </c>
      <c r="CX844" t="s">
        <v>140</v>
      </c>
      <c r="CY844" t="s">
        <v>592</v>
      </c>
      <c r="CZ844" s="10">
        <v>16702332888</v>
      </c>
      <c r="DA844" t="s">
        <v>2395</v>
      </c>
      <c r="DB844" t="s">
        <v>560</v>
      </c>
      <c r="DC844" t="s">
        <v>139</v>
      </c>
      <c r="DD844" t="s">
        <v>117</v>
      </c>
    </row>
    <row r="845" spans="1:114" ht="14.45" customHeight="1" x14ac:dyDescent="0.25">
      <c r="A845" t="s">
        <v>5810</v>
      </c>
      <c r="B845" t="s">
        <v>115</v>
      </c>
      <c r="C845" s="1">
        <v>46067</v>
      </c>
      <c r="D845" s="1">
        <v>46112</v>
      </c>
      <c r="E845" t="s">
        <v>168</v>
      </c>
      <c r="F845" s="1">
        <v>46233</v>
      </c>
      <c r="G845" t="s">
        <v>117</v>
      </c>
      <c r="H845" t="s">
        <v>117</v>
      </c>
      <c r="I845" t="s">
        <v>117</v>
      </c>
      <c r="J845" t="s">
        <v>1339</v>
      </c>
      <c r="K845" t="s">
        <v>1340</v>
      </c>
      <c r="L845" t="s">
        <v>1341</v>
      </c>
      <c r="M845" t="s">
        <v>558</v>
      </c>
      <c r="N845" t="s">
        <v>121</v>
      </c>
      <c r="O845" t="s">
        <v>122</v>
      </c>
      <c r="P845" s="8">
        <v>96950</v>
      </c>
      <c r="Q845" t="s">
        <v>123</v>
      </c>
      <c r="S845" s="10">
        <v>16702349889</v>
      </c>
      <c r="U845" t="s">
        <v>1342</v>
      </c>
      <c r="V845">
        <v>236116</v>
      </c>
      <c r="W845" t="s">
        <v>125</v>
      </c>
      <c r="Y845" t="s">
        <v>1343</v>
      </c>
      <c r="Z845" t="s">
        <v>1344</v>
      </c>
      <c r="AA845" t="s">
        <v>1345</v>
      </c>
      <c r="AB845" t="s">
        <v>1346</v>
      </c>
      <c r="AC845" t="s">
        <v>1347</v>
      </c>
      <c r="AD845" t="s">
        <v>1341</v>
      </c>
      <c r="AE845" t="s">
        <v>121</v>
      </c>
      <c r="AF845" t="s">
        <v>122</v>
      </c>
      <c r="AG845" s="8">
        <v>96950</v>
      </c>
      <c r="AH845" t="s">
        <v>123</v>
      </c>
      <c r="AJ845" s="10">
        <v>16702349889</v>
      </c>
      <c r="AL845" t="s">
        <v>1348</v>
      </c>
      <c r="BE845" t="str">
        <f>"49-9071.00"</f>
        <v>49-9071.00</v>
      </c>
      <c r="BF845" t="s">
        <v>132</v>
      </c>
      <c r="BG845" t="s">
        <v>1349</v>
      </c>
      <c r="BH845" t="s">
        <v>1350</v>
      </c>
      <c r="BI845">
        <v>10</v>
      </c>
      <c r="BJ845">
        <v>10</v>
      </c>
      <c r="BK845" s="1">
        <v>46235</v>
      </c>
      <c r="BL845" s="1">
        <v>46599</v>
      </c>
      <c r="BM845" s="1">
        <v>46235</v>
      </c>
      <c r="BN845" s="1">
        <v>46599</v>
      </c>
      <c r="BO845">
        <v>40</v>
      </c>
      <c r="BP845">
        <v>0</v>
      </c>
      <c r="BQ845">
        <v>8</v>
      </c>
      <c r="BR845">
        <v>8</v>
      </c>
      <c r="BS845">
        <v>8</v>
      </c>
      <c r="BT845">
        <v>8</v>
      </c>
      <c r="BU845">
        <v>8</v>
      </c>
      <c r="BV845">
        <v>0</v>
      </c>
      <c r="BW845" t="str">
        <f>"7:30 AM"</f>
        <v>7:30 AM</v>
      </c>
      <c r="BX845" t="str">
        <f>"4:30 PM"</f>
        <v>4:30 PM</v>
      </c>
      <c r="BY845" t="s">
        <v>135</v>
      </c>
      <c r="BZ845">
        <v>0</v>
      </c>
      <c r="CA845">
        <v>24</v>
      </c>
      <c r="CB845" t="s">
        <v>117</v>
      </c>
      <c r="CD845" s="2" t="s">
        <v>1351</v>
      </c>
      <c r="CE845" t="s">
        <v>4861</v>
      </c>
      <c r="CF845" t="s">
        <v>140</v>
      </c>
      <c r="CG845" t="s">
        <v>121</v>
      </c>
      <c r="CH845" t="s">
        <v>122</v>
      </c>
      <c r="CI845" s="8">
        <v>96950</v>
      </c>
      <c r="CJ845" s="3">
        <v>9.98</v>
      </c>
      <c r="CK845" s="3">
        <v>9.98</v>
      </c>
      <c r="CL845" s="3">
        <v>14.97</v>
      </c>
      <c r="CM845" s="3">
        <v>14.97</v>
      </c>
      <c r="CN845" t="s">
        <v>137</v>
      </c>
      <c r="CO845" t="s">
        <v>3243</v>
      </c>
      <c r="CP845" t="s">
        <v>138</v>
      </c>
      <c r="CR845" t="s">
        <v>117</v>
      </c>
      <c r="CS845" t="s">
        <v>139</v>
      </c>
      <c r="CT845" t="s">
        <v>140</v>
      </c>
      <c r="CU845" t="s">
        <v>139</v>
      </c>
      <c r="CV845" t="s">
        <v>140</v>
      </c>
      <c r="CW845" t="s">
        <v>139</v>
      </c>
      <c r="CX845" t="s">
        <v>140</v>
      </c>
      <c r="CY845" t="s">
        <v>1353</v>
      </c>
      <c r="CZ845" s="10">
        <v>16702349889</v>
      </c>
      <c r="DA845" t="s">
        <v>1348</v>
      </c>
      <c r="DB845" t="s">
        <v>140</v>
      </c>
      <c r="DC845" t="s">
        <v>139</v>
      </c>
      <c r="DD845" t="s">
        <v>117</v>
      </c>
      <c r="DE845" t="s">
        <v>1343</v>
      </c>
      <c r="DF845" t="s">
        <v>1344</v>
      </c>
      <c r="DG845" t="s">
        <v>249</v>
      </c>
      <c r="DH845" t="s">
        <v>1342</v>
      </c>
      <c r="DI845" t="s">
        <v>1354</v>
      </c>
      <c r="DJ845" t="s">
        <v>1348</v>
      </c>
    </row>
  </sheetData>
  <autoFilter ref="A1:DJ845" xr:uid="{3D80C1CC-ABF2-4779-A30D-5CCEC847475D}">
    <sortState xmlns:xlrd2="http://schemas.microsoft.com/office/spreadsheetml/2017/richdata2" ref="A2:DJ845">
      <sortCondition ref="D1:D845"/>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8820012FD6854EB08BFBD8CA2C114C" ma:contentTypeVersion="3" ma:contentTypeDescription="Create a new document." ma:contentTypeScope="" ma:versionID="e34dd4adc8a9fb0d5f5318d01c77e91b">
  <xsd:schema xmlns:xsd="http://www.w3.org/2001/XMLSchema" xmlns:xs="http://www.w3.org/2001/XMLSchema" xmlns:p="http://schemas.microsoft.com/office/2006/metadata/properties" xmlns:ns2="743f3518-bcd3-44c9-8e48-ee39f1803504" targetNamespace="http://schemas.microsoft.com/office/2006/metadata/properties" ma:root="true" ma:fieldsID="5713eaabf179fdf1b86bfdf4db302afa" ns2:_="">
    <xsd:import namespace="743f3518-bcd3-44c9-8e48-ee39f180350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3f3518-bcd3-44c9-8e48-ee39f1803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2FF141-ECE3-48FE-BB86-3638E8304098}"/>
</file>

<file path=customXml/itemProps2.xml><?xml version="1.0" encoding="utf-8"?>
<ds:datastoreItem xmlns:ds="http://schemas.openxmlformats.org/officeDocument/2006/customXml" ds:itemID="{199A16A4-86B1-4C4D-BEAF-FA4D6078279A}"/>
</file>

<file path=customXml/itemProps3.xml><?xml version="1.0" encoding="utf-8"?>
<ds:datastoreItem xmlns:ds="http://schemas.openxmlformats.org/officeDocument/2006/customXml" ds:itemID="{BD32809E-0B0C-482A-A257-FEFABD7B7F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CW-1_Disclosure_Data_FY2026_Q2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William J - ETA CTR</dc:creator>
  <cp:lastModifiedBy>Jordan, Rob - ETA</cp:lastModifiedBy>
  <dcterms:created xsi:type="dcterms:W3CDTF">2026-04-01T20:07:35Z</dcterms:created>
  <dcterms:modified xsi:type="dcterms:W3CDTF">2026-04-17T12:48:40Z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0x010100B88820012FD6854EB08BFBD8CA2C114C</vt:lpwstr>
  </property>
</Properties>
</file>