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ta-940-01.eta.dir.labor.gov\Shared\OFAS\BUDGET\- Formula Team\ALLOT_FORMULA_FUNDING\4 - DISWKR - WIA\PY 2019\"/>
    </mc:Choice>
  </mc:AlternateContent>
  <bookViews>
    <workbookView xWindow="0" yWindow="0" windowWidth="19180" windowHeight="7030"/>
  </bookViews>
  <sheets>
    <sheet name="DW Restore" sheetId="66" r:id="rId1"/>
  </sheets>
  <definedNames>
    <definedName name="_Key1" localSheetId="0" hidden="1">#REF!</definedName>
    <definedName name="_Key1" hidden="1">#REF!</definedName>
    <definedName name="_Order1" localSheetId="0" hidden="1">255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xlnm.Database">#REF!</definedName>
    <definedName name="_xlnm.Print_Area" localSheetId="0">'DW Restore'!$A$1:$H$70</definedName>
    <definedName name="STFORM">#REF!</definedName>
    <definedName name="TERRFORM">#REF!</definedName>
  </definedNames>
  <calcPr calcId="162913"/>
</workbook>
</file>

<file path=xl/calcChain.xml><?xml version="1.0" encoding="utf-8"?>
<calcChain xmlns="http://schemas.openxmlformats.org/spreadsheetml/2006/main">
  <c r="F70" i="66" l="1"/>
  <c r="E70" i="66"/>
  <c r="B70" i="66"/>
  <c r="H69" i="66"/>
  <c r="G69" i="66"/>
  <c r="D69" i="66"/>
  <c r="C69" i="66"/>
  <c r="F68" i="66"/>
  <c r="E68" i="66"/>
  <c r="B68" i="66"/>
  <c r="F67" i="66"/>
  <c r="E67" i="66"/>
  <c r="B67" i="66"/>
  <c r="F66" i="66"/>
  <c r="E66" i="66"/>
  <c r="B66" i="66"/>
  <c r="F65" i="66"/>
  <c r="E65" i="66"/>
  <c r="B65" i="66"/>
  <c r="F64" i="66"/>
  <c r="E64" i="66"/>
  <c r="B64" i="66"/>
  <c r="H63" i="66"/>
  <c r="G63" i="66"/>
  <c r="G9" i="66" s="1"/>
  <c r="D63" i="66"/>
  <c r="D9" i="66" s="1"/>
  <c r="C63" i="66"/>
  <c r="F62" i="66"/>
  <c r="E62" i="66"/>
  <c r="B62" i="66"/>
  <c r="F61" i="66"/>
  <c r="E61" i="66"/>
  <c r="B61" i="66"/>
  <c r="F60" i="66"/>
  <c r="E60" i="66"/>
  <c r="B60" i="66"/>
  <c r="F59" i="66"/>
  <c r="E59" i="66"/>
  <c r="B59" i="66"/>
  <c r="F58" i="66"/>
  <c r="E58" i="66"/>
  <c r="B58" i="66"/>
  <c r="F57" i="66"/>
  <c r="E57" i="66"/>
  <c r="B57" i="66"/>
  <c r="F56" i="66"/>
  <c r="E56" i="66"/>
  <c r="B56" i="66"/>
  <c r="F55" i="66"/>
  <c r="E55" i="66"/>
  <c r="B55" i="66"/>
  <c r="F54" i="66"/>
  <c r="E54" i="66"/>
  <c r="B54" i="66"/>
  <c r="F53" i="66"/>
  <c r="E53" i="66"/>
  <c r="B53" i="66"/>
  <c r="F52" i="66"/>
  <c r="E52" i="66"/>
  <c r="B52" i="66"/>
  <c r="F51" i="66"/>
  <c r="E51" i="66"/>
  <c r="B51" i="66"/>
  <c r="F50" i="66"/>
  <c r="E50" i="66"/>
  <c r="B50" i="66"/>
  <c r="F49" i="66"/>
  <c r="E49" i="66"/>
  <c r="B49" i="66"/>
  <c r="F48" i="66"/>
  <c r="E48" i="66"/>
  <c r="B48" i="66"/>
  <c r="F47" i="66"/>
  <c r="E47" i="66"/>
  <c r="B47" i="66"/>
  <c r="F46" i="66"/>
  <c r="E46" i="66"/>
  <c r="B46" i="66"/>
  <c r="F45" i="66"/>
  <c r="E45" i="66"/>
  <c r="B45" i="66"/>
  <c r="F44" i="66"/>
  <c r="E44" i="66"/>
  <c r="B44" i="66"/>
  <c r="F43" i="66"/>
  <c r="E43" i="66"/>
  <c r="B43" i="66"/>
  <c r="F42" i="66"/>
  <c r="E42" i="66"/>
  <c r="B42" i="66"/>
  <c r="F41" i="66"/>
  <c r="E41" i="66"/>
  <c r="B41" i="66"/>
  <c r="F40" i="66"/>
  <c r="E40" i="66"/>
  <c r="B40" i="66"/>
  <c r="F39" i="66"/>
  <c r="E39" i="66"/>
  <c r="B39" i="66"/>
  <c r="F38" i="66"/>
  <c r="E38" i="66"/>
  <c r="B38" i="66"/>
  <c r="F37" i="66"/>
  <c r="E37" i="66"/>
  <c r="B37" i="66"/>
  <c r="F36" i="66"/>
  <c r="E36" i="66"/>
  <c r="B36" i="66"/>
  <c r="F35" i="66"/>
  <c r="E35" i="66"/>
  <c r="B35" i="66"/>
  <c r="F34" i="66"/>
  <c r="E34" i="66"/>
  <c r="B34" i="66"/>
  <c r="F33" i="66"/>
  <c r="E33" i="66"/>
  <c r="B33" i="66"/>
  <c r="F32" i="66"/>
  <c r="E32" i="66"/>
  <c r="B32" i="66"/>
  <c r="F31" i="66"/>
  <c r="E31" i="66"/>
  <c r="B31" i="66"/>
  <c r="F30" i="66"/>
  <c r="E30" i="66"/>
  <c r="B30" i="66"/>
  <c r="F29" i="66"/>
  <c r="E29" i="66"/>
  <c r="B29" i="66"/>
  <c r="F28" i="66"/>
  <c r="E28" i="66"/>
  <c r="B28" i="66"/>
  <c r="F27" i="66"/>
  <c r="E27" i="66"/>
  <c r="B27" i="66"/>
  <c r="F26" i="66"/>
  <c r="E26" i="66"/>
  <c r="B26" i="66"/>
  <c r="F25" i="66"/>
  <c r="E25" i="66"/>
  <c r="B25" i="66"/>
  <c r="F24" i="66"/>
  <c r="E24" i="66"/>
  <c r="B24" i="66"/>
  <c r="F23" i="66"/>
  <c r="E23" i="66"/>
  <c r="B23" i="66"/>
  <c r="F22" i="66"/>
  <c r="E22" i="66"/>
  <c r="B22" i="66"/>
  <c r="F21" i="66"/>
  <c r="E21" i="66"/>
  <c r="B21" i="66"/>
  <c r="F20" i="66"/>
  <c r="E20" i="66"/>
  <c r="B20" i="66"/>
  <c r="F19" i="66"/>
  <c r="E19" i="66"/>
  <c r="B19" i="66"/>
  <c r="F18" i="66"/>
  <c r="E18" i="66"/>
  <c r="B18" i="66"/>
  <c r="F17" i="66"/>
  <c r="E17" i="66"/>
  <c r="B17" i="66"/>
  <c r="F16" i="66"/>
  <c r="E16" i="66"/>
  <c r="B16" i="66"/>
  <c r="F15" i="66"/>
  <c r="E15" i="66"/>
  <c r="B15" i="66"/>
  <c r="F14" i="66"/>
  <c r="E14" i="66"/>
  <c r="B14" i="66"/>
  <c r="F13" i="66"/>
  <c r="E13" i="66"/>
  <c r="B13" i="66"/>
  <c r="F12" i="66"/>
  <c r="E12" i="66"/>
  <c r="B12" i="66"/>
  <c r="F11" i="66"/>
  <c r="F63" i="66" s="1"/>
  <c r="E11" i="66"/>
  <c r="B11" i="66"/>
  <c r="C9" i="66"/>
  <c r="E63" i="66" l="1"/>
  <c r="B63" i="66"/>
  <c r="B9" i="66" s="1"/>
  <c r="B69" i="66"/>
  <c r="E69" i="66"/>
  <c r="E9" i="66" s="1"/>
  <c r="H9" i="66"/>
  <c r="F69" i="66"/>
  <c r="F9" i="66" s="1"/>
</calcChain>
</file>

<file path=xl/sharedStrings.xml><?xml version="1.0" encoding="utf-8"?>
<sst xmlns="http://schemas.openxmlformats.org/spreadsheetml/2006/main" count="75" uniqueCount="72">
  <si>
    <t>Employment and Training Administration</t>
  </si>
  <si>
    <t>State</t>
  </si>
  <si>
    <t>Total</t>
  </si>
  <si>
    <t>U. S. Department of Labor</t>
  </si>
  <si>
    <t xml:space="preserve">Total                      </t>
  </si>
  <si>
    <t xml:space="preserve">Alabama                      </t>
  </si>
  <si>
    <t xml:space="preserve">Alaska                      </t>
  </si>
  <si>
    <t xml:space="preserve">Arizona                      </t>
  </si>
  <si>
    <t xml:space="preserve">Arkansas                      </t>
  </si>
  <si>
    <t xml:space="preserve">California                      </t>
  </si>
  <si>
    <t xml:space="preserve">Colorado                      </t>
  </si>
  <si>
    <t xml:space="preserve">Connecticut                      </t>
  </si>
  <si>
    <t xml:space="preserve">Delaware                      </t>
  </si>
  <si>
    <t xml:space="preserve">District of Columbia                      </t>
  </si>
  <si>
    <t xml:space="preserve">Florida                      </t>
  </si>
  <si>
    <t xml:space="preserve">Georgia                      </t>
  </si>
  <si>
    <t xml:space="preserve">Hawaii                      </t>
  </si>
  <si>
    <t xml:space="preserve">Idaho                      </t>
  </si>
  <si>
    <t xml:space="preserve">Illinois                      </t>
  </si>
  <si>
    <t xml:space="preserve">Indiana                      </t>
  </si>
  <si>
    <t xml:space="preserve">Iowa                      </t>
  </si>
  <si>
    <t xml:space="preserve">Kansas                      </t>
  </si>
  <si>
    <t xml:space="preserve">Kentucky                      </t>
  </si>
  <si>
    <t xml:space="preserve">Louisiana                      </t>
  </si>
  <si>
    <t xml:space="preserve">Maine                      </t>
  </si>
  <si>
    <t xml:space="preserve">Maryland                      </t>
  </si>
  <si>
    <t xml:space="preserve">Massachusetts                      </t>
  </si>
  <si>
    <t xml:space="preserve">Michigan                      </t>
  </si>
  <si>
    <t xml:space="preserve">Minnesota                      </t>
  </si>
  <si>
    <t xml:space="preserve">Mississippi                      </t>
  </si>
  <si>
    <t xml:space="preserve">Missouri                      </t>
  </si>
  <si>
    <t xml:space="preserve">Montana                      </t>
  </si>
  <si>
    <t xml:space="preserve">Nebraska                      </t>
  </si>
  <si>
    <t xml:space="preserve">Nevada                      </t>
  </si>
  <si>
    <t xml:space="preserve">New Hampshire                      </t>
  </si>
  <si>
    <t xml:space="preserve">New Jersey                      </t>
  </si>
  <si>
    <t xml:space="preserve">New Mexico                      </t>
  </si>
  <si>
    <t xml:space="preserve">New York                      </t>
  </si>
  <si>
    <t xml:space="preserve">North Carolina                      </t>
  </si>
  <si>
    <t xml:space="preserve">North Dakota                      </t>
  </si>
  <si>
    <t xml:space="preserve">Ohio                      </t>
  </si>
  <si>
    <t xml:space="preserve">Oklahoma                      </t>
  </si>
  <si>
    <t xml:space="preserve">Oregon                      </t>
  </si>
  <si>
    <t xml:space="preserve">Pennsylvania                      </t>
  </si>
  <si>
    <t xml:space="preserve">Puerto Rico                      </t>
  </si>
  <si>
    <t xml:space="preserve">Rhode Island                      </t>
  </si>
  <si>
    <t xml:space="preserve">South Carolina                      </t>
  </si>
  <si>
    <t xml:space="preserve">South Dakota                      </t>
  </si>
  <si>
    <t xml:space="preserve">Tennessee                      </t>
  </si>
  <si>
    <t xml:space="preserve">Texas                      </t>
  </si>
  <si>
    <t xml:space="preserve">Utah                      </t>
  </si>
  <si>
    <t xml:space="preserve">Vermont                      </t>
  </si>
  <si>
    <t xml:space="preserve">Virginia                      </t>
  </si>
  <si>
    <t xml:space="preserve">Washington                      </t>
  </si>
  <si>
    <t xml:space="preserve">West Virginia                      </t>
  </si>
  <si>
    <t xml:space="preserve">Wisconsin                      </t>
  </si>
  <si>
    <t xml:space="preserve">Wyoming                      </t>
  </si>
  <si>
    <t xml:space="preserve">       State Total                      </t>
  </si>
  <si>
    <t xml:space="preserve">American Samoa                      </t>
  </si>
  <si>
    <t xml:space="preserve">Guam                      </t>
  </si>
  <si>
    <t xml:space="preserve">Northern Marianas                      </t>
  </si>
  <si>
    <t xml:space="preserve">Palau                      </t>
  </si>
  <si>
    <t xml:space="preserve">Virgin Islands                      </t>
  </si>
  <si>
    <t xml:space="preserve">       Outlying Areas Total                      </t>
  </si>
  <si>
    <t>Based on the Restoration of the Set Asides</t>
  </si>
  <si>
    <t>Initial PY 2019 Allotment</t>
  </si>
  <si>
    <t>Revised PY 2019 Allotment with Restoration</t>
  </si>
  <si>
    <t>7/1/2019
(PY 2019)</t>
  </si>
  <si>
    <t>10/1/2019
(FY 2020)</t>
  </si>
  <si>
    <t>WIOA Dislocated Worker Program Revised FY 2020 Advance Allotments</t>
  </si>
  <si>
    <t>National Reserve</t>
  </si>
  <si>
    <t>Set Asides
Restored
to FY 2020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</si>
</sst>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</numFmts>
  <fonts count="10">
    <font>
      <sz val="12"/>
      <name val="Arial"/>
    </font>
    <font>
      <sz val="10"/>
      <name val="Arial"/>
      <family val="2"/>
    </font>
    <font>
      <sz val="12"/>
      <name val="SWISS"/>
    </font>
    <font>
      <b/>
      <sz val="12"/>
      <name val="Arial"/>
      <family val="2"/>
    </font>
    <font>
      <sz val="12"/>
      <color indexed="8"/>
      <name val="SWISS"/>
    </font>
    <font>
      <sz val="1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2" fillId="0" borderId="0"/>
    <xf numFmtId="0" fontId="2" fillId="0" borderId="0"/>
  </cellStyleXfs>
  <cellXfs count="84">
    <xf numFmtId="0" fontId="0" fillId="0" borderId="0" xfId="0"/>
    <xf numFmtId="0" fontId="5" fillId="0" borderId="0" xfId="3" applyFont="1" applyFill="1"/>
    <xf numFmtId="0" fontId="5" fillId="0" borderId="0" xfId="3" applyFont="1" applyFill="1" applyAlignment="1" applyProtection="1">
      <alignment horizontal="centerContinuous"/>
    </xf>
    <xf numFmtId="0" fontId="7" fillId="0" borderId="13" xfId="3" applyFont="1" applyFill="1" applyBorder="1" applyAlignment="1" applyProtection="1">
      <alignment horizontal="centerContinuous"/>
    </xf>
    <xf numFmtId="0" fontId="3" fillId="0" borderId="9" xfId="8" applyFont="1" applyFill="1" applyBorder="1" applyAlignment="1" applyProtection="1">
      <alignment horizontal="center"/>
    </xf>
    <xf numFmtId="0" fontId="3" fillId="0" borderId="14" xfId="3" applyFont="1" applyFill="1" applyBorder="1" applyProtection="1"/>
    <xf numFmtId="0" fontId="5" fillId="0" borderId="3" xfId="3" applyFont="1" applyFill="1" applyBorder="1" applyProtection="1"/>
    <xf numFmtId="0" fontId="3" fillId="0" borderId="15" xfId="3" applyFont="1" applyFill="1" applyBorder="1" applyProtection="1"/>
    <xf numFmtId="0" fontId="3" fillId="0" borderId="16" xfId="3" applyFont="1" applyFill="1" applyBorder="1" applyProtection="1"/>
    <xf numFmtId="0" fontId="3" fillId="0" borderId="18" xfId="3" applyFont="1" applyFill="1" applyBorder="1" applyProtection="1"/>
    <xf numFmtId="0" fontId="3" fillId="0" borderId="20" xfId="3" applyFont="1" applyFill="1" applyBorder="1" applyProtection="1"/>
    <xf numFmtId="0" fontId="6" fillId="0" borderId="0" xfId="3" applyFont="1" applyFill="1" applyAlignment="1" applyProtection="1">
      <alignment horizontal="centerContinuous"/>
    </xf>
    <xf numFmtId="0" fontId="6" fillId="0" borderId="0" xfId="3" applyNumberFormat="1" applyFont="1" applyFill="1" applyAlignment="1">
      <alignment horizontal="centerContinuous" wrapText="1"/>
    </xf>
    <xf numFmtId="14" fontId="8" fillId="0" borderId="6" xfId="3" applyNumberFormat="1" applyFont="1" applyFill="1" applyBorder="1" applyAlignment="1" applyProtection="1">
      <alignment horizontal="center" wrapText="1"/>
    </xf>
    <xf numFmtId="14" fontId="8" fillId="0" borderId="11" xfId="3" applyNumberFormat="1" applyFont="1" applyFill="1" applyBorder="1" applyAlignment="1" applyProtection="1">
      <alignment horizontal="center" wrapText="1"/>
    </xf>
    <xf numFmtId="0" fontId="8" fillId="0" borderId="9" xfId="3" applyFont="1" applyFill="1" applyBorder="1" applyAlignment="1" applyProtection="1">
      <alignment horizontal="center"/>
    </xf>
    <xf numFmtId="0" fontId="5" fillId="0" borderId="4" xfId="3" applyFont="1" applyFill="1" applyBorder="1" applyProtection="1"/>
    <xf numFmtId="37" fontId="5" fillId="0" borderId="5" xfId="3" applyNumberFormat="1" applyFont="1" applyFill="1" applyBorder="1" applyProtection="1"/>
    <xf numFmtId="0" fontId="5" fillId="0" borderId="4" xfId="3" applyFont="1" applyFill="1" applyBorder="1"/>
    <xf numFmtId="37" fontId="5" fillId="0" borderId="4" xfId="3" applyNumberFormat="1" applyFont="1" applyFill="1" applyBorder="1" applyProtection="1"/>
    <xf numFmtId="0" fontId="5" fillId="0" borderId="5" xfId="3" applyFont="1" applyFill="1" applyBorder="1"/>
    <xf numFmtId="5" fontId="8" fillId="0" borderId="7" xfId="3" applyNumberFormat="1" applyFont="1" applyFill="1" applyBorder="1" applyProtection="1"/>
    <xf numFmtId="5" fontId="8" fillId="0" borderId="0" xfId="3" applyNumberFormat="1" applyFont="1" applyFill="1" applyBorder="1" applyProtection="1"/>
    <xf numFmtId="5" fontId="8" fillId="0" borderId="8" xfId="3" applyNumberFormat="1" applyFont="1" applyFill="1" applyBorder="1" applyProtection="1"/>
    <xf numFmtId="5" fontId="3" fillId="0" borderId="0" xfId="3" applyNumberFormat="1" applyFont="1" applyFill="1" applyBorder="1" applyProtection="1"/>
    <xf numFmtId="5" fontId="3" fillId="0" borderId="7" xfId="3" applyNumberFormat="1" applyFont="1" applyFill="1" applyBorder="1" applyProtection="1"/>
    <xf numFmtId="5" fontId="3" fillId="0" borderId="8" xfId="3" applyNumberFormat="1" applyFont="1" applyFill="1" applyBorder="1" applyProtection="1"/>
    <xf numFmtId="0" fontId="8" fillId="0" borderId="7" xfId="3" applyFont="1" applyFill="1" applyBorder="1" applyProtection="1"/>
    <xf numFmtId="0" fontId="9" fillId="0" borderId="0" xfId="3" applyFont="1" applyFill="1" applyBorder="1" applyProtection="1"/>
    <xf numFmtId="0" fontId="9" fillId="0" borderId="8" xfId="3" applyFont="1" applyFill="1" applyBorder="1" applyProtection="1"/>
    <xf numFmtId="0" fontId="3" fillId="0" borderId="0" xfId="3" applyFont="1" applyFill="1" applyBorder="1" applyProtection="1"/>
    <xf numFmtId="0" fontId="5" fillId="0" borderId="7" xfId="3" applyFont="1" applyFill="1" applyBorder="1"/>
    <xf numFmtId="0" fontId="5" fillId="0" borderId="0" xfId="3" applyFont="1" applyFill="1" applyBorder="1" applyProtection="1"/>
    <xf numFmtId="0" fontId="5" fillId="0" borderId="8" xfId="3" applyFont="1" applyFill="1" applyBorder="1"/>
    <xf numFmtId="37" fontId="9" fillId="0" borderId="7" xfId="3" applyNumberFormat="1" applyFont="1" applyFill="1" applyBorder="1" applyProtection="1"/>
    <xf numFmtId="37" fontId="9" fillId="0" borderId="0" xfId="3" applyNumberFormat="1" applyFont="1" applyFill="1" applyBorder="1" applyProtection="1"/>
    <xf numFmtId="37" fontId="9" fillId="0" borderId="8" xfId="3" applyNumberFormat="1" applyFont="1" applyFill="1" applyBorder="1" applyProtection="1"/>
    <xf numFmtId="37" fontId="5" fillId="0" borderId="0" xfId="3" applyNumberFormat="1" applyFont="1" applyFill="1" applyBorder="1" applyProtection="1"/>
    <xf numFmtId="37" fontId="5" fillId="0" borderId="7" xfId="3" applyNumberFormat="1" applyFont="1" applyFill="1" applyBorder="1"/>
    <xf numFmtId="37" fontId="5" fillId="0" borderId="8" xfId="3" applyNumberFormat="1" applyFont="1" applyFill="1" applyBorder="1"/>
    <xf numFmtId="37" fontId="9" fillId="0" borderId="17" xfId="3" applyNumberFormat="1" applyFont="1" applyFill="1" applyBorder="1" applyProtection="1"/>
    <xf numFmtId="37" fontId="9" fillId="0" borderId="12" xfId="3" applyNumberFormat="1" applyFont="1" applyFill="1" applyBorder="1" applyProtection="1"/>
    <xf numFmtId="37" fontId="9" fillId="0" borderId="21" xfId="3" applyNumberFormat="1" applyFont="1" applyFill="1" applyBorder="1" applyProtection="1"/>
    <xf numFmtId="37" fontId="5" fillId="0" borderId="12" xfId="3" applyNumberFormat="1" applyFont="1" applyFill="1" applyBorder="1" applyProtection="1"/>
    <xf numFmtId="37" fontId="5" fillId="0" borderId="17" xfId="3" applyNumberFormat="1" applyFont="1" applyFill="1" applyBorder="1"/>
    <xf numFmtId="37" fontId="5" fillId="0" borderId="21" xfId="3" applyNumberFormat="1" applyFont="1" applyFill="1" applyBorder="1"/>
    <xf numFmtId="37" fontId="8" fillId="0" borderId="19" xfId="3" applyNumberFormat="1" applyFont="1" applyFill="1" applyBorder="1" applyProtection="1"/>
    <xf numFmtId="37" fontId="8" fillId="0" borderId="22" xfId="3" applyNumberFormat="1" applyFont="1" applyFill="1" applyBorder="1" applyProtection="1"/>
    <xf numFmtId="37" fontId="8" fillId="0" borderId="23" xfId="3" applyNumberFormat="1" applyFont="1" applyFill="1" applyBorder="1" applyProtection="1"/>
    <xf numFmtId="37" fontId="3" fillId="0" borderId="22" xfId="3" applyNumberFormat="1" applyFont="1" applyFill="1" applyBorder="1" applyProtection="1"/>
    <xf numFmtId="37" fontId="3" fillId="0" borderId="19" xfId="3" applyNumberFormat="1" applyFont="1" applyFill="1" applyBorder="1" applyProtection="1"/>
    <xf numFmtId="37" fontId="3" fillId="0" borderId="23" xfId="3" applyNumberFormat="1" applyFont="1" applyFill="1" applyBorder="1" applyProtection="1"/>
    <xf numFmtId="37" fontId="4" fillId="0" borderId="0" xfId="3" applyNumberFormat="1" applyFont="1" applyFill="1" applyBorder="1" applyProtection="1"/>
    <xf numFmtId="37" fontId="4" fillId="0" borderId="5" xfId="3" applyNumberFormat="1" applyFont="1" applyFill="1" applyBorder="1" applyProtection="1"/>
    <xf numFmtId="37" fontId="4" fillId="0" borderId="8" xfId="3" applyNumberFormat="1" applyFont="1" applyFill="1" applyBorder="1" applyProtection="1"/>
    <xf numFmtId="37" fontId="4" fillId="0" borderId="12" xfId="3" applyNumberFormat="1" applyFont="1" applyFill="1" applyBorder="1" applyProtection="1"/>
    <xf numFmtId="37" fontId="4" fillId="0" borderId="21" xfId="3" applyNumberFormat="1" applyFont="1" applyFill="1" applyBorder="1" applyProtection="1"/>
    <xf numFmtId="37" fontId="8" fillId="0" borderId="1" xfId="3" applyNumberFormat="1" applyFont="1" applyFill="1" applyBorder="1" applyProtection="1"/>
    <xf numFmtId="37" fontId="8" fillId="0" borderId="2" xfId="3" applyNumberFormat="1" applyFont="1" applyFill="1" applyBorder="1" applyProtection="1"/>
    <xf numFmtId="37" fontId="8" fillId="0" borderId="10" xfId="3" applyNumberFormat="1" applyFont="1" applyFill="1" applyBorder="1" applyProtection="1"/>
    <xf numFmtId="37" fontId="3" fillId="0" borderId="20" xfId="3" applyNumberFormat="1" applyFont="1" applyFill="1" applyBorder="1" applyProtection="1"/>
    <xf numFmtId="37" fontId="3" fillId="0" borderId="1" xfId="3" applyNumberFormat="1" applyFont="1" applyFill="1" applyBorder="1" applyProtection="1"/>
    <xf numFmtId="37" fontId="3" fillId="0" borderId="2" xfId="3" applyNumberFormat="1" applyFont="1" applyFill="1" applyBorder="1" applyProtection="1"/>
    <xf numFmtId="37" fontId="3" fillId="0" borderId="10" xfId="3" applyNumberFormat="1" applyFont="1" applyFill="1" applyBorder="1" applyProtection="1"/>
    <xf numFmtId="0" fontId="5" fillId="0" borderId="0" xfId="3" applyFont="1"/>
    <xf numFmtId="0" fontId="3" fillId="0" borderId="0" xfId="3" applyFont="1" applyAlignment="1" applyProtection="1">
      <alignment horizontal="centerContinuous"/>
    </xf>
    <xf numFmtId="0" fontId="5" fillId="0" borderId="0" xfId="3" applyFont="1" applyAlignment="1" applyProtection="1">
      <alignment horizontal="centerContinuous"/>
    </xf>
    <xf numFmtId="0" fontId="5" fillId="0" borderId="0" xfId="3" applyFont="1" applyAlignment="1">
      <alignment horizontal="centerContinuous"/>
    </xf>
    <xf numFmtId="0" fontId="6" fillId="0" borderId="0" xfId="3" applyFont="1" applyAlignment="1" applyProtection="1">
      <alignment horizontal="centerContinuous"/>
    </xf>
    <xf numFmtId="0" fontId="5" fillId="0" borderId="0" xfId="3" applyFont="1" applyProtection="1"/>
    <xf numFmtId="0" fontId="3" fillId="0" borderId="13" xfId="9" applyFont="1" applyFill="1" applyBorder="1" applyProtection="1"/>
    <xf numFmtId="37" fontId="8" fillId="0" borderId="9" xfId="9" applyNumberFormat="1" applyFont="1" applyFill="1" applyBorder="1" applyProtection="1"/>
    <xf numFmtId="37" fontId="8" fillId="0" borderId="6" xfId="9" applyNumberFormat="1" applyFont="1" applyFill="1" applyBorder="1" applyProtection="1"/>
    <xf numFmtId="37" fontId="8" fillId="0" borderId="11" xfId="9" applyNumberFormat="1" applyFont="1" applyFill="1" applyBorder="1" applyProtection="1"/>
    <xf numFmtId="37" fontId="3" fillId="0" borderId="9" xfId="9" applyNumberFormat="1" applyFont="1" applyFill="1" applyBorder="1" applyProtection="1"/>
    <xf numFmtId="37" fontId="3" fillId="0" borderId="6" xfId="9" applyNumberFormat="1" applyFont="1" applyFill="1" applyBorder="1" applyProtection="1"/>
    <xf numFmtId="37" fontId="3" fillId="0" borderId="11" xfId="9" applyNumberFormat="1" applyFont="1" applyFill="1" applyBorder="1" applyProtection="1"/>
    <xf numFmtId="14" fontId="1" fillId="0" borderId="0" xfId="3" applyNumberFormat="1" applyFont="1" applyFill="1"/>
    <xf numFmtId="0" fontId="3" fillId="0" borderId="2" xfId="3" applyFont="1" applyFill="1" applyBorder="1" applyAlignment="1" applyProtection="1">
      <alignment horizontal="center"/>
    </xf>
    <xf numFmtId="0" fontId="8" fillId="0" borderId="9" xfId="3" applyFont="1" applyFill="1" applyBorder="1" applyAlignment="1" applyProtection="1">
      <alignment horizontal="center"/>
    </xf>
    <xf numFmtId="0" fontId="8" fillId="0" borderId="6" xfId="3" applyFont="1" applyFill="1" applyBorder="1" applyAlignment="1" applyProtection="1">
      <alignment horizontal="center"/>
    </xf>
    <xf numFmtId="0" fontId="8" fillId="0" borderId="11" xfId="3" applyFont="1" applyFill="1" applyBorder="1" applyAlignment="1" applyProtection="1">
      <alignment horizontal="center"/>
    </xf>
    <xf numFmtId="14" fontId="8" fillId="0" borderId="14" xfId="7" applyNumberFormat="1" applyFont="1" applyFill="1" applyBorder="1" applyAlignment="1" applyProtection="1">
      <alignment horizontal="center" wrapText="1"/>
    </xf>
    <xf numFmtId="14" fontId="8" fillId="0" borderId="20" xfId="7" applyNumberFormat="1" applyFont="1" applyFill="1" applyBorder="1" applyAlignment="1" applyProtection="1">
      <alignment horizontal="center" wrapText="1"/>
    </xf>
  </cellXfs>
  <cellStyles count="10">
    <cellStyle name="Comma [0] 2" xfId="2"/>
    <cellStyle name="Comma 2" xfId="1"/>
    <cellStyle name="Comma 3" xfId="4"/>
    <cellStyle name="Comma 4" xfId="5"/>
    <cellStyle name="Comma 5" xfId="6"/>
    <cellStyle name="Normal" xfId="0" builtinId="0"/>
    <cellStyle name="Normal 10" xfId="7"/>
    <cellStyle name="Normal 2" xfId="3"/>
    <cellStyle name="Normal 3" xfId="9"/>
    <cellStyle name="Normal_TEGL Ch DW" xfId="8"/>
  </cellStyles>
  <dxfs count="0"/>
  <tableStyles count="0" defaultTableStyle="TableStyleMedium9" defaultPivotStyle="PivotStyleLight16"/>
  <colors>
    <mruColors>
      <color rgb="FF00FF00"/>
      <color rgb="FFE7F4D8"/>
      <color rgb="FFFFEF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72"/>
  <sheetViews>
    <sheetView showGridLines="0" tabSelected="1" zoomScale="80" zoomScaleNormal="80" workbookViewId="0"/>
  </sheetViews>
  <sheetFormatPr defaultColWidth="16.3046875" defaultRowHeight="15.5"/>
  <cols>
    <col min="1" max="1" width="29" style="64" customWidth="1"/>
    <col min="2" max="2" width="16.23046875" style="64" bestFit="1" customWidth="1"/>
    <col min="3" max="3" width="15.84375" style="64" bestFit="1" customWidth="1"/>
    <col min="4" max="4" width="17.765625" style="64" customWidth="1"/>
    <col min="5" max="5" width="18.23046875" style="64" customWidth="1"/>
    <col min="6" max="6" width="16.23046875" style="64" bestFit="1" customWidth="1"/>
    <col min="7" max="7" width="18.4609375" style="64" customWidth="1"/>
    <col min="8" max="8" width="19.3046875" style="64" customWidth="1"/>
    <col min="9" max="16384" width="16.3046875" style="64"/>
  </cols>
  <sheetData>
    <row r="1" spans="1:9">
      <c r="A1" s="65" t="s">
        <v>3</v>
      </c>
      <c r="B1" s="65"/>
      <c r="C1" s="66"/>
      <c r="D1" s="66"/>
      <c r="E1" s="66"/>
      <c r="F1" s="66"/>
      <c r="G1" s="66"/>
      <c r="H1" s="67"/>
      <c r="I1" s="1"/>
    </row>
    <row r="2" spans="1:9">
      <c r="A2" s="65" t="s">
        <v>0</v>
      </c>
      <c r="B2" s="65"/>
      <c r="C2" s="66"/>
      <c r="D2" s="66"/>
      <c r="E2" s="66"/>
      <c r="F2" s="66"/>
      <c r="G2" s="66"/>
      <c r="H2" s="67"/>
      <c r="I2" s="1"/>
    </row>
    <row r="3" spans="1:9" ht="19.899999999999999" customHeight="1">
      <c r="A3" s="68" t="s">
        <v>69</v>
      </c>
      <c r="B3" s="68"/>
      <c r="C3" s="66"/>
      <c r="D3" s="66"/>
      <c r="E3" s="66"/>
      <c r="F3" s="66"/>
      <c r="G3" s="66"/>
      <c r="H3" s="67"/>
      <c r="I3" s="1"/>
    </row>
    <row r="4" spans="1:9" ht="18">
      <c r="A4" s="12" t="s">
        <v>64</v>
      </c>
      <c r="B4" s="11"/>
      <c r="C4" s="2"/>
      <c r="D4" s="66"/>
      <c r="E4" s="66"/>
      <c r="F4" s="66"/>
      <c r="G4" s="66"/>
      <c r="H4" s="67"/>
    </row>
    <row r="5" spans="1:9" ht="19.899999999999999" customHeight="1">
      <c r="A5" s="66"/>
      <c r="B5" s="78"/>
      <c r="C5" s="78"/>
      <c r="D5" s="78"/>
      <c r="E5" s="66"/>
      <c r="F5" s="66"/>
      <c r="G5" s="69"/>
    </row>
    <row r="6" spans="1:9" ht="18" customHeight="1">
      <c r="A6" s="2"/>
      <c r="B6" s="79" t="s">
        <v>65</v>
      </c>
      <c r="C6" s="80"/>
      <c r="D6" s="81"/>
      <c r="E6" s="82" t="s">
        <v>71</v>
      </c>
      <c r="F6" s="79" t="s">
        <v>66</v>
      </c>
      <c r="G6" s="80"/>
      <c r="H6" s="81"/>
    </row>
    <row r="7" spans="1:9" ht="46.5" customHeight="1">
      <c r="A7" s="3" t="s">
        <v>1</v>
      </c>
      <c r="B7" s="4" t="s">
        <v>2</v>
      </c>
      <c r="C7" s="13" t="s">
        <v>67</v>
      </c>
      <c r="D7" s="14" t="s">
        <v>68</v>
      </c>
      <c r="E7" s="83"/>
      <c r="F7" s="15" t="s">
        <v>2</v>
      </c>
      <c r="G7" s="13" t="s">
        <v>67</v>
      </c>
      <c r="H7" s="14" t="s">
        <v>68</v>
      </c>
      <c r="I7" s="1"/>
    </row>
    <row r="8" spans="1:9" ht="10.5" customHeight="1">
      <c r="A8" s="5"/>
      <c r="B8" s="6"/>
      <c r="C8" s="16"/>
      <c r="D8" s="17"/>
      <c r="E8" s="18"/>
      <c r="F8" s="6"/>
      <c r="G8" s="19"/>
      <c r="H8" s="20"/>
    </row>
    <row r="9" spans="1:9">
      <c r="A9" s="7" t="s">
        <v>4</v>
      </c>
      <c r="B9" s="21">
        <f>B63+B69+B70</f>
        <v>1258639000</v>
      </c>
      <c r="C9" s="22">
        <f t="shared" ref="C9:H9" si="0">C63+C69+C70</f>
        <v>201719000</v>
      </c>
      <c r="D9" s="23">
        <f t="shared" si="0"/>
        <v>1056920000</v>
      </c>
      <c r="E9" s="24">
        <f t="shared" si="0"/>
        <v>1190000</v>
      </c>
      <c r="F9" s="25">
        <f t="shared" si="0"/>
        <v>1259829000</v>
      </c>
      <c r="G9" s="24">
        <f t="shared" si="0"/>
        <v>201719000</v>
      </c>
      <c r="H9" s="26">
        <f t="shared" si="0"/>
        <v>1058110000</v>
      </c>
    </row>
    <row r="10" spans="1:9" ht="9.75" customHeight="1">
      <c r="A10" s="7"/>
      <c r="B10" s="27"/>
      <c r="C10" s="28"/>
      <c r="D10" s="29"/>
      <c r="E10" s="30"/>
      <c r="F10" s="31"/>
      <c r="G10" s="32"/>
      <c r="H10" s="33"/>
    </row>
    <row r="11" spans="1:9" ht="18" customHeight="1">
      <c r="A11" s="7" t="s">
        <v>5</v>
      </c>
      <c r="B11" s="34">
        <f>+C11+D11</f>
        <v>18299000</v>
      </c>
      <c r="C11" s="35">
        <v>3187290</v>
      </c>
      <c r="D11" s="36">
        <v>15111710</v>
      </c>
      <c r="E11" s="37">
        <f>H11-D11</f>
        <v>10732</v>
      </c>
      <c r="F11" s="38">
        <f>+G11+H11</f>
        <v>18309732</v>
      </c>
      <c r="G11" s="37">
        <v>3187290</v>
      </c>
      <c r="H11" s="39">
        <v>15122442</v>
      </c>
    </row>
    <row r="12" spans="1:9" ht="18" customHeight="1">
      <c r="A12" s="7" t="s">
        <v>6</v>
      </c>
      <c r="B12" s="34">
        <f t="shared" ref="B12:B70" si="1">+C12+D12</f>
        <v>6395952</v>
      </c>
      <c r="C12" s="35">
        <v>1114036</v>
      </c>
      <c r="D12" s="36">
        <v>5281916</v>
      </c>
      <c r="E12" s="37">
        <f t="shared" ref="E12:E70" si="2">H12-D12</f>
        <v>3752</v>
      </c>
      <c r="F12" s="38">
        <f t="shared" ref="F12:F62" si="3">+G12+H12</f>
        <v>6399704</v>
      </c>
      <c r="G12" s="37">
        <v>1114036</v>
      </c>
      <c r="H12" s="39">
        <v>5285668</v>
      </c>
    </row>
    <row r="13" spans="1:9" ht="18" customHeight="1">
      <c r="A13" s="7" t="s">
        <v>7</v>
      </c>
      <c r="B13" s="34">
        <f t="shared" si="1"/>
        <v>30250131</v>
      </c>
      <c r="C13" s="35">
        <v>5268918</v>
      </c>
      <c r="D13" s="36">
        <v>24981213</v>
      </c>
      <c r="E13" s="37">
        <f t="shared" si="2"/>
        <v>17742</v>
      </c>
      <c r="F13" s="38">
        <f t="shared" si="3"/>
        <v>30267873</v>
      </c>
      <c r="G13" s="37">
        <v>5268918</v>
      </c>
      <c r="H13" s="39">
        <v>24998955</v>
      </c>
    </row>
    <row r="14" spans="1:9" ht="18" customHeight="1">
      <c r="A14" s="8" t="s">
        <v>8</v>
      </c>
      <c r="B14" s="40">
        <f t="shared" si="1"/>
        <v>6217966</v>
      </c>
      <c r="C14" s="41">
        <v>1083035</v>
      </c>
      <c r="D14" s="42">
        <v>5134931</v>
      </c>
      <c r="E14" s="43">
        <f t="shared" si="2"/>
        <v>3647</v>
      </c>
      <c r="F14" s="44">
        <f t="shared" si="3"/>
        <v>6221613</v>
      </c>
      <c r="G14" s="43">
        <v>1083035</v>
      </c>
      <c r="H14" s="45">
        <v>5138578</v>
      </c>
    </row>
    <row r="15" spans="1:9" ht="18" customHeight="1">
      <c r="A15" s="7" t="s">
        <v>9</v>
      </c>
      <c r="B15" s="34">
        <f t="shared" si="1"/>
        <v>147573118</v>
      </c>
      <c r="C15" s="35">
        <v>25704042</v>
      </c>
      <c r="D15" s="36">
        <v>121869076</v>
      </c>
      <c r="E15" s="37">
        <f t="shared" si="2"/>
        <v>86552</v>
      </c>
      <c r="F15" s="38">
        <f t="shared" si="3"/>
        <v>147659670</v>
      </c>
      <c r="G15" s="37">
        <v>25704042</v>
      </c>
      <c r="H15" s="39">
        <v>121955628</v>
      </c>
    </row>
    <row r="16" spans="1:9" ht="18" customHeight="1">
      <c r="A16" s="7" t="s">
        <v>10</v>
      </c>
      <c r="B16" s="34">
        <f t="shared" si="1"/>
        <v>10043592</v>
      </c>
      <c r="C16" s="35">
        <v>1749376</v>
      </c>
      <c r="D16" s="36">
        <v>8294216</v>
      </c>
      <c r="E16" s="37">
        <f t="shared" si="2"/>
        <v>5890</v>
      </c>
      <c r="F16" s="38">
        <f t="shared" si="3"/>
        <v>10049482</v>
      </c>
      <c r="G16" s="37">
        <v>1749376</v>
      </c>
      <c r="H16" s="39">
        <v>8300106</v>
      </c>
    </row>
    <row r="17" spans="1:8" ht="18" customHeight="1">
      <c r="A17" s="7" t="s">
        <v>11</v>
      </c>
      <c r="B17" s="34">
        <f t="shared" si="1"/>
        <v>14161792</v>
      </c>
      <c r="C17" s="35">
        <v>2466678</v>
      </c>
      <c r="D17" s="36">
        <v>11695114</v>
      </c>
      <c r="E17" s="37">
        <f t="shared" si="2"/>
        <v>8306</v>
      </c>
      <c r="F17" s="38">
        <f t="shared" si="3"/>
        <v>14170098</v>
      </c>
      <c r="G17" s="37">
        <v>2466678</v>
      </c>
      <c r="H17" s="39">
        <v>11703420</v>
      </c>
    </row>
    <row r="18" spans="1:8" ht="18" customHeight="1">
      <c r="A18" s="8" t="s">
        <v>12</v>
      </c>
      <c r="B18" s="40">
        <f t="shared" si="1"/>
        <v>2402111</v>
      </c>
      <c r="C18" s="41">
        <v>418396</v>
      </c>
      <c r="D18" s="42">
        <v>1983715</v>
      </c>
      <c r="E18" s="43">
        <f t="shared" si="2"/>
        <v>1409</v>
      </c>
      <c r="F18" s="44">
        <f t="shared" si="3"/>
        <v>2403520</v>
      </c>
      <c r="G18" s="43">
        <v>418396</v>
      </c>
      <c r="H18" s="45">
        <v>1985124</v>
      </c>
    </row>
    <row r="19" spans="1:8" ht="18" customHeight="1">
      <c r="A19" s="7" t="s">
        <v>13</v>
      </c>
      <c r="B19" s="34">
        <f t="shared" si="1"/>
        <v>8437913</v>
      </c>
      <c r="C19" s="35">
        <v>1469702</v>
      </c>
      <c r="D19" s="36">
        <v>6968211</v>
      </c>
      <c r="E19" s="37">
        <f t="shared" si="2"/>
        <v>4949</v>
      </c>
      <c r="F19" s="38">
        <f t="shared" si="3"/>
        <v>8442862</v>
      </c>
      <c r="G19" s="37">
        <v>1469702</v>
      </c>
      <c r="H19" s="39">
        <v>6973160</v>
      </c>
    </row>
    <row r="20" spans="1:8" ht="18" customHeight="1">
      <c r="A20" s="7" t="s">
        <v>14</v>
      </c>
      <c r="B20" s="34">
        <f t="shared" si="1"/>
        <v>52121208</v>
      </c>
      <c r="C20" s="35">
        <v>9078386</v>
      </c>
      <c r="D20" s="36">
        <v>43042822</v>
      </c>
      <c r="E20" s="37">
        <f t="shared" si="2"/>
        <v>30569</v>
      </c>
      <c r="F20" s="38">
        <f t="shared" si="3"/>
        <v>52151777</v>
      </c>
      <c r="G20" s="37">
        <v>9078386</v>
      </c>
      <c r="H20" s="39">
        <v>43073391</v>
      </c>
    </row>
    <row r="21" spans="1:8" ht="18" customHeight="1">
      <c r="A21" s="7" t="s">
        <v>15</v>
      </c>
      <c r="B21" s="34">
        <f t="shared" si="1"/>
        <v>38491175</v>
      </c>
      <c r="C21" s="35">
        <v>6704329</v>
      </c>
      <c r="D21" s="36">
        <v>31786846</v>
      </c>
      <c r="E21" s="37">
        <f t="shared" si="2"/>
        <v>22575</v>
      </c>
      <c r="F21" s="38">
        <f t="shared" si="3"/>
        <v>38513750</v>
      </c>
      <c r="G21" s="37">
        <v>6704329</v>
      </c>
      <c r="H21" s="39">
        <v>31809421</v>
      </c>
    </row>
    <row r="22" spans="1:8" ht="18" customHeight="1">
      <c r="A22" s="8" t="s">
        <v>16</v>
      </c>
      <c r="B22" s="40">
        <f t="shared" si="1"/>
        <v>1604310</v>
      </c>
      <c r="C22" s="41">
        <v>279436</v>
      </c>
      <c r="D22" s="42">
        <v>1324874</v>
      </c>
      <c r="E22" s="43">
        <f t="shared" si="2"/>
        <v>941</v>
      </c>
      <c r="F22" s="44">
        <f t="shared" si="3"/>
        <v>1605251</v>
      </c>
      <c r="G22" s="43">
        <v>279436</v>
      </c>
      <c r="H22" s="45">
        <v>1325815</v>
      </c>
    </row>
    <row r="23" spans="1:8" ht="18" customHeight="1">
      <c r="A23" s="7" t="s">
        <v>17</v>
      </c>
      <c r="B23" s="34">
        <f t="shared" si="1"/>
        <v>1956691</v>
      </c>
      <c r="C23" s="35">
        <v>340813</v>
      </c>
      <c r="D23" s="36">
        <v>1615878</v>
      </c>
      <c r="E23" s="37">
        <f t="shared" si="2"/>
        <v>1149</v>
      </c>
      <c r="F23" s="38">
        <f t="shared" si="3"/>
        <v>1957840</v>
      </c>
      <c r="G23" s="37">
        <v>340813</v>
      </c>
      <c r="H23" s="39">
        <v>1617027</v>
      </c>
    </row>
    <row r="24" spans="1:8" ht="18" customHeight="1">
      <c r="A24" s="7" t="s">
        <v>18</v>
      </c>
      <c r="B24" s="34">
        <f t="shared" si="1"/>
        <v>59425694</v>
      </c>
      <c r="C24" s="35">
        <v>10350669</v>
      </c>
      <c r="D24" s="36">
        <v>49075025</v>
      </c>
      <c r="E24" s="37">
        <f t="shared" si="2"/>
        <v>34853</v>
      </c>
      <c r="F24" s="38">
        <f t="shared" si="3"/>
        <v>59460547</v>
      </c>
      <c r="G24" s="37">
        <v>10350669</v>
      </c>
      <c r="H24" s="39">
        <v>49109878</v>
      </c>
    </row>
    <row r="25" spans="1:8" ht="18" customHeight="1">
      <c r="A25" s="7" t="s">
        <v>19</v>
      </c>
      <c r="B25" s="34">
        <f t="shared" si="1"/>
        <v>13659352</v>
      </c>
      <c r="C25" s="35">
        <v>2379163</v>
      </c>
      <c r="D25" s="36">
        <v>11280189</v>
      </c>
      <c r="E25" s="37">
        <f t="shared" si="2"/>
        <v>8011</v>
      </c>
      <c r="F25" s="38">
        <f t="shared" si="3"/>
        <v>13667363</v>
      </c>
      <c r="G25" s="37">
        <v>2379163</v>
      </c>
      <c r="H25" s="39">
        <v>11288200</v>
      </c>
    </row>
    <row r="26" spans="1:8" ht="18" customHeight="1">
      <c r="A26" s="8" t="s">
        <v>20</v>
      </c>
      <c r="B26" s="40">
        <f t="shared" si="1"/>
        <v>4116302</v>
      </c>
      <c r="C26" s="41">
        <v>716971</v>
      </c>
      <c r="D26" s="42">
        <v>3399331</v>
      </c>
      <c r="E26" s="43">
        <f t="shared" si="2"/>
        <v>2414</v>
      </c>
      <c r="F26" s="44">
        <f t="shared" si="3"/>
        <v>4118716</v>
      </c>
      <c r="G26" s="43">
        <v>716971</v>
      </c>
      <c r="H26" s="45">
        <v>3401745</v>
      </c>
    </row>
    <row r="27" spans="1:8" ht="18" customHeight="1">
      <c r="A27" s="7" t="s">
        <v>21</v>
      </c>
      <c r="B27" s="34">
        <f t="shared" si="1"/>
        <v>4618755</v>
      </c>
      <c r="C27" s="35">
        <v>804487</v>
      </c>
      <c r="D27" s="36">
        <v>3814268</v>
      </c>
      <c r="E27" s="37">
        <f t="shared" si="2"/>
        <v>2710</v>
      </c>
      <c r="F27" s="38">
        <f t="shared" si="3"/>
        <v>4621465</v>
      </c>
      <c r="G27" s="37">
        <v>804487</v>
      </c>
      <c r="H27" s="39">
        <v>3816978</v>
      </c>
    </row>
    <row r="28" spans="1:8" ht="18" customHeight="1">
      <c r="A28" s="7" t="s">
        <v>22</v>
      </c>
      <c r="B28" s="34">
        <f t="shared" si="1"/>
        <v>16788605</v>
      </c>
      <c r="C28" s="35">
        <v>2924211</v>
      </c>
      <c r="D28" s="36">
        <v>13864394</v>
      </c>
      <c r="E28" s="37">
        <f t="shared" si="2"/>
        <v>9846</v>
      </c>
      <c r="F28" s="38">
        <f t="shared" si="3"/>
        <v>16798451</v>
      </c>
      <c r="G28" s="37">
        <v>2924211</v>
      </c>
      <c r="H28" s="39">
        <v>13874240</v>
      </c>
    </row>
    <row r="29" spans="1:8" ht="18" customHeight="1">
      <c r="A29" s="7" t="s">
        <v>23</v>
      </c>
      <c r="B29" s="34">
        <f t="shared" si="1"/>
        <v>21209720</v>
      </c>
      <c r="C29" s="35">
        <v>3694274</v>
      </c>
      <c r="D29" s="36">
        <v>17515446</v>
      </c>
      <c r="E29" s="37">
        <f t="shared" si="2"/>
        <v>12440</v>
      </c>
      <c r="F29" s="38">
        <f t="shared" si="3"/>
        <v>21222160</v>
      </c>
      <c r="G29" s="37">
        <v>3694274</v>
      </c>
      <c r="H29" s="39">
        <v>17527886</v>
      </c>
    </row>
    <row r="30" spans="1:8" ht="18" customHeight="1">
      <c r="A30" s="8" t="s">
        <v>24</v>
      </c>
      <c r="B30" s="40">
        <f t="shared" si="1"/>
        <v>2598431</v>
      </c>
      <c r="C30" s="41">
        <v>452590</v>
      </c>
      <c r="D30" s="42">
        <v>2145841</v>
      </c>
      <c r="E30" s="43">
        <f t="shared" si="2"/>
        <v>1523</v>
      </c>
      <c r="F30" s="44">
        <f t="shared" si="3"/>
        <v>2599954</v>
      </c>
      <c r="G30" s="43">
        <v>452590</v>
      </c>
      <c r="H30" s="45">
        <v>2147364</v>
      </c>
    </row>
    <row r="31" spans="1:8" ht="18" customHeight="1">
      <c r="A31" s="7" t="s">
        <v>25</v>
      </c>
      <c r="B31" s="34">
        <f t="shared" si="1"/>
        <v>15260868</v>
      </c>
      <c r="C31" s="35">
        <v>2658113</v>
      </c>
      <c r="D31" s="36">
        <v>12602755</v>
      </c>
      <c r="E31" s="37">
        <f t="shared" si="2"/>
        <v>8951</v>
      </c>
      <c r="F31" s="38">
        <f t="shared" si="3"/>
        <v>15269819</v>
      </c>
      <c r="G31" s="37">
        <v>2658113</v>
      </c>
      <c r="H31" s="39">
        <v>12611706</v>
      </c>
    </row>
    <row r="32" spans="1:8" ht="18" customHeight="1">
      <c r="A32" s="7" t="s">
        <v>26</v>
      </c>
      <c r="B32" s="34">
        <f t="shared" si="1"/>
        <v>15766252</v>
      </c>
      <c r="C32" s="35">
        <v>2746140</v>
      </c>
      <c r="D32" s="36">
        <v>13020112</v>
      </c>
      <c r="E32" s="37">
        <f t="shared" si="2"/>
        <v>9247</v>
      </c>
      <c r="F32" s="38">
        <f t="shared" si="3"/>
        <v>15775499</v>
      </c>
      <c r="G32" s="37">
        <v>2746140</v>
      </c>
      <c r="H32" s="39">
        <v>13029359</v>
      </c>
    </row>
    <row r="33" spans="1:8" ht="18" customHeight="1">
      <c r="A33" s="7" t="s">
        <v>27</v>
      </c>
      <c r="B33" s="34">
        <f t="shared" si="1"/>
        <v>28882600</v>
      </c>
      <c r="C33" s="35">
        <v>5030724</v>
      </c>
      <c r="D33" s="36">
        <v>23851876</v>
      </c>
      <c r="E33" s="37">
        <f t="shared" si="2"/>
        <v>16938</v>
      </c>
      <c r="F33" s="38">
        <f t="shared" si="3"/>
        <v>28899538</v>
      </c>
      <c r="G33" s="37">
        <v>5030724</v>
      </c>
      <c r="H33" s="39">
        <v>23868814</v>
      </c>
    </row>
    <row r="34" spans="1:8" ht="18" customHeight="1">
      <c r="A34" s="8" t="s">
        <v>28</v>
      </c>
      <c r="B34" s="40">
        <f t="shared" si="1"/>
        <v>8618483</v>
      </c>
      <c r="C34" s="41">
        <v>1501153</v>
      </c>
      <c r="D34" s="42">
        <v>7117330</v>
      </c>
      <c r="E34" s="43">
        <f t="shared" si="2"/>
        <v>5055</v>
      </c>
      <c r="F34" s="44">
        <f t="shared" si="3"/>
        <v>8623538</v>
      </c>
      <c r="G34" s="43">
        <v>1501153</v>
      </c>
      <c r="H34" s="45">
        <v>7122385</v>
      </c>
    </row>
    <row r="35" spans="1:8" ht="18" customHeight="1">
      <c r="A35" s="7" t="s">
        <v>29</v>
      </c>
      <c r="B35" s="34">
        <f t="shared" si="1"/>
        <v>12818139</v>
      </c>
      <c r="C35" s="35">
        <v>2232642</v>
      </c>
      <c r="D35" s="36">
        <v>10585497</v>
      </c>
      <c r="E35" s="37">
        <f t="shared" si="2"/>
        <v>7518</v>
      </c>
      <c r="F35" s="38">
        <f t="shared" si="3"/>
        <v>12825657</v>
      </c>
      <c r="G35" s="37">
        <v>2232642</v>
      </c>
      <c r="H35" s="39">
        <v>10593015</v>
      </c>
    </row>
    <row r="36" spans="1:8" ht="18" customHeight="1">
      <c r="A36" s="7" t="s">
        <v>30</v>
      </c>
      <c r="B36" s="34">
        <f t="shared" si="1"/>
        <v>13726081</v>
      </c>
      <c r="C36" s="35">
        <v>2390786</v>
      </c>
      <c r="D36" s="36">
        <v>11335295</v>
      </c>
      <c r="E36" s="37">
        <f t="shared" si="2"/>
        <v>8050</v>
      </c>
      <c r="F36" s="38">
        <f t="shared" si="3"/>
        <v>13734131</v>
      </c>
      <c r="G36" s="37">
        <v>2390786</v>
      </c>
      <c r="H36" s="39">
        <v>11343345</v>
      </c>
    </row>
    <row r="37" spans="1:8" ht="18" customHeight="1">
      <c r="A37" s="7" t="s">
        <v>31</v>
      </c>
      <c r="B37" s="34">
        <f t="shared" si="1"/>
        <v>1585502</v>
      </c>
      <c r="C37" s="35">
        <v>276160</v>
      </c>
      <c r="D37" s="36">
        <v>1309342</v>
      </c>
      <c r="E37" s="37">
        <f t="shared" si="2"/>
        <v>930</v>
      </c>
      <c r="F37" s="38">
        <f t="shared" si="3"/>
        <v>1586432</v>
      </c>
      <c r="G37" s="37">
        <v>276160</v>
      </c>
      <c r="H37" s="39">
        <v>1310272</v>
      </c>
    </row>
    <row r="38" spans="1:8" ht="18" customHeight="1">
      <c r="A38" s="8" t="s">
        <v>32</v>
      </c>
      <c r="B38" s="40">
        <f t="shared" si="1"/>
        <v>2404721</v>
      </c>
      <c r="C38" s="41">
        <v>418850</v>
      </c>
      <c r="D38" s="42">
        <v>1985871</v>
      </c>
      <c r="E38" s="43">
        <f t="shared" si="2"/>
        <v>1410</v>
      </c>
      <c r="F38" s="44">
        <f t="shared" si="3"/>
        <v>2406131</v>
      </c>
      <c r="G38" s="43">
        <v>418850</v>
      </c>
      <c r="H38" s="45">
        <v>1987281</v>
      </c>
    </row>
    <row r="39" spans="1:8" ht="18" customHeight="1">
      <c r="A39" s="7" t="s">
        <v>33</v>
      </c>
      <c r="B39" s="34">
        <f t="shared" si="1"/>
        <v>14008800</v>
      </c>
      <c r="C39" s="35">
        <v>2440030</v>
      </c>
      <c r="D39" s="36">
        <v>11568770</v>
      </c>
      <c r="E39" s="37">
        <f t="shared" si="2"/>
        <v>8216</v>
      </c>
      <c r="F39" s="38">
        <f t="shared" si="3"/>
        <v>14017016</v>
      </c>
      <c r="G39" s="37">
        <v>2440030</v>
      </c>
      <c r="H39" s="39">
        <v>11576986</v>
      </c>
    </row>
    <row r="40" spans="1:8" ht="18" customHeight="1">
      <c r="A40" s="7" t="s">
        <v>34</v>
      </c>
      <c r="B40" s="34">
        <f t="shared" si="1"/>
        <v>1775681</v>
      </c>
      <c r="C40" s="35">
        <v>309285</v>
      </c>
      <c r="D40" s="36">
        <v>1466396</v>
      </c>
      <c r="E40" s="37">
        <f t="shared" si="2"/>
        <v>1042</v>
      </c>
      <c r="F40" s="38">
        <f t="shared" si="3"/>
        <v>1776723</v>
      </c>
      <c r="G40" s="37">
        <v>309285</v>
      </c>
      <c r="H40" s="39">
        <v>1467438</v>
      </c>
    </row>
    <row r="41" spans="1:8" ht="18" customHeight="1">
      <c r="A41" s="7" t="s">
        <v>35</v>
      </c>
      <c r="B41" s="34">
        <f t="shared" si="1"/>
        <v>31152114</v>
      </c>
      <c r="C41" s="35">
        <v>5426024</v>
      </c>
      <c r="D41" s="36">
        <v>25726090</v>
      </c>
      <c r="E41" s="37">
        <f t="shared" si="2"/>
        <v>18271</v>
      </c>
      <c r="F41" s="38">
        <f t="shared" si="3"/>
        <v>31170385</v>
      </c>
      <c r="G41" s="37">
        <v>5426024</v>
      </c>
      <c r="H41" s="39">
        <v>25744361</v>
      </c>
    </row>
    <row r="42" spans="1:8" ht="18" customHeight="1">
      <c r="A42" s="8" t="s">
        <v>36</v>
      </c>
      <c r="B42" s="40">
        <f t="shared" si="1"/>
        <v>17787817</v>
      </c>
      <c r="C42" s="41">
        <v>3098253</v>
      </c>
      <c r="D42" s="42">
        <v>14689564</v>
      </c>
      <c r="E42" s="43">
        <f t="shared" si="2"/>
        <v>10433</v>
      </c>
      <c r="F42" s="44">
        <f t="shared" si="3"/>
        <v>17798250</v>
      </c>
      <c r="G42" s="43">
        <v>3098253</v>
      </c>
      <c r="H42" s="45">
        <v>14699997</v>
      </c>
    </row>
    <row r="43" spans="1:8" ht="18" customHeight="1">
      <c r="A43" s="7" t="s">
        <v>37</v>
      </c>
      <c r="B43" s="34">
        <f t="shared" si="1"/>
        <v>50806192</v>
      </c>
      <c r="C43" s="35">
        <v>8849338</v>
      </c>
      <c r="D43" s="36">
        <v>41956854</v>
      </c>
      <c r="E43" s="37">
        <f t="shared" si="2"/>
        <v>29798</v>
      </c>
      <c r="F43" s="38">
        <f t="shared" si="3"/>
        <v>50835990</v>
      </c>
      <c r="G43" s="37">
        <v>8849338</v>
      </c>
      <c r="H43" s="39">
        <v>41986652</v>
      </c>
    </row>
    <row r="44" spans="1:8" ht="18" customHeight="1">
      <c r="A44" s="7" t="s">
        <v>38</v>
      </c>
      <c r="B44" s="34">
        <f t="shared" si="1"/>
        <v>29098556</v>
      </c>
      <c r="C44" s="35">
        <v>5068338</v>
      </c>
      <c r="D44" s="36">
        <v>24030218</v>
      </c>
      <c r="E44" s="37">
        <f t="shared" si="2"/>
        <v>17066</v>
      </c>
      <c r="F44" s="38">
        <f t="shared" si="3"/>
        <v>29115622</v>
      </c>
      <c r="G44" s="37">
        <v>5068338</v>
      </c>
      <c r="H44" s="39">
        <v>24047284</v>
      </c>
    </row>
    <row r="45" spans="1:8" ht="18" customHeight="1">
      <c r="A45" s="7" t="s">
        <v>39</v>
      </c>
      <c r="B45" s="34">
        <f t="shared" si="1"/>
        <v>825249</v>
      </c>
      <c r="C45" s="35">
        <v>143741</v>
      </c>
      <c r="D45" s="36">
        <v>681508</v>
      </c>
      <c r="E45" s="37">
        <f t="shared" si="2"/>
        <v>484</v>
      </c>
      <c r="F45" s="38">
        <f t="shared" si="3"/>
        <v>825733</v>
      </c>
      <c r="G45" s="37">
        <v>143741</v>
      </c>
      <c r="H45" s="39">
        <v>681992</v>
      </c>
    </row>
    <row r="46" spans="1:8" ht="18" customHeight="1">
      <c r="A46" s="8" t="s">
        <v>40</v>
      </c>
      <c r="B46" s="40">
        <f t="shared" si="1"/>
        <v>38603870</v>
      </c>
      <c r="C46" s="41">
        <v>6723958</v>
      </c>
      <c r="D46" s="42">
        <v>31879912</v>
      </c>
      <c r="E46" s="43">
        <f t="shared" si="2"/>
        <v>22640</v>
      </c>
      <c r="F46" s="44">
        <f t="shared" si="3"/>
        <v>38626510</v>
      </c>
      <c r="G46" s="43">
        <v>6723958</v>
      </c>
      <c r="H46" s="45">
        <v>31902552</v>
      </c>
    </row>
    <row r="47" spans="1:8" ht="18" customHeight="1">
      <c r="A47" s="7" t="s">
        <v>41</v>
      </c>
      <c r="B47" s="34">
        <f t="shared" si="1"/>
        <v>7577124</v>
      </c>
      <c r="C47" s="35">
        <v>1319771</v>
      </c>
      <c r="D47" s="36">
        <v>6257353</v>
      </c>
      <c r="E47" s="37">
        <f t="shared" si="2"/>
        <v>4444</v>
      </c>
      <c r="F47" s="38">
        <f t="shared" si="3"/>
        <v>7581568</v>
      </c>
      <c r="G47" s="37">
        <v>1319771</v>
      </c>
      <c r="H47" s="39">
        <v>6261797</v>
      </c>
    </row>
    <row r="48" spans="1:8" ht="18" customHeight="1">
      <c r="A48" s="7" t="s">
        <v>42</v>
      </c>
      <c r="B48" s="34">
        <f t="shared" si="1"/>
        <v>11249816</v>
      </c>
      <c r="C48" s="35">
        <v>1959474</v>
      </c>
      <c r="D48" s="36">
        <v>9290342</v>
      </c>
      <c r="E48" s="37">
        <f t="shared" si="2"/>
        <v>6598</v>
      </c>
      <c r="F48" s="38">
        <f t="shared" si="3"/>
        <v>11256414</v>
      </c>
      <c r="G48" s="37">
        <v>1959474</v>
      </c>
      <c r="H48" s="39">
        <v>9296940</v>
      </c>
    </row>
    <row r="49" spans="1:9" ht="18" customHeight="1">
      <c r="A49" s="7" t="s">
        <v>43</v>
      </c>
      <c r="B49" s="34">
        <f t="shared" si="1"/>
        <v>51039332</v>
      </c>
      <c r="C49" s="35">
        <v>8889946</v>
      </c>
      <c r="D49" s="36">
        <v>42149386</v>
      </c>
      <c r="E49" s="37">
        <f t="shared" si="2"/>
        <v>29935</v>
      </c>
      <c r="F49" s="38">
        <f t="shared" si="3"/>
        <v>51069267</v>
      </c>
      <c r="G49" s="37">
        <v>8889946</v>
      </c>
      <c r="H49" s="39">
        <v>42179321</v>
      </c>
    </row>
    <row r="50" spans="1:9" ht="18" customHeight="1">
      <c r="A50" s="8" t="s">
        <v>44</v>
      </c>
      <c r="B50" s="40">
        <f t="shared" si="1"/>
        <v>57872849</v>
      </c>
      <c r="C50" s="41">
        <v>10080197</v>
      </c>
      <c r="D50" s="42">
        <v>47792652</v>
      </c>
      <c r="E50" s="43">
        <f t="shared" si="2"/>
        <v>33942</v>
      </c>
      <c r="F50" s="44">
        <f t="shared" si="3"/>
        <v>57906791</v>
      </c>
      <c r="G50" s="43">
        <v>10080197</v>
      </c>
      <c r="H50" s="45">
        <v>47826594</v>
      </c>
    </row>
    <row r="51" spans="1:9" ht="18" customHeight="1">
      <c r="A51" s="7" t="s">
        <v>45</v>
      </c>
      <c r="B51" s="34">
        <f t="shared" si="1"/>
        <v>3963193</v>
      </c>
      <c r="C51" s="35">
        <v>690302</v>
      </c>
      <c r="D51" s="36">
        <v>3272891</v>
      </c>
      <c r="E51" s="37">
        <f t="shared" si="2"/>
        <v>2324</v>
      </c>
      <c r="F51" s="38">
        <f t="shared" si="3"/>
        <v>3965517</v>
      </c>
      <c r="G51" s="37">
        <v>690302</v>
      </c>
      <c r="H51" s="39">
        <v>3275215</v>
      </c>
    </row>
    <row r="52" spans="1:9" ht="18" customHeight="1">
      <c r="A52" s="7" t="s">
        <v>46</v>
      </c>
      <c r="B52" s="34">
        <f t="shared" si="1"/>
        <v>14897573</v>
      </c>
      <c r="C52" s="35">
        <v>2594835</v>
      </c>
      <c r="D52" s="36">
        <v>12302738</v>
      </c>
      <c r="E52" s="37">
        <f t="shared" si="2"/>
        <v>8738</v>
      </c>
      <c r="F52" s="38">
        <f t="shared" si="3"/>
        <v>14906311</v>
      </c>
      <c r="G52" s="37">
        <v>2594835</v>
      </c>
      <c r="H52" s="39">
        <v>12311476</v>
      </c>
    </row>
    <row r="53" spans="1:9" ht="18" customHeight="1">
      <c r="A53" s="7" t="s">
        <v>47</v>
      </c>
      <c r="B53" s="34">
        <f t="shared" si="1"/>
        <v>1177194</v>
      </c>
      <c r="C53" s="35">
        <v>205042</v>
      </c>
      <c r="D53" s="36">
        <v>972152</v>
      </c>
      <c r="E53" s="37">
        <f t="shared" si="2"/>
        <v>691</v>
      </c>
      <c r="F53" s="38">
        <f t="shared" si="3"/>
        <v>1177885</v>
      </c>
      <c r="G53" s="37">
        <v>205042</v>
      </c>
      <c r="H53" s="39">
        <v>972843</v>
      </c>
    </row>
    <row r="54" spans="1:9" ht="18" customHeight="1">
      <c r="A54" s="8" t="s">
        <v>48</v>
      </c>
      <c r="B54" s="40">
        <f t="shared" si="1"/>
        <v>18162357</v>
      </c>
      <c r="C54" s="41">
        <v>3163489</v>
      </c>
      <c r="D54" s="42">
        <v>14998868</v>
      </c>
      <c r="E54" s="43">
        <f t="shared" si="2"/>
        <v>10652</v>
      </c>
      <c r="F54" s="44">
        <f t="shared" si="3"/>
        <v>18173009</v>
      </c>
      <c r="G54" s="43">
        <v>3163489</v>
      </c>
      <c r="H54" s="45">
        <v>15009520</v>
      </c>
    </row>
    <row r="55" spans="1:9" ht="18" customHeight="1">
      <c r="A55" s="7" t="s">
        <v>49</v>
      </c>
      <c r="B55" s="34">
        <f t="shared" si="1"/>
        <v>61014319</v>
      </c>
      <c r="C55" s="35">
        <v>10627373</v>
      </c>
      <c r="D55" s="36">
        <v>50386946</v>
      </c>
      <c r="E55" s="37">
        <f t="shared" si="2"/>
        <v>35785</v>
      </c>
      <c r="F55" s="38">
        <f t="shared" si="3"/>
        <v>61050104</v>
      </c>
      <c r="G55" s="37">
        <v>10627373</v>
      </c>
      <c r="H55" s="39">
        <v>50422731</v>
      </c>
    </row>
    <row r="56" spans="1:9" ht="18" customHeight="1">
      <c r="A56" s="7" t="s">
        <v>50</v>
      </c>
      <c r="B56" s="34">
        <f t="shared" si="1"/>
        <v>4316698</v>
      </c>
      <c r="C56" s="35">
        <v>751875</v>
      </c>
      <c r="D56" s="36">
        <v>3564823</v>
      </c>
      <c r="E56" s="37">
        <f t="shared" si="2"/>
        <v>2533</v>
      </c>
      <c r="F56" s="38">
        <f t="shared" si="3"/>
        <v>4319231</v>
      </c>
      <c r="G56" s="37">
        <v>751875</v>
      </c>
      <c r="H56" s="39">
        <v>3567356</v>
      </c>
    </row>
    <row r="57" spans="1:9" ht="18" customHeight="1">
      <c r="A57" s="7" t="s">
        <v>51</v>
      </c>
      <c r="B57" s="34">
        <f t="shared" si="1"/>
        <v>865748</v>
      </c>
      <c r="C57" s="35">
        <v>150795</v>
      </c>
      <c r="D57" s="36">
        <v>714953</v>
      </c>
      <c r="E57" s="37">
        <f t="shared" si="2"/>
        <v>507</v>
      </c>
      <c r="F57" s="38">
        <f t="shared" si="3"/>
        <v>866255</v>
      </c>
      <c r="G57" s="37">
        <v>150795</v>
      </c>
      <c r="H57" s="39">
        <v>715460</v>
      </c>
    </row>
    <row r="58" spans="1:9" ht="18" customHeight="1">
      <c r="A58" s="8" t="s">
        <v>52</v>
      </c>
      <c r="B58" s="40">
        <f t="shared" si="1"/>
        <v>13818609</v>
      </c>
      <c r="C58" s="41">
        <v>2406902</v>
      </c>
      <c r="D58" s="42">
        <v>11411707</v>
      </c>
      <c r="E58" s="43">
        <f t="shared" si="2"/>
        <v>8105</v>
      </c>
      <c r="F58" s="44">
        <f t="shared" si="3"/>
        <v>13826714</v>
      </c>
      <c r="G58" s="43">
        <v>2406902</v>
      </c>
      <c r="H58" s="45">
        <v>11419812</v>
      </c>
    </row>
    <row r="59" spans="1:9" ht="18" customHeight="1">
      <c r="A59" s="7" t="s">
        <v>53</v>
      </c>
      <c r="B59" s="34">
        <f t="shared" si="1"/>
        <v>26634849</v>
      </c>
      <c r="C59" s="35">
        <v>4639214</v>
      </c>
      <c r="D59" s="36">
        <v>21995635</v>
      </c>
      <c r="E59" s="37">
        <f t="shared" si="2"/>
        <v>15621</v>
      </c>
      <c r="F59" s="38">
        <f t="shared" si="3"/>
        <v>26650470</v>
      </c>
      <c r="G59" s="37">
        <v>4639214</v>
      </c>
      <c r="H59" s="39">
        <v>22011256</v>
      </c>
    </row>
    <row r="60" spans="1:9" ht="18" customHeight="1">
      <c r="A60" s="7" t="s">
        <v>54</v>
      </c>
      <c r="B60" s="34">
        <f t="shared" si="1"/>
        <v>9760842</v>
      </c>
      <c r="C60" s="35">
        <v>1700127</v>
      </c>
      <c r="D60" s="36">
        <v>8060715</v>
      </c>
      <c r="E60" s="37">
        <f t="shared" si="2"/>
        <v>5725</v>
      </c>
      <c r="F60" s="38">
        <f t="shared" si="3"/>
        <v>9766567</v>
      </c>
      <c r="G60" s="37">
        <v>1700127</v>
      </c>
      <c r="H60" s="39">
        <v>8066440</v>
      </c>
    </row>
    <row r="61" spans="1:9" ht="18" customHeight="1">
      <c r="A61" s="7" t="s">
        <v>55</v>
      </c>
      <c r="B61" s="34">
        <f t="shared" si="1"/>
        <v>11431285</v>
      </c>
      <c r="C61" s="35">
        <v>1991082</v>
      </c>
      <c r="D61" s="36">
        <v>9440203</v>
      </c>
      <c r="E61" s="37">
        <f t="shared" si="2"/>
        <v>6704</v>
      </c>
      <c r="F61" s="38">
        <f t="shared" si="3"/>
        <v>11437989</v>
      </c>
      <c r="G61" s="37">
        <v>1991082</v>
      </c>
      <c r="H61" s="39">
        <v>9446907</v>
      </c>
    </row>
    <row r="62" spans="1:9" ht="18" customHeight="1">
      <c r="A62" s="8" t="s">
        <v>56</v>
      </c>
      <c r="B62" s="40">
        <f t="shared" si="1"/>
        <v>1086469</v>
      </c>
      <c r="C62" s="41">
        <v>189239</v>
      </c>
      <c r="D62" s="42">
        <v>897230</v>
      </c>
      <c r="E62" s="43">
        <f t="shared" si="2"/>
        <v>637</v>
      </c>
      <c r="F62" s="44">
        <f t="shared" si="3"/>
        <v>1087106</v>
      </c>
      <c r="G62" s="43">
        <v>189239</v>
      </c>
      <c r="H62" s="45">
        <v>897867</v>
      </c>
    </row>
    <row r="63" spans="1:9" ht="18" customHeight="1">
      <c r="A63" s="9" t="s">
        <v>57</v>
      </c>
      <c r="B63" s="46">
        <f t="shared" ref="B63:H63" si="4">SUM(B11:B62)</f>
        <v>1038361000</v>
      </c>
      <c r="C63" s="47">
        <f t="shared" si="4"/>
        <v>180860000</v>
      </c>
      <c r="D63" s="48">
        <f t="shared" si="4"/>
        <v>857501000</v>
      </c>
      <c r="E63" s="49">
        <f t="shared" si="4"/>
        <v>609000</v>
      </c>
      <c r="F63" s="50">
        <f t="shared" si="4"/>
        <v>1038970000</v>
      </c>
      <c r="G63" s="49">
        <f t="shared" si="4"/>
        <v>180860000</v>
      </c>
      <c r="H63" s="51">
        <f t="shared" si="4"/>
        <v>858110000</v>
      </c>
    </row>
    <row r="64" spans="1:9" ht="18" customHeight="1">
      <c r="A64" s="7" t="s">
        <v>58</v>
      </c>
      <c r="B64" s="34">
        <f t="shared" si="1"/>
        <v>335703</v>
      </c>
      <c r="C64" s="52">
        <v>31789</v>
      </c>
      <c r="D64" s="53">
        <v>303914</v>
      </c>
      <c r="E64" s="37">
        <f t="shared" si="2"/>
        <v>347</v>
      </c>
      <c r="F64" s="38">
        <f>+G64+H64</f>
        <v>336050</v>
      </c>
      <c r="G64" s="37">
        <v>31789</v>
      </c>
      <c r="H64" s="39">
        <v>304261</v>
      </c>
      <c r="I64" s="1"/>
    </row>
    <row r="65" spans="1:9" ht="18" customHeight="1">
      <c r="A65" s="7" t="s">
        <v>59</v>
      </c>
      <c r="B65" s="34">
        <f t="shared" si="1"/>
        <v>1139477</v>
      </c>
      <c r="C65" s="52">
        <v>107902</v>
      </c>
      <c r="D65" s="54">
        <v>1031575</v>
      </c>
      <c r="E65" s="37">
        <f t="shared" si="2"/>
        <v>1013</v>
      </c>
      <c r="F65" s="38">
        <f>+G65+H65</f>
        <v>1140490</v>
      </c>
      <c r="G65" s="37">
        <v>107902</v>
      </c>
      <c r="H65" s="39">
        <v>1032588</v>
      </c>
      <c r="I65" s="1"/>
    </row>
    <row r="66" spans="1:9" ht="18" customHeight="1">
      <c r="A66" s="7" t="s">
        <v>60</v>
      </c>
      <c r="B66" s="34">
        <f t="shared" si="1"/>
        <v>622565</v>
      </c>
      <c r="C66" s="52">
        <v>58953</v>
      </c>
      <c r="D66" s="54">
        <v>563612</v>
      </c>
      <c r="E66" s="37">
        <f t="shared" si="2"/>
        <v>645</v>
      </c>
      <c r="F66" s="38">
        <f>+G66+H66</f>
        <v>623210</v>
      </c>
      <c r="G66" s="37">
        <v>58953</v>
      </c>
      <c r="H66" s="39">
        <v>564257</v>
      </c>
      <c r="I66" s="1"/>
    </row>
    <row r="67" spans="1:9" ht="18" customHeight="1">
      <c r="A67" s="7" t="s">
        <v>61</v>
      </c>
      <c r="B67" s="34">
        <f t="shared" si="1"/>
        <v>111914</v>
      </c>
      <c r="C67" s="52">
        <v>10598</v>
      </c>
      <c r="D67" s="54">
        <v>101316</v>
      </c>
      <c r="E67" s="37">
        <f t="shared" si="2"/>
        <v>0</v>
      </c>
      <c r="F67" s="38">
        <f>+G67+H67</f>
        <v>111914</v>
      </c>
      <c r="G67" s="37">
        <v>10598</v>
      </c>
      <c r="H67" s="39">
        <v>101316</v>
      </c>
      <c r="I67" s="1"/>
    </row>
    <row r="68" spans="1:9" ht="18" customHeight="1">
      <c r="A68" s="8" t="s">
        <v>62</v>
      </c>
      <c r="B68" s="40">
        <f t="shared" si="1"/>
        <v>936939</v>
      </c>
      <c r="C68" s="55">
        <v>88722</v>
      </c>
      <c r="D68" s="56">
        <v>848217</v>
      </c>
      <c r="E68" s="43">
        <f t="shared" si="2"/>
        <v>970</v>
      </c>
      <c r="F68" s="44">
        <f>+G68+H68</f>
        <v>937909</v>
      </c>
      <c r="G68" s="43">
        <v>88722</v>
      </c>
      <c r="H68" s="45">
        <v>849187</v>
      </c>
    </row>
    <row r="69" spans="1:9" ht="18" customHeight="1">
      <c r="A69" s="10" t="s">
        <v>63</v>
      </c>
      <c r="B69" s="57">
        <f t="shared" ref="B69:H69" si="5">SUM(B64:B68)</f>
        <v>3146598</v>
      </c>
      <c r="C69" s="58">
        <f t="shared" si="5"/>
        <v>297964</v>
      </c>
      <c r="D69" s="59">
        <f t="shared" si="5"/>
        <v>2848634</v>
      </c>
      <c r="E69" s="60">
        <f t="shared" si="5"/>
        <v>2975</v>
      </c>
      <c r="F69" s="61">
        <f t="shared" si="5"/>
        <v>3149573</v>
      </c>
      <c r="G69" s="62">
        <f t="shared" si="5"/>
        <v>297964</v>
      </c>
      <c r="H69" s="63">
        <f t="shared" si="5"/>
        <v>2851609</v>
      </c>
    </row>
    <row r="70" spans="1:9">
      <c r="A70" s="70" t="s">
        <v>70</v>
      </c>
      <c r="B70" s="71">
        <f t="shared" si="1"/>
        <v>217131402</v>
      </c>
      <c r="C70" s="72">
        <v>20561036</v>
      </c>
      <c r="D70" s="73">
        <v>196570366</v>
      </c>
      <c r="E70" s="73">
        <f t="shared" si="2"/>
        <v>578025</v>
      </c>
      <c r="F70" s="74">
        <f>+G70+H70</f>
        <v>217709427</v>
      </c>
      <c r="G70" s="75">
        <v>20561036</v>
      </c>
      <c r="H70" s="76">
        <v>197148391</v>
      </c>
    </row>
    <row r="71" spans="1:9">
      <c r="A71" s="1"/>
      <c r="B71" s="1"/>
      <c r="C71" s="1"/>
      <c r="D71" s="1"/>
      <c r="E71" s="1"/>
      <c r="F71" s="1"/>
      <c r="G71" s="1"/>
      <c r="H71" s="77"/>
    </row>
    <row r="72" spans="1:9">
      <c r="A72" s="1"/>
      <c r="B72" s="1"/>
      <c r="C72" s="1"/>
      <c r="D72" s="1"/>
      <c r="E72" s="1"/>
      <c r="F72" s="1"/>
      <c r="G72" s="1"/>
      <c r="H72" s="1"/>
    </row>
  </sheetData>
  <mergeCells count="4">
    <mergeCell ref="B5:D5"/>
    <mergeCell ref="B6:D6"/>
    <mergeCell ref="E6:E7"/>
    <mergeCell ref="F6:H6"/>
  </mergeCells>
  <printOptions horizontalCentered="1"/>
  <pageMargins left="0.55000000000000004" right="0.55000000000000004" top="0.55000000000000004" bottom="0.3" header="0" footer="0"/>
  <pageSetup scale="54" orientation="portrait" horizontalDpi="35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DW Restore</vt:lpstr>
      <vt:lpstr>'DW Restore'!Print_Area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Litvin, David J - ETA</cp:lastModifiedBy>
  <cp:lastPrinted>2021-09-28T16:48:18Z</cp:lastPrinted>
  <dcterms:created xsi:type="dcterms:W3CDTF">2003-02-21T17:27:37Z</dcterms:created>
  <dcterms:modified xsi:type="dcterms:W3CDTF">2021-09-28T16:49:40Z</dcterms:modified>
</cp:coreProperties>
</file>