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ta-940-01.eta.dir.labor.gov\Shared\OFAS\BUDGET\- Formula Team\ALLOT_FORMULA_FUNDING\3 - ADULTS -WIA\PY 2019\"/>
    </mc:Choice>
  </mc:AlternateContent>
  <bookViews>
    <workbookView xWindow="0" yWindow="0" windowWidth="19180" windowHeight="7030"/>
  </bookViews>
  <sheets>
    <sheet name="Adult Restore" sheetId="65" r:id="rId1"/>
  </sheets>
  <definedNames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xlnm.Database">#REF!</definedName>
    <definedName name="_xlnm.Print_Area" localSheetId="0">'Adult Restore'!$A$1:$H$70</definedName>
    <definedName name="STFORM">#REF!</definedName>
    <definedName name="TERRFORM">#REF!</definedName>
  </definedNames>
  <calcPr calcId="162913"/>
</workbook>
</file>

<file path=xl/calcChain.xml><?xml version="1.0" encoding="utf-8"?>
<calcChain xmlns="http://schemas.openxmlformats.org/spreadsheetml/2006/main">
  <c r="H69" i="65" l="1"/>
  <c r="G69" i="65"/>
  <c r="D69" i="65"/>
  <c r="C69" i="65"/>
  <c r="F68" i="65"/>
  <c r="E68" i="65"/>
  <c r="B68" i="65"/>
  <c r="F67" i="65"/>
  <c r="E67" i="65"/>
  <c r="B67" i="65"/>
  <c r="F66" i="65"/>
  <c r="E66" i="65"/>
  <c r="B66" i="65"/>
  <c r="F65" i="65"/>
  <c r="E65" i="65"/>
  <c r="B65" i="65"/>
  <c r="B69" i="65" s="1"/>
  <c r="F64" i="65"/>
  <c r="E64" i="65"/>
  <c r="B64" i="65"/>
  <c r="H63" i="65"/>
  <c r="H9" i="65" s="1"/>
  <c r="G63" i="65"/>
  <c r="G9" i="65" s="1"/>
  <c r="D63" i="65"/>
  <c r="D9" i="65" s="1"/>
  <c r="C63" i="65"/>
  <c r="F62" i="65"/>
  <c r="E62" i="65"/>
  <c r="B62" i="65"/>
  <c r="F61" i="65"/>
  <c r="E61" i="65"/>
  <c r="B61" i="65"/>
  <c r="F60" i="65"/>
  <c r="E60" i="65"/>
  <c r="B60" i="65"/>
  <c r="F59" i="65"/>
  <c r="E59" i="65"/>
  <c r="B59" i="65"/>
  <c r="F58" i="65"/>
  <c r="E58" i="65"/>
  <c r="B58" i="65"/>
  <c r="F57" i="65"/>
  <c r="E57" i="65"/>
  <c r="B57" i="65"/>
  <c r="F56" i="65"/>
  <c r="E56" i="65"/>
  <c r="B56" i="65"/>
  <c r="F55" i="65"/>
  <c r="E55" i="65"/>
  <c r="B55" i="65"/>
  <c r="F54" i="65"/>
  <c r="E54" i="65"/>
  <c r="B54" i="65"/>
  <c r="F53" i="65"/>
  <c r="E53" i="65"/>
  <c r="B53" i="65"/>
  <c r="F52" i="65"/>
  <c r="E52" i="65"/>
  <c r="B52" i="65"/>
  <c r="F51" i="65"/>
  <c r="E51" i="65"/>
  <c r="B51" i="65"/>
  <c r="F50" i="65"/>
  <c r="E50" i="65"/>
  <c r="B50" i="65"/>
  <c r="F49" i="65"/>
  <c r="E49" i="65"/>
  <c r="B49" i="65"/>
  <c r="F48" i="65"/>
  <c r="E48" i="65"/>
  <c r="B48" i="65"/>
  <c r="F47" i="65"/>
  <c r="E47" i="65"/>
  <c r="B47" i="65"/>
  <c r="F46" i="65"/>
  <c r="E46" i="65"/>
  <c r="B46" i="65"/>
  <c r="F45" i="65"/>
  <c r="E45" i="65"/>
  <c r="B45" i="65"/>
  <c r="F44" i="65"/>
  <c r="E44" i="65"/>
  <c r="B44" i="65"/>
  <c r="F43" i="65"/>
  <c r="E43" i="65"/>
  <c r="B43" i="65"/>
  <c r="F42" i="65"/>
  <c r="E42" i="65"/>
  <c r="B42" i="65"/>
  <c r="F41" i="65"/>
  <c r="E41" i="65"/>
  <c r="B41" i="65"/>
  <c r="F40" i="65"/>
  <c r="E40" i="65"/>
  <c r="B40" i="65"/>
  <c r="F39" i="65"/>
  <c r="E39" i="65"/>
  <c r="B39" i="65"/>
  <c r="F38" i="65"/>
  <c r="E38" i="65"/>
  <c r="B38" i="65"/>
  <c r="F37" i="65"/>
  <c r="E37" i="65"/>
  <c r="B37" i="65"/>
  <c r="F36" i="65"/>
  <c r="E36" i="65"/>
  <c r="B36" i="65"/>
  <c r="F35" i="65"/>
  <c r="E35" i="65"/>
  <c r="B35" i="65"/>
  <c r="F34" i="65"/>
  <c r="E34" i="65"/>
  <c r="B34" i="65"/>
  <c r="F33" i="65"/>
  <c r="E33" i="65"/>
  <c r="B33" i="65"/>
  <c r="F32" i="65"/>
  <c r="E32" i="65"/>
  <c r="B32" i="65"/>
  <c r="F31" i="65"/>
  <c r="E31" i="65"/>
  <c r="B31" i="65"/>
  <c r="F30" i="65"/>
  <c r="E30" i="65"/>
  <c r="B30" i="65"/>
  <c r="F29" i="65"/>
  <c r="E29" i="65"/>
  <c r="B29" i="65"/>
  <c r="F28" i="65"/>
  <c r="E28" i="65"/>
  <c r="B28" i="65"/>
  <c r="F27" i="65"/>
  <c r="E27" i="65"/>
  <c r="B27" i="65"/>
  <c r="F26" i="65"/>
  <c r="E26" i="65"/>
  <c r="B26" i="65"/>
  <c r="F25" i="65"/>
  <c r="E25" i="65"/>
  <c r="B25" i="65"/>
  <c r="F24" i="65"/>
  <c r="E24" i="65"/>
  <c r="B24" i="65"/>
  <c r="F23" i="65"/>
  <c r="E23" i="65"/>
  <c r="B23" i="65"/>
  <c r="F22" i="65"/>
  <c r="E22" i="65"/>
  <c r="B22" i="65"/>
  <c r="F21" i="65"/>
  <c r="E21" i="65"/>
  <c r="B21" i="65"/>
  <c r="F20" i="65"/>
  <c r="E20" i="65"/>
  <c r="B20" i="65"/>
  <c r="F19" i="65"/>
  <c r="E19" i="65"/>
  <c r="B19" i="65"/>
  <c r="F18" i="65"/>
  <c r="E18" i="65"/>
  <c r="B18" i="65"/>
  <c r="F17" i="65"/>
  <c r="E17" i="65"/>
  <c r="B17" i="65"/>
  <c r="F16" i="65"/>
  <c r="E16" i="65"/>
  <c r="B16" i="65"/>
  <c r="F15" i="65"/>
  <c r="E15" i="65"/>
  <c r="B15" i="65"/>
  <c r="F14" i="65"/>
  <c r="E14" i="65"/>
  <c r="B14" i="65"/>
  <c r="F13" i="65"/>
  <c r="E13" i="65"/>
  <c r="B13" i="65"/>
  <c r="F12" i="65"/>
  <c r="E12" i="65"/>
  <c r="B12" i="65"/>
  <c r="F11" i="65"/>
  <c r="E11" i="65"/>
  <c r="B11" i="65"/>
  <c r="C9" i="65" l="1"/>
  <c r="E63" i="65"/>
  <c r="B63" i="65"/>
  <c r="B9" i="65" s="1"/>
  <c r="F63" i="65"/>
  <c r="F9" i="65" s="1"/>
  <c r="F69" i="65"/>
  <c r="E69" i="65"/>
  <c r="E9" i="65" l="1"/>
</calcChain>
</file>

<file path=xl/sharedStrings.xml><?xml version="1.0" encoding="utf-8"?>
<sst xmlns="http://schemas.openxmlformats.org/spreadsheetml/2006/main" count="74" uniqueCount="71">
  <si>
    <t>Employment and Training Administration</t>
  </si>
  <si>
    <t>State</t>
  </si>
  <si>
    <t>Total</t>
  </si>
  <si>
    <t>U. S. Department of Labor</t>
  </si>
  <si>
    <t xml:space="preserve">Total                      </t>
  </si>
  <si>
    <t xml:space="preserve">Alabama                      </t>
  </si>
  <si>
    <t xml:space="preserve">Alaska                      </t>
  </si>
  <si>
    <t xml:space="preserve">Arizona                      </t>
  </si>
  <si>
    <t xml:space="preserve">Arkansas                      </t>
  </si>
  <si>
    <t xml:space="preserve">California                      </t>
  </si>
  <si>
    <t xml:space="preserve">Colorado                      </t>
  </si>
  <si>
    <t xml:space="preserve">Connecticut                      </t>
  </si>
  <si>
    <t xml:space="preserve">Delaware                      </t>
  </si>
  <si>
    <t xml:space="preserve">District of Columbia                      </t>
  </si>
  <si>
    <t xml:space="preserve">Florida                      </t>
  </si>
  <si>
    <t xml:space="preserve">Georgia                      </t>
  </si>
  <si>
    <t xml:space="preserve">Hawaii                      </t>
  </si>
  <si>
    <t xml:space="preserve">Idaho                      </t>
  </si>
  <si>
    <t xml:space="preserve">Illinois                      </t>
  </si>
  <si>
    <t xml:space="preserve">Indiana                      </t>
  </si>
  <si>
    <t xml:space="preserve">Iowa                      </t>
  </si>
  <si>
    <t xml:space="preserve">Kansas                      </t>
  </si>
  <si>
    <t xml:space="preserve">Kentucky                      </t>
  </si>
  <si>
    <t xml:space="preserve">Louisiana                      </t>
  </si>
  <si>
    <t xml:space="preserve">Maine                      </t>
  </si>
  <si>
    <t xml:space="preserve">Maryland                      </t>
  </si>
  <si>
    <t xml:space="preserve">Massachusetts                      </t>
  </si>
  <si>
    <t xml:space="preserve">Michigan                      </t>
  </si>
  <si>
    <t xml:space="preserve">Minnesota                      </t>
  </si>
  <si>
    <t xml:space="preserve">Mississippi                      </t>
  </si>
  <si>
    <t xml:space="preserve">Missouri                      </t>
  </si>
  <si>
    <t xml:space="preserve">Montana                      </t>
  </si>
  <si>
    <t xml:space="preserve">Nebraska                      </t>
  </si>
  <si>
    <t xml:space="preserve">Nevada                      </t>
  </si>
  <si>
    <t xml:space="preserve">New Hampshire                      </t>
  </si>
  <si>
    <t xml:space="preserve">New Jersey                      </t>
  </si>
  <si>
    <t xml:space="preserve">New Mexico                      </t>
  </si>
  <si>
    <t xml:space="preserve">New York                      </t>
  </si>
  <si>
    <t xml:space="preserve">North Carolina                      </t>
  </si>
  <si>
    <t xml:space="preserve">North Dakota                      </t>
  </si>
  <si>
    <t xml:space="preserve">Ohio                      </t>
  </si>
  <si>
    <t xml:space="preserve">Oklahoma                      </t>
  </si>
  <si>
    <t xml:space="preserve">Oregon                      </t>
  </si>
  <si>
    <t xml:space="preserve">Pennsylvania                      </t>
  </si>
  <si>
    <t xml:space="preserve">Puerto Rico                      </t>
  </si>
  <si>
    <t xml:space="preserve">Rhode Island                      </t>
  </si>
  <si>
    <t xml:space="preserve">South Carolina                      </t>
  </si>
  <si>
    <t xml:space="preserve">South Dakota                      </t>
  </si>
  <si>
    <t xml:space="preserve">Tennessee                      </t>
  </si>
  <si>
    <t xml:space="preserve">Texas                      </t>
  </si>
  <si>
    <t xml:space="preserve">Utah                      </t>
  </si>
  <si>
    <t xml:space="preserve">Vermont                      </t>
  </si>
  <si>
    <t xml:space="preserve">Virginia                      </t>
  </si>
  <si>
    <t xml:space="preserve">Washington                      </t>
  </si>
  <si>
    <t xml:space="preserve">West Virginia                      </t>
  </si>
  <si>
    <t xml:space="preserve">Wisconsin                      </t>
  </si>
  <si>
    <t xml:space="preserve">Wyoming                      </t>
  </si>
  <si>
    <t xml:space="preserve">       State Total                      </t>
  </si>
  <si>
    <t xml:space="preserve">American Samoa                      </t>
  </si>
  <si>
    <t xml:space="preserve">Guam                      </t>
  </si>
  <si>
    <t xml:space="preserve">Northern Marianas                      </t>
  </si>
  <si>
    <t xml:space="preserve">Palau                      </t>
  </si>
  <si>
    <t xml:space="preserve">Virgin Islands                      </t>
  </si>
  <si>
    <t xml:space="preserve">       Outlying Areas Total                      </t>
  </si>
  <si>
    <t>WIOA Adult Program Revised FY 2020 Advance Allotments</t>
  </si>
  <si>
    <t>Based on the Restoration of the Set Asides</t>
  </si>
  <si>
    <t>Initial PY 2019 Allotment</t>
  </si>
  <si>
    <t>Revised PY 2019 Allotment with Restoration</t>
  </si>
  <si>
    <t>7/1/2019
(PY 2019)</t>
  </si>
  <si>
    <t>10/1/2019
(FY 2020)</t>
  </si>
  <si>
    <t>Set Asides
Restored
to FY 2020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</si>
</sst>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_)"/>
  </numFmts>
  <fonts count="10">
    <font>
      <sz val="12"/>
      <name val="Arial"/>
    </font>
    <font>
      <sz val="10"/>
      <name val="Arial"/>
      <family val="2"/>
    </font>
    <font>
      <sz val="12"/>
      <name val="SWISS"/>
    </font>
    <font>
      <b/>
      <sz val="12"/>
      <name val="Arial"/>
      <family val="2"/>
    </font>
    <font>
      <sz val="12"/>
      <color indexed="8"/>
      <name val="SWISS"/>
    </font>
    <font>
      <sz val="1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</cellStyleXfs>
  <cellXfs count="74">
    <xf numFmtId="0" fontId="0" fillId="0" borderId="0" xfId="0"/>
    <xf numFmtId="0" fontId="5" fillId="0" borderId="0" xfId="3" applyFont="1" applyFill="1"/>
    <xf numFmtId="0" fontId="5" fillId="0" borderId="0" xfId="3" applyFont="1" applyFill="1" applyAlignment="1" applyProtection="1">
      <alignment horizontal="centerContinuous"/>
    </xf>
    <xf numFmtId="0" fontId="7" fillId="0" borderId="13" xfId="3" applyFont="1" applyFill="1" applyBorder="1" applyAlignment="1" applyProtection="1">
      <alignment horizontal="centerContinuous"/>
    </xf>
    <xf numFmtId="0" fontId="3" fillId="0" borderId="9" xfId="8" applyFont="1" applyFill="1" applyBorder="1" applyAlignment="1" applyProtection="1">
      <alignment horizontal="center"/>
    </xf>
    <xf numFmtId="0" fontId="3" fillId="0" borderId="14" xfId="3" applyFont="1" applyFill="1" applyBorder="1" applyProtection="1"/>
    <xf numFmtId="0" fontId="5" fillId="0" borderId="3" xfId="3" applyFont="1" applyFill="1" applyBorder="1" applyProtection="1"/>
    <xf numFmtId="0" fontId="3" fillId="0" borderId="15" xfId="3" applyFont="1" applyFill="1" applyBorder="1" applyProtection="1"/>
    <xf numFmtId="0" fontId="3" fillId="0" borderId="16" xfId="3" applyFont="1" applyFill="1" applyBorder="1" applyProtection="1"/>
    <xf numFmtId="0" fontId="3" fillId="0" borderId="18" xfId="3" applyFont="1" applyFill="1" applyBorder="1" applyProtection="1"/>
    <xf numFmtId="0" fontId="3" fillId="0" borderId="20" xfId="3" applyFont="1" applyFill="1" applyBorder="1" applyProtection="1"/>
    <xf numFmtId="0" fontId="5" fillId="0" borderId="0" xfId="3" applyFont="1" applyFill="1" applyProtection="1"/>
    <xf numFmtId="0" fontId="3" fillId="0" borderId="0" xfId="3" applyFont="1" applyFill="1" applyAlignment="1" applyProtection="1">
      <alignment horizontal="centerContinuous"/>
    </xf>
    <xf numFmtId="0" fontId="5" fillId="0" borderId="0" xfId="3" applyFont="1" applyFill="1" applyAlignment="1">
      <alignment horizontal="centerContinuous"/>
    </xf>
    <xf numFmtId="0" fontId="6" fillId="0" borderId="0" xfId="3" applyFont="1" applyFill="1" applyAlignment="1" applyProtection="1">
      <alignment horizontal="centerContinuous"/>
    </xf>
    <xf numFmtId="0" fontId="6" fillId="0" borderId="0" xfId="3" applyNumberFormat="1" applyFont="1" applyFill="1" applyAlignment="1">
      <alignment horizontal="centerContinuous" wrapText="1"/>
    </xf>
    <xf numFmtId="14" fontId="8" fillId="0" borderId="6" xfId="3" applyNumberFormat="1" applyFont="1" applyFill="1" applyBorder="1" applyAlignment="1" applyProtection="1">
      <alignment horizontal="center" wrapText="1"/>
    </xf>
    <xf numFmtId="14" fontId="8" fillId="0" borderId="11" xfId="3" applyNumberFormat="1" applyFont="1" applyFill="1" applyBorder="1" applyAlignment="1" applyProtection="1">
      <alignment horizontal="center" wrapText="1"/>
    </xf>
    <xf numFmtId="0" fontId="8" fillId="0" borderId="9" xfId="3" applyFont="1" applyFill="1" applyBorder="1" applyAlignment="1" applyProtection="1">
      <alignment horizontal="center"/>
    </xf>
    <xf numFmtId="0" fontId="5" fillId="0" borderId="4" xfId="3" applyFont="1" applyFill="1" applyBorder="1" applyProtection="1"/>
    <xf numFmtId="37" fontId="5" fillId="0" borderId="5" xfId="3" applyNumberFormat="1" applyFont="1" applyFill="1" applyBorder="1" applyProtection="1"/>
    <xf numFmtId="0" fontId="5" fillId="0" borderId="4" xfId="3" applyFont="1" applyFill="1" applyBorder="1"/>
    <xf numFmtId="37" fontId="5" fillId="0" borderId="4" xfId="3" applyNumberFormat="1" applyFont="1" applyFill="1" applyBorder="1" applyProtection="1"/>
    <xf numFmtId="0" fontId="5" fillId="0" borderId="5" xfId="3" applyFont="1" applyFill="1" applyBorder="1"/>
    <xf numFmtId="5" fontId="8" fillId="0" borderId="7" xfId="3" applyNumberFormat="1" applyFont="1" applyFill="1" applyBorder="1" applyProtection="1"/>
    <xf numFmtId="5" fontId="8" fillId="0" borderId="0" xfId="3" applyNumberFormat="1" applyFont="1" applyFill="1" applyBorder="1" applyProtection="1"/>
    <xf numFmtId="5" fontId="8" fillId="0" borderId="8" xfId="3" applyNumberFormat="1" applyFont="1" applyFill="1" applyBorder="1" applyProtection="1"/>
    <xf numFmtId="5" fontId="3" fillId="0" borderId="0" xfId="3" applyNumberFormat="1" applyFont="1" applyFill="1" applyBorder="1" applyProtection="1"/>
    <xf numFmtId="5" fontId="3" fillId="0" borderId="7" xfId="3" applyNumberFormat="1" applyFont="1" applyFill="1" applyBorder="1" applyProtection="1"/>
    <xf numFmtId="5" fontId="3" fillId="0" borderId="8" xfId="3" applyNumberFormat="1" applyFont="1" applyFill="1" applyBorder="1" applyProtection="1"/>
    <xf numFmtId="0" fontId="8" fillId="0" borderId="7" xfId="3" applyFont="1" applyFill="1" applyBorder="1" applyProtection="1"/>
    <xf numFmtId="0" fontId="9" fillId="0" borderId="0" xfId="3" applyFont="1" applyFill="1" applyBorder="1" applyProtection="1"/>
    <xf numFmtId="0" fontId="9" fillId="0" borderId="8" xfId="3" applyFont="1" applyFill="1" applyBorder="1" applyProtection="1"/>
    <xf numFmtId="0" fontId="3" fillId="0" borderId="0" xfId="3" applyFont="1" applyFill="1" applyBorder="1" applyProtection="1"/>
    <xf numFmtId="0" fontId="5" fillId="0" borderId="7" xfId="3" applyFont="1" applyFill="1" applyBorder="1"/>
    <xf numFmtId="0" fontId="5" fillId="0" borderId="0" xfId="3" applyFont="1" applyFill="1" applyBorder="1" applyProtection="1"/>
    <xf numFmtId="0" fontId="5" fillId="0" borderId="8" xfId="3" applyFont="1" applyFill="1" applyBorder="1"/>
    <xf numFmtId="37" fontId="9" fillId="0" borderId="7" xfId="3" applyNumberFormat="1" applyFont="1" applyFill="1" applyBorder="1" applyProtection="1"/>
    <xf numFmtId="37" fontId="9" fillId="0" borderId="0" xfId="3" applyNumberFormat="1" applyFont="1" applyFill="1" applyBorder="1" applyProtection="1"/>
    <xf numFmtId="37" fontId="9" fillId="0" borderId="8" xfId="3" applyNumberFormat="1" applyFont="1" applyFill="1" applyBorder="1" applyProtection="1"/>
    <xf numFmtId="37" fontId="5" fillId="0" borderId="0" xfId="3" applyNumberFormat="1" applyFont="1" applyFill="1" applyBorder="1" applyProtection="1"/>
    <xf numFmtId="37" fontId="5" fillId="0" borderId="7" xfId="3" applyNumberFormat="1" applyFont="1" applyFill="1" applyBorder="1"/>
    <xf numFmtId="37" fontId="5" fillId="0" borderId="8" xfId="3" applyNumberFormat="1" applyFont="1" applyFill="1" applyBorder="1"/>
    <xf numFmtId="37" fontId="9" fillId="0" borderId="17" xfId="3" applyNumberFormat="1" applyFont="1" applyFill="1" applyBorder="1" applyProtection="1"/>
    <xf numFmtId="37" fontId="9" fillId="0" borderId="12" xfId="3" applyNumberFormat="1" applyFont="1" applyFill="1" applyBorder="1" applyProtection="1"/>
    <xf numFmtId="37" fontId="9" fillId="0" borderId="21" xfId="3" applyNumberFormat="1" applyFont="1" applyFill="1" applyBorder="1" applyProtection="1"/>
    <xf numFmtId="37" fontId="5" fillId="0" borderId="12" xfId="3" applyNumberFormat="1" applyFont="1" applyFill="1" applyBorder="1" applyProtection="1"/>
    <xf numFmtId="37" fontId="5" fillId="0" borderId="17" xfId="3" applyNumberFormat="1" applyFont="1" applyFill="1" applyBorder="1"/>
    <xf numFmtId="37" fontId="5" fillId="0" borderId="21" xfId="3" applyNumberFormat="1" applyFont="1" applyFill="1" applyBorder="1"/>
    <xf numFmtId="37" fontId="8" fillId="0" borderId="19" xfId="3" applyNumberFormat="1" applyFont="1" applyFill="1" applyBorder="1" applyProtection="1"/>
    <xf numFmtId="37" fontId="8" fillId="0" borderId="22" xfId="3" applyNumberFormat="1" applyFont="1" applyFill="1" applyBorder="1" applyProtection="1"/>
    <xf numFmtId="37" fontId="8" fillId="0" borderId="23" xfId="3" applyNumberFormat="1" applyFont="1" applyFill="1" applyBorder="1" applyProtection="1"/>
    <xf numFmtId="37" fontId="3" fillId="0" borderId="22" xfId="3" applyNumberFormat="1" applyFont="1" applyFill="1" applyBorder="1" applyProtection="1"/>
    <xf numFmtId="37" fontId="3" fillId="0" borderId="19" xfId="3" applyNumberFormat="1" applyFont="1" applyFill="1" applyBorder="1" applyProtection="1"/>
    <xf numFmtId="37" fontId="3" fillId="0" borderId="23" xfId="3" applyNumberFormat="1" applyFont="1" applyFill="1" applyBorder="1" applyProtection="1"/>
    <xf numFmtId="37" fontId="4" fillId="0" borderId="0" xfId="3" applyNumberFormat="1" applyFont="1" applyFill="1" applyBorder="1" applyProtection="1"/>
    <xf numFmtId="37" fontId="4" fillId="0" borderId="5" xfId="3" applyNumberFormat="1" applyFont="1" applyFill="1" applyBorder="1" applyProtection="1"/>
    <xf numFmtId="37" fontId="4" fillId="0" borderId="8" xfId="3" applyNumberFormat="1" applyFont="1" applyFill="1" applyBorder="1" applyProtection="1"/>
    <xf numFmtId="37" fontId="4" fillId="0" borderId="12" xfId="3" applyNumberFormat="1" applyFont="1" applyFill="1" applyBorder="1" applyProtection="1"/>
    <xf numFmtId="37" fontId="4" fillId="0" borderId="21" xfId="3" applyNumberFormat="1" applyFont="1" applyFill="1" applyBorder="1" applyProtection="1"/>
    <xf numFmtId="37" fontId="8" fillId="0" borderId="1" xfId="3" applyNumberFormat="1" applyFont="1" applyFill="1" applyBorder="1" applyProtection="1"/>
    <xf numFmtId="37" fontId="8" fillId="0" borderId="2" xfId="3" applyNumberFormat="1" applyFont="1" applyFill="1" applyBorder="1" applyProtection="1"/>
    <xf numFmtId="37" fontId="8" fillId="0" borderId="10" xfId="3" applyNumberFormat="1" applyFont="1" applyFill="1" applyBorder="1" applyProtection="1"/>
    <xf numFmtId="37" fontId="3" fillId="0" borderId="20" xfId="3" applyNumberFormat="1" applyFont="1" applyFill="1" applyBorder="1" applyProtection="1"/>
    <xf numFmtId="37" fontId="3" fillId="0" borderId="1" xfId="3" applyNumberFormat="1" applyFont="1" applyFill="1" applyBorder="1" applyProtection="1"/>
    <xf numFmtId="37" fontId="3" fillId="0" borderId="2" xfId="3" applyNumberFormat="1" applyFont="1" applyFill="1" applyBorder="1" applyProtection="1"/>
    <xf numFmtId="37" fontId="3" fillId="0" borderId="10" xfId="3" applyNumberFormat="1" applyFont="1" applyFill="1" applyBorder="1" applyProtection="1"/>
    <xf numFmtId="164" fontId="1" fillId="0" borderId="0" xfId="3" applyNumberFormat="1" applyFont="1" applyFill="1" applyProtection="1"/>
    <xf numFmtId="0" fontId="3" fillId="0" borderId="2" xfId="3" applyFont="1" applyFill="1" applyBorder="1" applyAlignment="1" applyProtection="1">
      <alignment horizontal="center"/>
    </xf>
    <xf numFmtId="0" fontId="8" fillId="0" borderId="9" xfId="3" applyFont="1" applyFill="1" applyBorder="1" applyAlignment="1" applyProtection="1">
      <alignment horizontal="center"/>
    </xf>
    <xf numFmtId="0" fontId="8" fillId="0" borderId="6" xfId="3" applyFont="1" applyFill="1" applyBorder="1" applyAlignment="1" applyProtection="1">
      <alignment horizontal="center"/>
    </xf>
    <xf numFmtId="0" fontId="8" fillId="0" borderId="11" xfId="3" applyFont="1" applyFill="1" applyBorder="1" applyAlignment="1" applyProtection="1">
      <alignment horizontal="center"/>
    </xf>
    <xf numFmtId="14" fontId="8" fillId="0" borderId="14" xfId="7" applyNumberFormat="1" applyFont="1" applyFill="1" applyBorder="1" applyAlignment="1" applyProtection="1">
      <alignment horizontal="center" wrapText="1"/>
    </xf>
    <xf numFmtId="14" fontId="8" fillId="0" borderId="20" xfId="7" applyNumberFormat="1" applyFont="1" applyFill="1" applyBorder="1" applyAlignment="1" applyProtection="1">
      <alignment horizontal="center" wrapText="1"/>
    </xf>
  </cellXfs>
  <cellStyles count="10">
    <cellStyle name="Comma [0] 2" xfId="2"/>
    <cellStyle name="Comma 2" xfId="1"/>
    <cellStyle name="Comma 3" xfId="4"/>
    <cellStyle name="Comma 4" xfId="5"/>
    <cellStyle name="Comma 5" xfId="6"/>
    <cellStyle name="Normal" xfId="0" builtinId="0"/>
    <cellStyle name="Normal 10" xfId="7"/>
    <cellStyle name="Normal 2" xfId="3"/>
    <cellStyle name="Normal 3" xfId="9"/>
    <cellStyle name="Normal_TEGL Ch DW" xfId="8"/>
  </cellStyles>
  <dxfs count="0"/>
  <tableStyles count="0" defaultTableStyle="TableStyleMedium9" defaultPivotStyle="PivotStyleLight16"/>
  <colors>
    <mruColors>
      <color rgb="FF00FF00"/>
      <color rgb="FFE7F4D8"/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H70"/>
  <sheetViews>
    <sheetView showGridLines="0" tabSelected="1" zoomScale="80" zoomScaleNormal="80" workbookViewId="0"/>
  </sheetViews>
  <sheetFormatPr defaultColWidth="16.3046875" defaultRowHeight="15.5"/>
  <cols>
    <col min="1" max="1" width="29" style="1" customWidth="1"/>
    <col min="2" max="2" width="16.23046875" style="1" bestFit="1" customWidth="1"/>
    <col min="3" max="3" width="15.84375" style="1" bestFit="1" customWidth="1"/>
    <col min="4" max="4" width="17.765625" style="1" customWidth="1"/>
    <col min="5" max="5" width="18.23046875" style="1" customWidth="1"/>
    <col min="6" max="6" width="16.23046875" style="1" bestFit="1" customWidth="1"/>
    <col min="7" max="7" width="18.4609375" style="1" customWidth="1"/>
    <col min="8" max="8" width="19.3046875" style="1" customWidth="1"/>
    <col min="9" max="16384" width="16.3046875" style="1"/>
  </cols>
  <sheetData>
    <row r="1" spans="1:8">
      <c r="A1" s="12" t="s">
        <v>3</v>
      </c>
      <c r="B1" s="12"/>
      <c r="C1" s="2"/>
      <c r="D1" s="2"/>
      <c r="E1" s="2"/>
      <c r="F1" s="2"/>
      <c r="G1" s="2"/>
      <c r="H1" s="13"/>
    </row>
    <row r="2" spans="1:8">
      <c r="A2" s="12" t="s">
        <v>0</v>
      </c>
      <c r="B2" s="12"/>
      <c r="C2" s="2"/>
      <c r="D2" s="2"/>
      <c r="E2" s="2"/>
      <c r="F2" s="2"/>
      <c r="G2" s="2"/>
      <c r="H2" s="13"/>
    </row>
    <row r="3" spans="1:8" ht="19.899999999999999" customHeight="1">
      <c r="A3" s="14" t="s">
        <v>64</v>
      </c>
      <c r="B3" s="14"/>
      <c r="C3" s="2"/>
      <c r="D3" s="2"/>
      <c r="E3" s="2"/>
      <c r="F3" s="2"/>
      <c r="G3" s="2"/>
      <c r="H3" s="13"/>
    </row>
    <row r="4" spans="1:8" ht="18">
      <c r="A4" s="15" t="s">
        <v>65</v>
      </c>
      <c r="B4" s="14"/>
      <c r="C4" s="2"/>
      <c r="D4" s="2"/>
      <c r="E4" s="2"/>
      <c r="F4" s="2"/>
      <c r="G4" s="2"/>
      <c r="H4" s="13"/>
    </row>
    <row r="5" spans="1:8" ht="19.899999999999999" customHeight="1">
      <c r="A5" s="2"/>
      <c r="B5" s="68"/>
      <c r="C5" s="68"/>
      <c r="D5" s="68"/>
      <c r="E5" s="2"/>
      <c r="F5" s="2"/>
      <c r="G5" s="11"/>
    </row>
    <row r="6" spans="1:8" ht="18" customHeight="1">
      <c r="A6" s="2"/>
      <c r="B6" s="69" t="s">
        <v>66</v>
      </c>
      <c r="C6" s="70"/>
      <c r="D6" s="71"/>
      <c r="E6" s="72" t="s">
        <v>70</v>
      </c>
      <c r="F6" s="69" t="s">
        <v>67</v>
      </c>
      <c r="G6" s="70"/>
      <c r="H6" s="71"/>
    </row>
    <row r="7" spans="1:8" ht="46.5" customHeight="1">
      <c r="A7" s="3" t="s">
        <v>1</v>
      </c>
      <c r="B7" s="4" t="s">
        <v>2</v>
      </c>
      <c r="C7" s="16" t="s">
        <v>68</v>
      </c>
      <c r="D7" s="17" t="s">
        <v>69</v>
      </c>
      <c r="E7" s="73"/>
      <c r="F7" s="18" t="s">
        <v>2</v>
      </c>
      <c r="G7" s="16" t="s">
        <v>68</v>
      </c>
      <c r="H7" s="17" t="s">
        <v>69</v>
      </c>
    </row>
    <row r="8" spans="1:8" ht="10.5" customHeight="1">
      <c r="A8" s="5"/>
      <c r="B8" s="6"/>
      <c r="C8" s="19"/>
      <c r="D8" s="20"/>
      <c r="E8" s="21"/>
      <c r="F8" s="6"/>
      <c r="G8" s="22"/>
      <c r="H8" s="23"/>
    </row>
    <row r="9" spans="1:8">
      <c r="A9" s="7" t="s">
        <v>4</v>
      </c>
      <c r="B9" s="24">
        <f t="shared" ref="B9:H9" si="0">B63+B69</f>
        <v>843487000</v>
      </c>
      <c r="C9" s="25">
        <f t="shared" si="0"/>
        <v>133556000</v>
      </c>
      <c r="D9" s="26">
        <f t="shared" si="0"/>
        <v>709931000</v>
      </c>
      <c r="E9" s="27">
        <f t="shared" si="0"/>
        <v>2069000</v>
      </c>
      <c r="F9" s="28">
        <f t="shared" si="0"/>
        <v>845556000</v>
      </c>
      <c r="G9" s="27">
        <f t="shared" si="0"/>
        <v>133556000</v>
      </c>
      <c r="H9" s="29">
        <f t="shared" si="0"/>
        <v>712000000</v>
      </c>
    </row>
    <row r="10" spans="1:8" ht="9.75" customHeight="1">
      <c r="A10" s="7"/>
      <c r="B10" s="30"/>
      <c r="C10" s="31"/>
      <c r="D10" s="32"/>
      <c r="E10" s="33"/>
      <c r="F10" s="34"/>
      <c r="G10" s="35"/>
      <c r="H10" s="36"/>
    </row>
    <row r="11" spans="1:8" ht="18" customHeight="1">
      <c r="A11" s="7" t="s">
        <v>5</v>
      </c>
      <c r="B11" s="37">
        <f>+C11+D11</f>
        <v>14711809</v>
      </c>
      <c r="C11" s="38">
        <v>2329438</v>
      </c>
      <c r="D11" s="39">
        <v>12382371</v>
      </c>
      <c r="E11" s="40">
        <f>H11-D11</f>
        <v>36087</v>
      </c>
      <c r="F11" s="41">
        <f>+G11+H11</f>
        <v>14747896</v>
      </c>
      <c r="G11" s="40">
        <v>2329438</v>
      </c>
      <c r="H11" s="42">
        <v>12418458</v>
      </c>
    </row>
    <row r="12" spans="1:8" ht="18" customHeight="1">
      <c r="A12" s="7" t="s">
        <v>6</v>
      </c>
      <c r="B12" s="37">
        <f t="shared" ref="B12:B68" si="1">+C12+D12</f>
        <v>3957007</v>
      </c>
      <c r="C12" s="38">
        <v>626544</v>
      </c>
      <c r="D12" s="39">
        <v>3330463</v>
      </c>
      <c r="E12" s="40">
        <f t="shared" ref="E12:E68" si="2">H12-D12</f>
        <v>9706</v>
      </c>
      <c r="F12" s="41">
        <f t="shared" ref="F12:F62" si="3">+G12+H12</f>
        <v>3966713</v>
      </c>
      <c r="G12" s="40">
        <v>626544</v>
      </c>
      <c r="H12" s="42">
        <v>3340169</v>
      </c>
    </row>
    <row r="13" spans="1:8" ht="18" customHeight="1">
      <c r="A13" s="7" t="s">
        <v>7</v>
      </c>
      <c r="B13" s="37">
        <f t="shared" si="1"/>
        <v>24282345</v>
      </c>
      <c r="C13" s="38">
        <v>3844817</v>
      </c>
      <c r="D13" s="39">
        <v>20437528</v>
      </c>
      <c r="E13" s="40">
        <f t="shared" si="2"/>
        <v>59563</v>
      </c>
      <c r="F13" s="41">
        <f t="shared" si="3"/>
        <v>24341908</v>
      </c>
      <c r="G13" s="40">
        <v>3844817</v>
      </c>
      <c r="H13" s="42">
        <v>20497091</v>
      </c>
    </row>
    <row r="14" spans="1:8" ht="18" customHeight="1">
      <c r="A14" s="8" t="s">
        <v>8</v>
      </c>
      <c r="B14" s="43">
        <f t="shared" si="1"/>
        <v>5650246</v>
      </c>
      <c r="C14" s="44">
        <v>894648</v>
      </c>
      <c r="D14" s="45">
        <v>4755598</v>
      </c>
      <c r="E14" s="46">
        <f t="shared" si="2"/>
        <v>13859</v>
      </c>
      <c r="F14" s="47">
        <f t="shared" si="3"/>
        <v>5664105</v>
      </c>
      <c r="G14" s="46">
        <v>894648</v>
      </c>
      <c r="H14" s="48">
        <v>4769457</v>
      </c>
    </row>
    <row r="15" spans="1:8" ht="18" customHeight="1">
      <c r="A15" s="7" t="s">
        <v>9</v>
      </c>
      <c r="B15" s="37">
        <f t="shared" si="1"/>
        <v>114617248</v>
      </c>
      <c r="C15" s="38">
        <v>18148260</v>
      </c>
      <c r="D15" s="39">
        <v>96468988</v>
      </c>
      <c r="E15" s="40">
        <f t="shared" si="2"/>
        <v>281147</v>
      </c>
      <c r="F15" s="41">
        <f t="shared" si="3"/>
        <v>114898395</v>
      </c>
      <c r="G15" s="40">
        <v>18148260</v>
      </c>
      <c r="H15" s="42">
        <v>96750135</v>
      </c>
    </row>
    <row r="16" spans="1:8" ht="18" customHeight="1">
      <c r="A16" s="7" t="s">
        <v>10</v>
      </c>
      <c r="B16" s="37">
        <f t="shared" si="1"/>
        <v>7841113</v>
      </c>
      <c r="C16" s="38">
        <v>1241546</v>
      </c>
      <c r="D16" s="39">
        <v>6599567</v>
      </c>
      <c r="E16" s="40">
        <f t="shared" si="2"/>
        <v>19234</v>
      </c>
      <c r="F16" s="41">
        <f t="shared" si="3"/>
        <v>7860347</v>
      </c>
      <c r="G16" s="40">
        <v>1241546</v>
      </c>
      <c r="H16" s="42">
        <v>6618801</v>
      </c>
    </row>
    <row r="17" spans="1:8" ht="18" customHeight="1">
      <c r="A17" s="7" t="s">
        <v>11</v>
      </c>
      <c r="B17" s="37">
        <f t="shared" si="1"/>
        <v>9742854</v>
      </c>
      <c r="C17" s="38">
        <v>1542664</v>
      </c>
      <c r="D17" s="39">
        <v>8200190</v>
      </c>
      <c r="E17" s="40">
        <f t="shared" si="2"/>
        <v>23899</v>
      </c>
      <c r="F17" s="41">
        <f t="shared" si="3"/>
        <v>9766753</v>
      </c>
      <c r="G17" s="40">
        <v>1542664</v>
      </c>
      <c r="H17" s="42">
        <v>8224089</v>
      </c>
    </row>
    <row r="18" spans="1:8" ht="18" customHeight="1">
      <c r="A18" s="8" t="s">
        <v>12</v>
      </c>
      <c r="B18" s="43">
        <f t="shared" si="1"/>
        <v>2103446</v>
      </c>
      <c r="C18" s="44">
        <v>333055</v>
      </c>
      <c r="D18" s="45">
        <v>1770391</v>
      </c>
      <c r="E18" s="46">
        <f t="shared" si="2"/>
        <v>5159</v>
      </c>
      <c r="F18" s="47">
        <f t="shared" si="3"/>
        <v>2108605</v>
      </c>
      <c r="G18" s="46">
        <v>333055</v>
      </c>
      <c r="H18" s="48">
        <v>1775550</v>
      </c>
    </row>
    <row r="19" spans="1:8" ht="18" customHeight="1">
      <c r="A19" s="7" t="s">
        <v>13</v>
      </c>
      <c r="B19" s="37">
        <f t="shared" si="1"/>
        <v>3886654</v>
      </c>
      <c r="C19" s="38">
        <v>615405</v>
      </c>
      <c r="D19" s="39">
        <v>3271249</v>
      </c>
      <c r="E19" s="40">
        <f t="shared" si="2"/>
        <v>9534</v>
      </c>
      <c r="F19" s="41">
        <f t="shared" si="3"/>
        <v>3896188</v>
      </c>
      <c r="G19" s="40">
        <v>615405</v>
      </c>
      <c r="H19" s="42">
        <v>3280783</v>
      </c>
    </row>
    <row r="20" spans="1:8" ht="18" customHeight="1">
      <c r="A20" s="7" t="s">
        <v>14</v>
      </c>
      <c r="B20" s="37">
        <f t="shared" si="1"/>
        <v>46351320</v>
      </c>
      <c r="C20" s="38">
        <v>7339173</v>
      </c>
      <c r="D20" s="39">
        <v>39012147</v>
      </c>
      <c r="E20" s="40">
        <f t="shared" si="2"/>
        <v>113695</v>
      </c>
      <c r="F20" s="41">
        <f t="shared" si="3"/>
        <v>46465015</v>
      </c>
      <c r="G20" s="40">
        <v>7339173</v>
      </c>
      <c r="H20" s="42">
        <v>39125842</v>
      </c>
    </row>
    <row r="21" spans="1:8" ht="18" customHeight="1">
      <c r="A21" s="7" t="s">
        <v>15</v>
      </c>
      <c r="B21" s="37">
        <f t="shared" si="1"/>
        <v>22242515</v>
      </c>
      <c r="C21" s="38">
        <v>3521834</v>
      </c>
      <c r="D21" s="39">
        <v>18720681</v>
      </c>
      <c r="E21" s="40">
        <f t="shared" si="2"/>
        <v>54559</v>
      </c>
      <c r="F21" s="41">
        <f t="shared" si="3"/>
        <v>22297074</v>
      </c>
      <c r="G21" s="40">
        <v>3521834</v>
      </c>
      <c r="H21" s="42">
        <v>18775240</v>
      </c>
    </row>
    <row r="22" spans="1:8" ht="18" customHeight="1">
      <c r="A22" s="8" t="s">
        <v>16</v>
      </c>
      <c r="B22" s="43">
        <f t="shared" si="1"/>
        <v>2103446</v>
      </c>
      <c r="C22" s="44">
        <v>333055</v>
      </c>
      <c r="D22" s="45">
        <v>1770391</v>
      </c>
      <c r="E22" s="46">
        <f t="shared" si="2"/>
        <v>5159</v>
      </c>
      <c r="F22" s="47">
        <f t="shared" si="3"/>
        <v>2108605</v>
      </c>
      <c r="G22" s="46">
        <v>333055</v>
      </c>
      <c r="H22" s="48">
        <v>1775550</v>
      </c>
    </row>
    <row r="23" spans="1:8" ht="18" customHeight="1">
      <c r="A23" s="7" t="s">
        <v>17</v>
      </c>
      <c r="B23" s="37">
        <f t="shared" si="1"/>
        <v>2103446</v>
      </c>
      <c r="C23" s="38">
        <v>333055</v>
      </c>
      <c r="D23" s="39">
        <v>1770391</v>
      </c>
      <c r="E23" s="40">
        <f t="shared" si="2"/>
        <v>5159</v>
      </c>
      <c r="F23" s="41">
        <f t="shared" si="3"/>
        <v>2108605</v>
      </c>
      <c r="G23" s="40">
        <v>333055</v>
      </c>
      <c r="H23" s="42">
        <v>1775550</v>
      </c>
    </row>
    <row r="24" spans="1:8" ht="18" customHeight="1">
      <c r="A24" s="7" t="s">
        <v>18</v>
      </c>
      <c r="B24" s="37">
        <f t="shared" si="1"/>
        <v>39309891</v>
      </c>
      <c r="C24" s="38">
        <v>6224248</v>
      </c>
      <c r="D24" s="39">
        <v>33085643</v>
      </c>
      <c r="E24" s="40">
        <f t="shared" si="2"/>
        <v>96425</v>
      </c>
      <c r="F24" s="41">
        <f t="shared" si="3"/>
        <v>39406316</v>
      </c>
      <c r="G24" s="40">
        <v>6224248</v>
      </c>
      <c r="H24" s="42">
        <v>33182068</v>
      </c>
    </row>
    <row r="25" spans="1:8" ht="18" customHeight="1">
      <c r="A25" s="7" t="s">
        <v>19</v>
      </c>
      <c r="B25" s="37">
        <f t="shared" si="1"/>
        <v>11700755</v>
      </c>
      <c r="C25" s="38">
        <v>1852674</v>
      </c>
      <c r="D25" s="39">
        <v>9848081</v>
      </c>
      <c r="E25" s="40">
        <f t="shared" si="2"/>
        <v>28701</v>
      </c>
      <c r="F25" s="41">
        <f t="shared" si="3"/>
        <v>11729456</v>
      </c>
      <c r="G25" s="40">
        <v>1852674</v>
      </c>
      <c r="H25" s="42">
        <v>9876782</v>
      </c>
    </row>
    <row r="26" spans="1:8" ht="18" customHeight="1">
      <c r="A26" s="8" t="s">
        <v>20</v>
      </c>
      <c r="B26" s="43">
        <f t="shared" si="1"/>
        <v>3057346</v>
      </c>
      <c r="C26" s="44">
        <v>484094</v>
      </c>
      <c r="D26" s="45">
        <v>2573252</v>
      </c>
      <c r="E26" s="46">
        <f t="shared" si="2"/>
        <v>7499</v>
      </c>
      <c r="F26" s="47">
        <f t="shared" si="3"/>
        <v>3064845</v>
      </c>
      <c r="G26" s="46">
        <v>484094</v>
      </c>
      <c r="H26" s="48">
        <v>2580751</v>
      </c>
    </row>
    <row r="27" spans="1:8" ht="18" customHeight="1">
      <c r="A27" s="7" t="s">
        <v>21</v>
      </c>
      <c r="B27" s="37">
        <f t="shared" si="1"/>
        <v>3925813</v>
      </c>
      <c r="C27" s="38">
        <v>621605</v>
      </c>
      <c r="D27" s="39">
        <v>3304208</v>
      </c>
      <c r="E27" s="40">
        <f t="shared" si="2"/>
        <v>9629</v>
      </c>
      <c r="F27" s="41">
        <f t="shared" si="3"/>
        <v>3935442</v>
      </c>
      <c r="G27" s="40">
        <v>621605</v>
      </c>
      <c r="H27" s="42">
        <v>3313837</v>
      </c>
    </row>
    <row r="28" spans="1:8" ht="18" customHeight="1">
      <c r="A28" s="7" t="s">
        <v>22</v>
      </c>
      <c r="B28" s="37">
        <f t="shared" si="1"/>
        <v>13357433</v>
      </c>
      <c r="C28" s="38">
        <v>2114989</v>
      </c>
      <c r="D28" s="39">
        <v>11242444</v>
      </c>
      <c r="E28" s="40">
        <f t="shared" si="2"/>
        <v>32765</v>
      </c>
      <c r="F28" s="41">
        <f t="shared" si="3"/>
        <v>13390198</v>
      </c>
      <c r="G28" s="40">
        <v>2114989</v>
      </c>
      <c r="H28" s="42">
        <v>11275209</v>
      </c>
    </row>
    <row r="29" spans="1:8" ht="18" customHeight="1">
      <c r="A29" s="7" t="s">
        <v>23</v>
      </c>
      <c r="B29" s="37">
        <f t="shared" si="1"/>
        <v>15462994</v>
      </c>
      <c r="C29" s="38">
        <v>2448379</v>
      </c>
      <c r="D29" s="39">
        <v>13014615</v>
      </c>
      <c r="E29" s="40">
        <f t="shared" si="2"/>
        <v>37929</v>
      </c>
      <c r="F29" s="41">
        <f t="shared" si="3"/>
        <v>15500923</v>
      </c>
      <c r="G29" s="40">
        <v>2448379</v>
      </c>
      <c r="H29" s="42">
        <v>13052544</v>
      </c>
    </row>
    <row r="30" spans="1:8" ht="18" customHeight="1">
      <c r="A30" s="8" t="s">
        <v>24</v>
      </c>
      <c r="B30" s="43">
        <f t="shared" si="1"/>
        <v>2203404</v>
      </c>
      <c r="C30" s="44">
        <v>348882</v>
      </c>
      <c r="D30" s="45">
        <v>1854522</v>
      </c>
      <c r="E30" s="46">
        <f t="shared" si="2"/>
        <v>5405</v>
      </c>
      <c r="F30" s="47">
        <f t="shared" si="3"/>
        <v>2208809</v>
      </c>
      <c r="G30" s="46">
        <v>348882</v>
      </c>
      <c r="H30" s="48">
        <v>1859927</v>
      </c>
    </row>
    <row r="31" spans="1:8" ht="18" customHeight="1">
      <c r="A31" s="7" t="s">
        <v>25</v>
      </c>
      <c r="B31" s="37">
        <f t="shared" si="1"/>
        <v>13998991</v>
      </c>
      <c r="C31" s="38">
        <v>2216572</v>
      </c>
      <c r="D31" s="39">
        <v>11782419</v>
      </c>
      <c r="E31" s="40">
        <f t="shared" si="2"/>
        <v>34338</v>
      </c>
      <c r="F31" s="41">
        <f t="shared" si="3"/>
        <v>14033329</v>
      </c>
      <c r="G31" s="40">
        <v>2216572</v>
      </c>
      <c r="H31" s="42">
        <v>11816757</v>
      </c>
    </row>
    <row r="32" spans="1:8" ht="18" customHeight="1">
      <c r="A32" s="7" t="s">
        <v>26</v>
      </c>
      <c r="B32" s="37">
        <f t="shared" si="1"/>
        <v>10518739</v>
      </c>
      <c r="C32" s="38">
        <v>1665516</v>
      </c>
      <c r="D32" s="39">
        <v>8853223</v>
      </c>
      <c r="E32" s="40">
        <f t="shared" si="2"/>
        <v>25801</v>
      </c>
      <c r="F32" s="41">
        <f t="shared" si="3"/>
        <v>10544540</v>
      </c>
      <c r="G32" s="40">
        <v>1665516</v>
      </c>
      <c r="H32" s="42">
        <v>8879024</v>
      </c>
    </row>
    <row r="33" spans="1:8" ht="18" customHeight="1">
      <c r="A33" s="7" t="s">
        <v>27</v>
      </c>
      <c r="B33" s="37">
        <f t="shared" si="1"/>
        <v>32076546</v>
      </c>
      <c r="C33" s="38">
        <v>5078935</v>
      </c>
      <c r="D33" s="39">
        <v>26997611</v>
      </c>
      <c r="E33" s="40">
        <f t="shared" si="2"/>
        <v>78682</v>
      </c>
      <c r="F33" s="41">
        <f t="shared" si="3"/>
        <v>32155228</v>
      </c>
      <c r="G33" s="40">
        <v>5078935</v>
      </c>
      <c r="H33" s="42">
        <v>27076293</v>
      </c>
    </row>
    <row r="34" spans="1:8" ht="18" customHeight="1">
      <c r="A34" s="8" t="s">
        <v>28</v>
      </c>
      <c r="B34" s="43">
        <f t="shared" si="1"/>
        <v>7633654</v>
      </c>
      <c r="C34" s="44">
        <v>1208697</v>
      </c>
      <c r="D34" s="45">
        <v>6424957</v>
      </c>
      <c r="E34" s="46">
        <f t="shared" si="2"/>
        <v>18725</v>
      </c>
      <c r="F34" s="47">
        <f t="shared" si="3"/>
        <v>7652379</v>
      </c>
      <c r="G34" s="46">
        <v>1208697</v>
      </c>
      <c r="H34" s="48">
        <v>6443682</v>
      </c>
    </row>
    <row r="35" spans="1:8" ht="18" customHeight="1">
      <c r="A35" s="7" t="s">
        <v>29</v>
      </c>
      <c r="B35" s="37">
        <f t="shared" si="1"/>
        <v>10003654</v>
      </c>
      <c r="C35" s="38">
        <v>1583958</v>
      </c>
      <c r="D35" s="39">
        <v>8419696</v>
      </c>
      <c r="E35" s="40">
        <f t="shared" si="2"/>
        <v>24537</v>
      </c>
      <c r="F35" s="41">
        <f t="shared" si="3"/>
        <v>10028191</v>
      </c>
      <c r="G35" s="40">
        <v>1583958</v>
      </c>
      <c r="H35" s="42">
        <v>8444233</v>
      </c>
    </row>
    <row r="36" spans="1:8" ht="18" customHeight="1">
      <c r="A36" s="7" t="s">
        <v>30</v>
      </c>
      <c r="B36" s="37">
        <f t="shared" si="1"/>
        <v>11806230</v>
      </c>
      <c r="C36" s="38">
        <v>1869374</v>
      </c>
      <c r="D36" s="39">
        <v>9936856</v>
      </c>
      <c r="E36" s="40">
        <f t="shared" si="2"/>
        <v>28960</v>
      </c>
      <c r="F36" s="41">
        <f t="shared" si="3"/>
        <v>11835190</v>
      </c>
      <c r="G36" s="40">
        <v>1869374</v>
      </c>
      <c r="H36" s="42">
        <v>9965816</v>
      </c>
    </row>
    <row r="37" spans="1:8" ht="18" customHeight="1">
      <c r="A37" s="7" t="s">
        <v>31</v>
      </c>
      <c r="B37" s="37">
        <f t="shared" si="1"/>
        <v>2103446</v>
      </c>
      <c r="C37" s="38">
        <v>333055</v>
      </c>
      <c r="D37" s="39">
        <v>1770391</v>
      </c>
      <c r="E37" s="40">
        <f t="shared" si="2"/>
        <v>5159</v>
      </c>
      <c r="F37" s="41">
        <f t="shared" si="3"/>
        <v>2108605</v>
      </c>
      <c r="G37" s="40">
        <v>333055</v>
      </c>
      <c r="H37" s="42">
        <v>1775550</v>
      </c>
    </row>
    <row r="38" spans="1:8" ht="18" customHeight="1">
      <c r="A38" s="8" t="s">
        <v>32</v>
      </c>
      <c r="B38" s="43">
        <f t="shared" si="1"/>
        <v>2135850</v>
      </c>
      <c r="C38" s="44">
        <v>338186</v>
      </c>
      <c r="D38" s="45">
        <v>1797664</v>
      </c>
      <c r="E38" s="46">
        <f t="shared" si="2"/>
        <v>5239</v>
      </c>
      <c r="F38" s="47">
        <f t="shared" si="3"/>
        <v>2141089</v>
      </c>
      <c r="G38" s="46">
        <v>338186</v>
      </c>
      <c r="H38" s="48">
        <v>1802903</v>
      </c>
    </row>
    <row r="39" spans="1:8" ht="18" customHeight="1">
      <c r="A39" s="7" t="s">
        <v>33</v>
      </c>
      <c r="B39" s="37">
        <f t="shared" si="1"/>
        <v>9719349</v>
      </c>
      <c r="C39" s="38">
        <v>1538942</v>
      </c>
      <c r="D39" s="39">
        <v>8180407</v>
      </c>
      <c r="E39" s="40">
        <f t="shared" si="2"/>
        <v>23841</v>
      </c>
      <c r="F39" s="41">
        <f t="shared" si="3"/>
        <v>9743190</v>
      </c>
      <c r="G39" s="40">
        <v>1538942</v>
      </c>
      <c r="H39" s="42">
        <v>8204248</v>
      </c>
    </row>
    <row r="40" spans="1:8" ht="18" customHeight="1">
      <c r="A40" s="7" t="s">
        <v>34</v>
      </c>
      <c r="B40" s="37">
        <f t="shared" si="1"/>
        <v>2103446</v>
      </c>
      <c r="C40" s="38">
        <v>333055</v>
      </c>
      <c r="D40" s="39">
        <v>1770391</v>
      </c>
      <c r="E40" s="40">
        <f t="shared" si="2"/>
        <v>5159</v>
      </c>
      <c r="F40" s="41">
        <f t="shared" si="3"/>
        <v>2108605</v>
      </c>
      <c r="G40" s="40">
        <v>333055</v>
      </c>
      <c r="H40" s="42">
        <v>1775550</v>
      </c>
    </row>
    <row r="41" spans="1:8" ht="18" customHeight="1">
      <c r="A41" s="7" t="s">
        <v>35</v>
      </c>
      <c r="B41" s="37">
        <f t="shared" si="1"/>
        <v>23630205</v>
      </c>
      <c r="C41" s="38">
        <v>3741558</v>
      </c>
      <c r="D41" s="39">
        <v>19888647</v>
      </c>
      <c r="E41" s="40">
        <f t="shared" si="2"/>
        <v>57963</v>
      </c>
      <c r="F41" s="41">
        <f t="shared" si="3"/>
        <v>23688168</v>
      </c>
      <c r="G41" s="40">
        <v>3741558</v>
      </c>
      <c r="H41" s="42">
        <v>19946610</v>
      </c>
    </row>
    <row r="42" spans="1:8" ht="18" customHeight="1">
      <c r="A42" s="8" t="s">
        <v>36</v>
      </c>
      <c r="B42" s="43">
        <f t="shared" si="1"/>
        <v>8848216</v>
      </c>
      <c r="C42" s="44">
        <v>1401008</v>
      </c>
      <c r="D42" s="45">
        <v>7447208</v>
      </c>
      <c r="E42" s="46">
        <f t="shared" si="2"/>
        <v>21704</v>
      </c>
      <c r="F42" s="47">
        <f t="shared" si="3"/>
        <v>8869920</v>
      </c>
      <c r="G42" s="46">
        <v>1401008</v>
      </c>
      <c r="H42" s="48">
        <v>7468912</v>
      </c>
    </row>
    <row r="43" spans="1:8" ht="18" customHeight="1">
      <c r="A43" s="7" t="s">
        <v>37</v>
      </c>
      <c r="B43" s="37">
        <f t="shared" si="1"/>
        <v>60652953</v>
      </c>
      <c r="C43" s="38">
        <v>9603664</v>
      </c>
      <c r="D43" s="39">
        <v>51049289</v>
      </c>
      <c r="E43" s="40">
        <f t="shared" si="2"/>
        <v>148778</v>
      </c>
      <c r="F43" s="41">
        <f t="shared" si="3"/>
        <v>60801731</v>
      </c>
      <c r="G43" s="40">
        <v>9603664</v>
      </c>
      <c r="H43" s="42">
        <v>51198067</v>
      </c>
    </row>
    <row r="44" spans="1:8" ht="18" customHeight="1">
      <c r="A44" s="7" t="s">
        <v>38</v>
      </c>
      <c r="B44" s="37">
        <f t="shared" si="1"/>
        <v>26199337</v>
      </c>
      <c r="C44" s="38">
        <v>4148349</v>
      </c>
      <c r="D44" s="39">
        <v>22050988</v>
      </c>
      <c r="E44" s="40">
        <f t="shared" si="2"/>
        <v>64266</v>
      </c>
      <c r="F44" s="41">
        <f t="shared" si="3"/>
        <v>26263603</v>
      </c>
      <c r="G44" s="40">
        <v>4148349</v>
      </c>
      <c r="H44" s="42">
        <v>22115254</v>
      </c>
    </row>
    <row r="45" spans="1:8" ht="18" customHeight="1">
      <c r="A45" s="7" t="s">
        <v>39</v>
      </c>
      <c r="B45" s="37">
        <f t="shared" si="1"/>
        <v>2103446</v>
      </c>
      <c r="C45" s="38">
        <v>333055</v>
      </c>
      <c r="D45" s="39">
        <v>1770391</v>
      </c>
      <c r="E45" s="40">
        <f t="shared" si="2"/>
        <v>5159</v>
      </c>
      <c r="F45" s="41">
        <f t="shared" si="3"/>
        <v>2108605</v>
      </c>
      <c r="G45" s="40">
        <v>333055</v>
      </c>
      <c r="H45" s="42">
        <v>1775550</v>
      </c>
    </row>
    <row r="46" spans="1:8" ht="18" customHeight="1">
      <c r="A46" s="8" t="s">
        <v>40</v>
      </c>
      <c r="B46" s="43">
        <f t="shared" si="1"/>
        <v>38782006</v>
      </c>
      <c r="C46" s="44">
        <v>6140663</v>
      </c>
      <c r="D46" s="45">
        <v>32641343</v>
      </c>
      <c r="E46" s="46">
        <f t="shared" si="2"/>
        <v>95129</v>
      </c>
      <c r="F46" s="47">
        <f t="shared" si="3"/>
        <v>38877135</v>
      </c>
      <c r="G46" s="46">
        <v>6140663</v>
      </c>
      <c r="H46" s="48">
        <v>32736472</v>
      </c>
    </row>
    <row r="47" spans="1:8" ht="18" customHeight="1">
      <c r="A47" s="7" t="s">
        <v>41</v>
      </c>
      <c r="B47" s="37">
        <f t="shared" si="1"/>
        <v>8176426</v>
      </c>
      <c r="C47" s="38">
        <v>1294639</v>
      </c>
      <c r="D47" s="39">
        <v>6881787</v>
      </c>
      <c r="E47" s="40">
        <f t="shared" si="2"/>
        <v>20056</v>
      </c>
      <c r="F47" s="41">
        <f t="shared" si="3"/>
        <v>8196482</v>
      </c>
      <c r="G47" s="40">
        <v>1294639</v>
      </c>
      <c r="H47" s="42">
        <v>6901843</v>
      </c>
    </row>
    <row r="48" spans="1:8" ht="18" customHeight="1">
      <c r="A48" s="7" t="s">
        <v>42</v>
      </c>
      <c r="B48" s="37">
        <f t="shared" si="1"/>
        <v>8279404</v>
      </c>
      <c r="C48" s="38">
        <v>1310944</v>
      </c>
      <c r="D48" s="39">
        <v>6968460</v>
      </c>
      <c r="E48" s="40">
        <f t="shared" si="2"/>
        <v>20308</v>
      </c>
      <c r="F48" s="41">
        <f t="shared" si="3"/>
        <v>8299712</v>
      </c>
      <c r="G48" s="40">
        <v>1310944</v>
      </c>
      <c r="H48" s="42">
        <v>6988768</v>
      </c>
    </row>
    <row r="49" spans="1:8" ht="18" customHeight="1">
      <c r="A49" s="7" t="s">
        <v>43</v>
      </c>
      <c r="B49" s="37">
        <f t="shared" si="1"/>
        <v>33593768</v>
      </c>
      <c r="C49" s="38">
        <v>5319168</v>
      </c>
      <c r="D49" s="39">
        <v>28274600</v>
      </c>
      <c r="E49" s="40">
        <f t="shared" si="2"/>
        <v>82403</v>
      </c>
      <c r="F49" s="41">
        <f t="shared" si="3"/>
        <v>33676171</v>
      </c>
      <c r="G49" s="40">
        <v>5319168</v>
      </c>
      <c r="H49" s="42">
        <v>28357003</v>
      </c>
    </row>
    <row r="50" spans="1:8" ht="18" customHeight="1">
      <c r="A50" s="8" t="s">
        <v>44</v>
      </c>
      <c r="B50" s="43">
        <f t="shared" si="1"/>
        <v>30891828</v>
      </c>
      <c r="C50" s="44">
        <v>4891349</v>
      </c>
      <c r="D50" s="45">
        <v>26000479</v>
      </c>
      <c r="E50" s="46">
        <f t="shared" si="2"/>
        <v>75776</v>
      </c>
      <c r="F50" s="47">
        <f t="shared" si="3"/>
        <v>30967604</v>
      </c>
      <c r="G50" s="46">
        <v>4891349</v>
      </c>
      <c r="H50" s="48">
        <v>26076255</v>
      </c>
    </row>
    <row r="51" spans="1:8" ht="18" customHeight="1">
      <c r="A51" s="7" t="s">
        <v>45</v>
      </c>
      <c r="B51" s="37">
        <f t="shared" si="1"/>
        <v>2907668</v>
      </c>
      <c r="C51" s="38">
        <v>460394</v>
      </c>
      <c r="D51" s="39">
        <v>2447274</v>
      </c>
      <c r="E51" s="40">
        <f t="shared" si="2"/>
        <v>7132</v>
      </c>
      <c r="F51" s="41">
        <f t="shared" si="3"/>
        <v>2914800</v>
      </c>
      <c r="G51" s="40">
        <v>460394</v>
      </c>
      <c r="H51" s="42">
        <v>2454406</v>
      </c>
    </row>
    <row r="52" spans="1:8" ht="18" customHeight="1">
      <c r="A52" s="7" t="s">
        <v>46</v>
      </c>
      <c r="B52" s="37">
        <f t="shared" si="1"/>
        <v>11326204</v>
      </c>
      <c r="C52" s="38">
        <v>1793368</v>
      </c>
      <c r="D52" s="39">
        <v>9532836</v>
      </c>
      <c r="E52" s="40">
        <f t="shared" si="2"/>
        <v>27782</v>
      </c>
      <c r="F52" s="41">
        <f t="shared" si="3"/>
        <v>11353986</v>
      </c>
      <c r="G52" s="40">
        <v>1793368</v>
      </c>
      <c r="H52" s="42">
        <v>9560618</v>
      </c>
    </row>
    <row r="53" spans="1:8" ht="18" customHeight="1">
      <c r="A53" s="7" t="s">
        <v>47</v>
      </c>
      <c r="B53" s="37">
        <f t="shared" si="1"/>
        <v>2103446</v>
      </c>
      <c r="C53" s="38">
        <v>333055</v>
      </c>
      <c r="D53" s="39">
        <v>1770391</v>
      </c>
      <c r="E53" s="40">
        <f t="shared" si="2"/>
        <v>5159</v>
      </c>
      <c r="F53" s="41">
        <f t="shared" si="3"/>
        <v>2108605</v>
      </c>
      <c r="G53" s="40">
        <v>333055</v>
      </c>
      <c r="H53" s="42">
        <v>1775550</v>
      </c>
    </row>
    <row r="54" spans="1:8" ht="18" customHeight="1">
      <c r="A54" s="8" t="s">
        <v>48</v>
      </c>
      <c r="B54" s="43">
        <f t="shared" si="1"/>
        <v>15335341</v>
      </c>
      <c r="C54" s="44">
        <v>2428167</v>
      </c>
      <c r="D54" s="45">
        <v>12907174</v>
      </c>
      <c r="E54" s="46">
        <f t="shared" si="2"/>
        <v>37616</v>
      </c>
      <c r="F54" s="47">
        <f t="shared" si="3"/>
        <v>15372957</v>
      </c>
      <c r="G54" s="46">
        <v>2428167</v>
      </c>
      <c r="H54" s="48">
        <v>12944790</v>
      </c>
    </row>
    <row r="55" spans="1:8" ht="18" customHeight="1">
      <c r="A55" s="7" t="s">
        <v>49</v>
      </c>
      <c r="B55" s="37">
        <f t="shared" si="1"/>
        <v>64789931</v>
      </c>
      <c r="C55" s="38">
        <v>10258705</v>
      </c>
      <c r="D55" s="39">
        <v>54531226</v>
      </c>
      <c r="E55" s="40">
        <f t="shared" si="2"/>
        <v>158925</v>
      </c>
      <c r="F55" s="41">
        <f t="shared" si="3"/>
        <v>64948856</v>
      </c>
      <c r="G55" s="40">
        <v>10258705</v>
      </c>
      <c r="H55" s="42">
        <v>54690151</v>
      </c>
    </row>
    <row r="56" spans="1:8" ht="18" customHeight="1">
      <c r="A56" s="7" t="s">
        <v>50</v>
      </c>
      <c r="B56" s="37">
        <f t="shared" si="1"/>
        <v>2759043</v>
      </c>
      <c r="C56" s="38">
        <v>436861</v>
      </c>
      <c r="D56" s="39">
        <v>2322182</v>
      </c>
      <c r="E56" s="40">
        <f t="shared" si="2"/>
        <v>6767</v>
      </c>
      <c r="F56" s="41">
        <f t="shared" si="3"/>
        <v>2765810</v>
      </c>
      <c r="G56" s="40">
        <v>436861</v>
      </c>
      <c r="H56" s="42">
        <v>2328949</v>
      </c>
    </row>
    <row r="57" spans="1:8" ht="18" customHeight="1">
      <c r="A57" s="7" t="s">
        <v>51</v>
      </c>
      <c r="B57" s="37">
        <f t="shared" si="1"/>
        <v>2103446</v>
      </c>
      <c r="C57" s="38">
        <v>333055</v>
      </c>
      <c r="D57" s="39">
        <v>1770391</v>
      </c>
      <c r="E57" s="40">
        <f t="shared" si="2"/>
        <v>5159</v>
      </c>
      <c r="F57" s="41">
        <f t="shared" si="3"/>
        <v>2108605</v>
      </c>
      <c r="G57" s="40">
        <v>333055</v>
      </c>
      <c r="H57" s="42">
        <v>1775550</v>
      </c>
    </row>
    <row r="58" spans="1:8" ht="18" customHeight="1">
      <c r="A58" s="8" t="s">
        <v>52</v>
      </c>
      <c r="B58" s="43">
        <f t="shared" si="1"/>
        <v>11057427</v>
      </c>
      <c r="C58" s="44">
        <v>1750810</v>
      </c>
      <c r="D58" s="45">
        <v>9306617</v>
      </c>
      <c r="E58" s="46">
        <f t="shared" si="2"/>
        <v>27123</v>
      </c>
      <c r="F58" s="47">
        <f t="shared" si="3"/>
        <v>11084550</v>
      </c>
      <c r="G58" s="46">
        <v>1750810</v>
      </c>
      <c r="H58" s="48">
        <v>9333740</v>
      </c>
    </row>
    <row r="59" spans="1:8" ht="18" customHeight="1">
      <c r="A59" s="7" t="s">
        <v>53</v>
      </c>
      <c r="B59" s="37">
        <f t="shared" si="1"/>
        <v>19943123</v>
      </c>
      <c r="C59" s="38">
        <v>3157753</v>
      </c>
      <c r="D59" s="39">
        <v>16785370</v>
      </c>
      <c r="E59" s="40">
        <f t="shared" si="2"/>
        <v>48919</v>
      </c>
      <c r="F59" s="41">
        <f t="shared" si="3"/>
        <v>19992042</v>
      </c>
      <c r="G59" s="40">
        <v>3157753</v>
      </c>
      <c r="H59" s="42">
        <v>16834289</v>
      </c>
    </row>
    <row r="60" spans="1:8" ht="18" customHeight="1">
      <c r="A60" s="7" t="s">
        <v>54</v>
      </c>
      <c r="B60" s="37">
        <f t="shared" si="1"/>
        <v>6366593</v>
      </c>
      <c r="C60" s="38">
        <v>1008073</v>
      </c>
      <c r="D60" s="39">
        <v>5358520</v>
      </c>
      <c r="E60" s="40">
        <f t="shared" si="2"/>
        <v>15616</v>
      </c>
      <c r="F60" s="41">
        <f t="shared" si="3"/>
        <v>6382209</v>
      </c>
      <c r="G60" s="40">
        <v>1008073</v>
      </c>
      <c r="H60" s="42">
        <v>5374136</v>
      </c>
    </row>
    <row r="61" spans="1:8" ht="18" customHeight="1">
      <c r="A61" s="7" t="s">
        <v>55</v>
      </c>
      <c r="B61" s="37">
        <f t="shared" si="1"/>
        <v>8714035</v>
      </c>
      <c r="C61" s="38">
        <v>1379762</v>
      </c>
      <c r="D61" s="39">
        <v>7334273</v>
      </c>
      <c r="E61" s="40">
        <f t="shared" si="2"/>
        <v>21375</v>
      </c>
      <c r="F61" s="41">
        <f t="shared" si="3"/>
        <v>8735410</v>
      </c>
      <c r="G61" s="40">
        <v>1379762</v>
      </c>
      <c r="H61" s="42">
        <v>7355648</v>
      </c>
    </row>
    <row r="62" spans="1:8" ht="18" customHeight="1">
      <c r="A62" s="8" t="s">
        <v>56</v>
      </c>
      <c r="B62" s="43">
        <f t="shared" si="1"/>
        <v>2103446</v>
      </c>
      <c r="C62" s="44">
        <v>333055</v>
      </c>
      <c r="D62" s="45">
        <v>1770391</v>
      </c>
      <c r="E62" s="46">
        <f t="shared" si="2"/>
        <v>5159</v>
      </c>
      <c r="F62" s="47">
        <f t="shared" si="3"/>
        <v>2108605</v>
      </c>
      <c r="G62" s="46">
        <v>333055</v>
      </c>
      <c r="H62" s="48">
        <v>1775550</v>
      </c>
    </row>
    <row r="63" spans="1:8" ht="18" customHeight="1">
      <c r="A63" s="9" t="s">
        <v>57</v>
      </c>
      <c r="B63" s="49">
        <f t="shared" ref="B63:H63" si="4">SUM(B11:B62)</f>
        <v>841378282</v>
      </c>
      <c r="C63" s="50">
        <f t="shared" si="4"/>
        <v>133222110</v>
      </c>
      <c r="D63" s="51">
        <f t="shared" si="4"/>
        <v>708156172</v>
      </c>
      <c r="E63" s="52">
        <f t="shared" si="4"/>
        <v>2063828</v>
      </c>
      <c r="F63" s="53">
        <f t="shared" si="4"/>
        <v>843442110</v>
      </c>
      <c r="G63" s="52">
        <f t="shared" si="4"/>
        <v>133222110</v>
      </c>
      <c r="H63" s="54">
        <f t="shared" si="4"/>
        <v>710220000</v>
      </c>
    </row>
    <row r="64" spans="1:8" ht="18" customHeight="1">
      <c r="A64" s="7" t="s">
        <v>58</v>
      </c>
      <c r="B64" s="37">
        <f t="shared" si="1"/>
        <v>224974</v>
      </c>
      <c r="C64" s="55">
        <v>35622</v>
      </c>
      <c r="D64" s="56">
        <v>189352</v>
      </c>
      <c r="E64" s="40">
        <f t="shared" si="2"/>
        <v>572</v>
      </c>
      <c r="F64" s="41">
        <f>+G64+H64</f>
        <v>225546</v>
      </c>
      <c r="G64" s="40">
        <v>35622</v>
      </c>
      <c r="H64" s="42">
        <v>189924</v>
      </c>
    </row>
    <row r="65" spans="1:8" ht="18" customHeight="1">
      <c r="A65" s="7" t="s">
        <v>59</v>
      </c>
      <c r="B65" s="37">
        <f t="shared" si="1"/>
        <v>763630</v>
      </c>
      <c r="C65" s="55">
        <v>120912</v>
      </c>
      <c r="D65" s="57">
        <v>642718</v>
      </c>
      <c r="E65" s="40">
        <f t="shared" si="2"/>
        <v>1942</v>
      </c>
      <c r="F65" s="41">
        <f>+G65+H65</f>
        <v>765572</v>
      </c>
      <c r="G65" s="40">
        <v>120912</v>
      </c>
      <c r="H65" s="42">
        <v>644660</v>
      </c>
    </row>
    <row r="66" spans="1:8" ht="18" customHeight="1">
      <c r="A66" s="7" t="s">
        <v>60</v>
      </c>
      <c r="B66" s="37">
        <f t="shared" si="1"/>
        <v>417217</v>
      </c>
      <c r="C66" s="55">
        <v>66061</v>
      </c>
      <c r="D66" s="57">
        <v>351156</v>
      </c>
      <c r="E66" s="40">
        <f t="shared" si="2"/>
        <v>1061</v>
      </c>
      <c r="F66" s="41">
        <f>+G66+H66</f>
        <v>418278</v>
      </c>
      <c r="G66" s="40">
        <v>66061</v>
      </c>
      <c r="H66" s="42">
        <v>352217</v>
      </c>
    </row>
    <row r="67" spans="1:8" ht="18" customHeight="1">
      <c r="A67" s="7" t="s">
        <v>61</v>
      </c>
      <c r="B67" s="37">
        <f t="shared" si="1"/>
        <v>75000</v>
      </c>
      <c r="C67" s="55">
        <v>11875</v>
      </c>
      <c r="D67" s="57">
        <v>63125</v>
      </c>
      <c r="E67" s="40">
        <f t="shared" si="2"/>
        <v>0</v>
      </c>
      <c r="F67" s="41">
        <f>+G67+H67</f>
        <v>75000</v>
      </c>
      <c r="G67" s="40">
        <v>11875</v>
      </c>
      <c r="H67" s="42">
        <v>63125</v>
      </c>
    </row>
    <row r="68" spans="1:8" ht="18" customHeight="1">
      <c r="A68" s="8" t="s">
        <v>62</v>
      </c>
      <c r="B68" s="43">
        <f t="shared" si="1"/>
        <v>627897</v>
      </c>
      <c r="C68" s="58">
        <v>99420</v>
      </c>
      <c r="D68" s="59">
        <v>528477</v>
      </c>
      <c r="E68" s="46">
        <f t="shared" si="2"/>
        <v>1597</v>
      </c>
      <c r="F68" s="47">
        <f>+G68+H68</f>
        <v>629494</v>
      </c>
      <c r="G68" s="46">
        <v>99420</v>
      </c>
      <c r="H68" s="48">
        <v>530074</v>
      </c>
    </row>
    <row r="69" spans="1:8" ht="18" customHeight="1">
      <c r="A69" s="10" t="s">
        <v>63</v>
      </c>
      <c r="B69" s="60">
        <f t="shared" ref="B69:H69" si="5">SUM(B64:B68)</f>
        <v>2108718</v>
      </c>
      <c r="C69" s="61">
        <f t="shared" si="5"/>
        <v>333890</v>
      </c>
      <c r="D69" s="62">
        <f t="shared" si="5"/>
        <v>1774828</v>
      </c>
      <c r="E69" s="63">
        <f t="shared" si="5"/>
        <v>5172</v>
      </c>
      <c r="F69" s="64">
        <f t="shared" si="5"/>
        <v>2113890</v>
      </c>
      <c r="G69" s="65">
        <f t="shared" si="5"/>
        <v>333890</v>
      </c>
      <c r="H69" s="66">
        <f t="shared" si="5"/>
        <v>1780000</v>
      </c>
    </row>
    <row r="70" spans="1:8">
      <c r="A70" s="11"/>
      <c r="B70" s="11"/>
      <c r="C70" s="11"/>
      <c r="D70" s="11"/>
      <c r="F70" s="11"/>
      <c r="G70" s="11"/>
      <c r="H70" s="67"/>
    </row>
  </sheetData>
  <mergeCells count="4">
    <mergeCell ref="B5:D5"/>
    <mergeCell ref="B6:D6"/>
    <mergeCell ref="E6:E7"/>
    <mergeCell ref="F6:H6"/>
  </mergeCells>
  <printOptions horizontalCentered="1"/>
  <pageMargins left="0.55000000000000004" right="0.55000000000000004" top="0.55000000000000004" bottom="0.3" header="0" footer="0"/>
  <pageSetup scale="54" orientation="portrait" horizontalDpi="35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Adult Restore</vt:lpstr>
      <vt:lpstr>'Adult Restore'!Print_Area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sbailey</dc:creator>
  <cp:lastModifiedBy>Litvin, David J - ETA</cp:lastModifiedBy>
  <cp:lastPrinted>2021-09-28T16:41:39Z</cp:lastPrinted>
  <dcterms:created xsi:type="dcterms:W3CDTF">2003-02-21T17:27:37Z</dcterms:created>
  <dcterms:modified xsi:type="dcterms:W3CDTF">2021-09-28T16:46:02Z</dcterms:modified>
</cp:coreProperties>
</file>