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9\7 - Webpage - post FRN Published\"/>
    </mc:Choice>
  </mc:AlternateContent>
  <bookViews>
    <workbookView xWindow="-15" yWindow="-15" windowWidth="38190" windowHeight="11715"/>
  </bookViews>
  <sheets>
    <sheet name="Adult" sheetId="104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FORFM">#REF!</definedName>
    <definedName name="_xlnm.Print_Area" localSheetId="0">Adult!$A$1:$E$71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1" i="104" l="1"/>
  <c r="E71" i="104" s="1"/>
  <c r="C70" i="104"/>
  <c r="B70" i="104"/>
  <c r="D69" i="104"/>
  <c r="E69" i="104" s="1"/>
  <c r="D68" i="104"/>
  <c r="E68" i="104" s="1"/>
  <c r="D67" i="104"/>
  <c r="E67" i="104" s="1"/>
  <c r="D66" i="104"/>
  <c r="E66" i="104" s="1"/>
  <c r="D65" i="104"/>
  <c r="E65" i="104" s="1"/>
  <c r="C64" i="104"/>
  <c r="C10" i="104" s="1"/>
  <c r="C8" i="104" s="1"/>
  <c r="B64" i="104"/>
  <c r="D63" i="104"/>
  <c r="E63" i="104" s="1"/>
  <c r="D62" i="104"/>
  <c r="E62" i="104" s="1"/>
  <c r="D61" i="104"/>
  <c r="E61" i="104" s="1"/>
  <c r="D60" i="104"/>
  <c r="E60" i="104" s="1"/>
  <c r="D59" i="104"/>
  <c r="E59" i="104" s="1"/>
  <c r="D58" i="104"/>
  <c r="E58" i="104" s="1"/>
  <c r="D57" i="104"/>
  <c r="E57" i="104" s="1"/>
  <c r="D56" i="104"/>
  <c r="E56" i="104" s="1"/>
  <c r="D55" i="104"/>
  <c r="E55" i="104" s="1"/>
  <c r="D54" i="104"/>
  <c r="E54" i="104" s="1"/>
  <c r="D53" i="104"/>
  <c r="E53" i="104" s="1"/>
  <c r="D52" i="104"/>
  <c r="E52" i="104" s="1"/>
  <c r="D51" i="104"/>
  <c r="E51" i="104" s="1"/>
  <c r="D50" i="104"/>
  <c r="E50" i="104" s="1"/>
  <c r="D49" i="104"/>
  <c r="E49" i="104" s="1"/>
  <c r="D48" i="104"/>
  <c r="E48" i="104" s="1"/>
  <c r="D47" i="104"/>
  <c r="E47" i="104" s="1"/>
  <c r="D46" i="104"/>
  <c r="E46" i="104" s="1"/>
  <c r="D45" i="104"/>
  <c r="E45" i="104" s="1"/>
  <c r="D44" i="104"/>
  <c r="E44" i="104" s="1"/>
  <c r="D43" i="104"/>
  <c r="E43" i="104" s="1"/>
  <c r="D42" i="104"/>
  <c r="E42" i="104" s="1"/>
  <c r="D41" i="104"/>
  <c r="E41" i="104" s="1"/>
  <c r="D40" i="104"/>
  <c r="E40" i="104" s="1"/>
  <c r="D39" i="104"/>
  <c r="E39" i="104" s="1"/>
  <c r="D38" i="104"/>
  <c r="E38" i="104" s="1"/>
  <c r="D37" i="104"/>
  <c r="E37" i="104" s="1"/>
  <c r="D36" i="104"/>
  <c r="E36" i="104" s="1"/>
  <c r="D35" i="104"/>
  <c r="E35" i="104" s="1"/>
  <c r="D34" i="104"/>
  <c r="E34" i="104" s="1"/>
  <c r="D33" i="104"/>
  <c r="E33" i="104" s="1"/>
  <c r="D32" i="104"/>
  <c r="E32" i="104" s="1"/>
  <c r="D31" i="104"/>
  <c r="E31" i="104" s="1"/>
  <c r="D30" i="104"/>
  <c r="E30" i="104" s="1"/>
  <c r="D29" i="104"/>
  <c r="E29" i="104" s="1"/>
  <c r="D28" i="104"/>
  <c r="E28" i="104" s="1"/>
  <c r="D27" i="104"/>
  <c r="E27" i="104" s="1"/>
  <c r="D26" i="104"/>
  <c r="E26" i="104" s="1"/>
  <c r="D25" i="104"/>
  <c r="E25" i="104" s="1"/>
  <c r="D24" i="104"/>
  <c r="E24" i="104" s="1"/>
  <c r="D23" i="104"/>
  <c r="E23" i="104" s="1"/>
  <c r="D22" i="104"/>
  <c r="E22" i="104" s="1"/>
  <c r="D21" i="104"/>
  <c r="E21" i="104" s="1"/>
  <c r="D20" i="104"/>
  <c r="E20" i="104" s="1"/>
  <c r="D19" i="104"/>
  <c r="E19" i="104" s="1"/>
  <c r="D18" i="104"/>
  <c r="E18" i="104" s="1"/>
  <c r="D17" i="104"/>
  <c r="E17" i="104" s="1"/>
  <c r="D16" i="104"/>
  <c r="E16" i="104" s="1"/>
  <c r="D15" i="104"/>
  <c r="E15" i="104" s="1"/>
  <c r="D14" i="104"/>
  <c r="E14" i="104" s="1"/>
  <c r="D13" i="104"/>
  <c r="E13" i="104" s="1"/>
  <c r="D12" i="104"/>
  <c r="E12" i="104" s="1"/>
  <c r="B10" i="104" l="1"/>
  <c r="B8" i="104" s="1"/>
  <c r="D64" i="104"/>
  <c r="D70" i="104"/>
  <c r="E70" i="104" s="1"/>
  <c r="D10" i="104" l="1"/>
  <c r="D8" i="104" s="1"/>
  <c r="E64" i="104"/>
  <c r="E10" i="104" l="1"/>
  <c r="E8" i="104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<sst xmlns="http://schemas.openxmlformats.org/spreadsheetml/2006/main" count="71" uniqueCount="71">
  <si>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</si>
  <si>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</si>
  <si>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State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</si>
  <si>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</si>
  <si>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</si>
  <si>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</si>
  <si>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</si>
  <si>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</si>
  <si>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</si>
  <si>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</si>
  <si>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</si>
  <si>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</si>
  <si>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</si>
  <si>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</si>
  <si>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</si>
  <si>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</si>
  <si>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</si>
  <si>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</si>
  <si>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</si>
  <si>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</si>
  <si>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</si>
  <si>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</si>
  <si>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</si>
  <si>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</si>
  <si>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</si>
  <si>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</si>
  <si>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</si>
  <si>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</si>
  <si>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</si>
  <si>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</si>
  <si>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</si>
  <si>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</si>
  <si>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</si>
  <si>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</si>
  <si>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</si>
  <si>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</si>
  <si>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</si>
  <si>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</si>
  <si>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</si>
  <si>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</si>
  <si>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</si>
  <si>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</si>
  <si>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</si>
  <si>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</si>
  <si>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</si>
  <si>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</si>
  <si>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</si>
  <si>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</si>
  <si>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</si>
  <si>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</si>
  <si>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</si>
  <si>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</si>
  <si>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</si>
  <si>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</si>
  <si>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</si>
  <si>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</si>
  <si>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</si>
  <si>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</si>
  <si>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</si>
  <si>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</si>
  <si>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</si>
  <si>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</si>
  <si>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</si>
  <si>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</si>
  <si>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>Total (WIOA Adult Activities)</t>
  </si>
  <si>
    <t>WIOA Adult Activities State Allotments</t>
  </si>
  <si>
    <t>Total Appropriated</t>
  </si>
  <si>
    <t>PY 2018</t>
  </si>
  <si>
    <t>Comparison of PY 2019 Allotments vs PY 2018 Allotments</t>
  </si>
  <si>
    <t>PY 2019</t>
  </si>
  <si>
    <t>Set asides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</si>
</sst>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3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29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29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0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1" fillId="0" borderId="0"/>
    <xf numFmtId="41" fontId="1" fillId="0" borderId="0" applyFont="0" applyFill="0" applyBorder="0" applyAlignment="0" applyProtection="0"/>
    <xf numFmtId="5" fontId="30" fillId="0" borderId="0" applyFont="0" applyFill="0" applyBorder="0" applyAlignment="0" applyProtection="0"/>
    <xf numFmtId="0" fontId="30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32">
    <xf numFmtId="0" fontId="0" fillId="0" borderId="0" xfId="0"/>
    <xf numFmtId="0" fontId="31" fillId="0" borderId="0" xfId="69" applyFill="1"/>
    <xf numFmtId="0" fontId="3" fillId="0" borderId="0" xfId="69" applyFont="1" applyFill="1" applyAlignment="1" applyProtection="1">
      <alignment horizontal="centerContinuous"/>
    </xf>
    <xf numFmtId="0" fontId="4" fillId="0" borderId="0" xfId="69" applyFont="1" applyFill="1" applyAlignment="1" applyProtection="1">
      <alignment horizontal="centerContinuous"/>
    </xf>
    <xf numFmtId="0" fontId="5" fillId="0" borderId="0" xfId="69" applyFont="1" applyFill="1" applyAlignment="1" applyProtection="1">
      <alignment horizontal="centerContinuous"/>
    </xf>
    <xf numFmtId="0" fontId="4" fillId="0" borderId="0" xfId="69" applyFont="1" applyFill="1" applyProtection="1"/>
    <xf numFmtId="0" fontId="5" fillId="0" borderId="9" xfId="69" applyFont="1" applyFill="1" applyBorder="1" applyProtection="1"/>
    <xf numFmtId="0" fontId="5" fillId="0" borderId="0" xfId="69" applyFont="1" applyFill="1" applyBorder="1" applyProtection="1"/>
    <xf numFmtId="0" fontId="4" fillId="0" borderId="0" xfId="69" applyFont="1" applyFill="1" applyBorder="1" applyProtection="1"/>
    <xf numFmtId="0" fontId="5" fillId="0" borderId="8" xfId="69" applyFont="1" applyFill="1" applyBorder="1" applyProtection="1"/>
    <xf numFmtId="0" fontId="2" fillId="0" borderId="0" xfId="69" applyFont="1" applyFill="1" applyProtection="1"/>
    <xf numFmtId="0" fontId="2" fillId="0" borderId="0" xfId="69" applyFont="1" applyFill="1" applyBorder="1" applyProtection="1"/>
    <xf numFmtId="0" fontId="7" fillId="0" borderId="0" xfId="69" quotePrefix="1" applyFont="1" applyFill="1" applyAlignment="1" applyProtection="1">
      <alignment horizontal="left"/>
    </xf>
    <xf numFmtId="0" fontId="5" fillId="0" borderId="0" xfId="69" applyFont="1" applyFill="1" applyBorder="1" applyAlignment="1" applyProtection="1">
      <alignment wrapText="1"/>
    </xf>
    <xf numFmtId="37" fontId="4" fillId="0" borderId="0" xfId="47" applyNumberFormat="1" applyFont="1" applyFill="1" applyBorder="1" applyProtection="1"/>
    <xf numFmtId="10" fontId="4" fillId="0" borderId="0" xfId="47" applyNumberFormat="1" applyFont="1" applyFill="1" applyBorder="1" applyProtection="1"/>
    <xf numFmtId="37" fontId="4" fillId="0" borderId="8" xfId="47" applyNumberFormat="1" applyFont="1" applyFill="1" applyBorder="1" applyProtection="1"/>
    <xf numFmtId="10" fontId="4" fillId="0" borderId="8" xfId="47" applyNumberFormat="1" applyFont="1" applyFill="1" applyBorder="1" applyProtection="1"/>
    <xf numFmtId="37" fontId="5" fillId="0" borderId="9" xfId="47" applyNumberFormat="1" applyFont="1" applyFill="1" applyBorder="1" applyProtection="1"/>
    <xf numFmtId="10" fontId="5" fillId="0" borderId="9" xfId="47" applyNumberFormat="1" applyFont="1" applyFill="1" applyBorder="1" applyProtection="1"/>
    <xf numFmtId="10" fontId="5" fillId="0" borderId="9" xfId="47" applyNumberFormat="1" applyFont="1" applyFill="1" applyBorder="1" applyAlignment="1" applyProtection="1">
      <alignment horizontal="right"/>
    </xf>
    <xf numFmtId="0" fontId="5" fillId="0" borderId="9" xfId="47" applyFont="1" applyFill="1" applyBorder="1" applyAlignment="1" applyProtection="1">
      <alignment horizontal="center" wrapText="1"/>
    </xf>
    <xf numFmtId="0" fontId="5" fillId="0" borderId="9" xfId="47" applyFont="1" applyFill="1" applyBorder="1" applyAlignment="1" applyProtection="1">
      <alignment horizontal="center"/>
    </xf>
    <xf numFmtId="0" fontId="5" fillId="0" borderId="0" xfId="47" applyFont="1" applyFill="1" applyBorder="1" applyProtection="1"/>
    <xf numFmtId="5" fontId="5" fillId="0" borderId="0" xfId="47" applyNumberFormat="1" applyFont="1" applyFill="1" applyBorder="1" applyProtection="1"/>
    <xf numFmtId="10" fontId="5" fillId="0" borderId="0" xfId="47" applyNumberFormat="1" applyFont="1" applyFill="1" applyBorder="1" applyProtection="1"/>
    <xf numFmtId="0" fontId="4" fillId="0" borderId="0" xfId="47" applyFont="1" applyFill="1" applyBorder="1" applyProtection="1"/>
    <xf numFmtId="37" fontId="4" fillId="0" borderId="0" xfId="0" applyNumberFormat="1" applyFont="1" applyFill="1" applyBorder="1" applyProtection="1"/>
    <xf numFmtId="37" fontId="4" fillId="0" borderId="8" xfId="0" applyNumberFormat="1" applyFont="1" applyFill="1" applyBorder="1" applyProtection="1"/>
    <xf numFmtId="37" fontId="5" fillId="0" borderId="9" xfId="0" applyNumberFormat="1" applyFont="1" applyFill="1" applyBorder="1" applyProtection="1"/>
    <xf numFmtId="0" fontId="5" fillId="0" borderId="0" xfId="47" applyFont="1" applyFill="1" applyAlignment="1" applyProtection="1">
      <alignment horizontal="center" wrapText="1"/>
    </xf>
    <xf numFmtId="0" fontId="2" fillId="0" borderId="0" xfId="47" applyFill="1" applyAlignment="1">
      <alignment horizontal="center" wrapText="1"/>
    </xf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71"/>
  <sheetViews>
    <sheetView tabSelected="1" zoomScaleNormal="100" workbookViewId="0"/>
  </sheetViews>
  <sheetFormatPr defaultColWidth="12" defaultRowHeight="15"/>
  <cols>
    <col min="1" max="1" width="32" style="1" customWidth="1"/>
    <col min="2" max="2" width="17.7109375" style="1" customWidth="1"/>
    <col min="3" max="3" width="17.28515625" style="1" customWidth="1"/>
    <col min="4" max="4" width="18.85546875" style="1" customWidth="1"/>
    <col min="5" max="5" width="14.5703125" style="1" customWidth="1"/>
    <col min="6" max="16384" width="12" style="1"/>
  </cols>
  <sheetData>
    <row r="1" spans="1:6">
      <c r="A1" s="2" t="s">
        <v>0</v>
      </c>
      <c r="B1" s="3"/>
      <c r="C1" s="3"/>
      <c r="D1" s="3"/>
      <c r="E1" s="3"/>
      <c r="F1" s="10"/>
    </row>
    <row r="2" spans="1:6">
      <c r="A2" s="2" t="s">
        <v>1</v>
      </c>
      <c r="B2" s="3"/>
      <c r="C2" s="3"/>
      <c r="D2" s="3"/>
      <c r="E2" s="3"/>
      <c r="F2" s="11"/>
    </row>
    <row r="3" spans="1:6" ht="15.75" customHeight="1">
      <c r="A3" s="4" t="s">
        <v>65</v>
      </c>
      <c r="B3" s="3"/>
      <c r="C3" s="3"/>
      <c r="D3" s="3"/>
      <c r="E3" s="3"/>
      <c r="F3" s="10"/>
    </row>
    <row r="4" spans="1:6" ht="15.75" customHeight="1">
      <c r="A4" s="30" t="s">
        <v>68</v>
      </c>
      <c r="B4" s="31"/>
      <c r="C4" s="31"/>
      <c r="D4" s="31"/>
      <c r="E4" s="31"/>
      <c r="F4" s="10"/>
    </row>
    <row r="5" spans="1:6" ht="10.5" customHeight="1">
      <c r="A5" s="5"/>
      <c r="B5" s="12"/>
      <c r="C5" s="5"/>
      <c r="D5" s="5"/>
      <c r="E5" s="5"/>
      <c r="F5" s="10"/>
    </row>
    <row r="6" spans="1:6" ht="48.6" customHeight="1">
      <c r="A6" s="6" t="s">
        <v>2</v>
      </c>
      <c r="B6" s="21" t="s">
        <v>67</v>
      </c>
      <c r="C6" s="21" t="s">
        <v>69</v>
      </c>
      <c r="D6" s="22" t="s">
        <v>3</v>
      </c>
      <c r="E6" s="21" t="s">
        <v>63</v>
      </c>
      <c r="F6" s="10"/>
    </row>
    <row r="7" spans="1:6" ht="9" customHeight="1">
      <c r="A7" s="7"/>
      <c r="B7" s="23"/>
      <c r="C7" s="23"/>
      <c r="D7" s="23"/>
      <c r="E7" s="23"/>
      <c r="F7" s="10"/>
    </row>
    <row r="8" spans="1:6" ht="21" customHeight="1">
      <c r="A8" s="13" t="s">
        <v>66</v>
      </c>
      <c r="B8" s="24">
        <f>B10+B71</f>
        <v>845556000</v>
      </c>
      <c r="C8" s="24">
        <f>C10+C71</f>
        <v>845556000</v>
      </c>
      <c r="D8" s="24">
        <f>D10+D71</f>
        <v>0</v>
      </c>
      <c r="E8" s="25">
        <f>D8/B8</f>
        <v>0</v>
      </c>
      <c r="F8" s="10"/>
    </row>
    <row r="9" spans="1:6" ht="6" customHeight="1">
      <c r="A9" s="7"/>
      <c r="B9" s="23"/>
      <c r="C9" s="23"/>
      <c r="D9" s="23"/>
      <c r="E9" s="23"/>
      <c r="F9" s="10"/>
    </row>
    <row r="10" spans="1:6" ht="24" customHeight="1">
      <c r="A10" s="7" t="s">
        <v>64</v>
      </c>
      <c r="B10" s="24">
        <f>B64+B70</f>
        <v>842530000</v>
      </c>
      <c r="C10" s="24">
        <f>C64+C70</f>
        <v>843487000</v>
      </c>
      <c r="D10" s="24">
        <f>D64+D70</f>
        <v>957000</v>
      </c>
      <c r="E10" s="25">
        <f>D10/B10</f>
        <v>1.1358645982932358E-3</v>
      </c>
      <c r="F10" s="10"/>
    </row>
    <row r="11" spans="1:6" ht="9.75" customHeight="1">
      <c r="A11" s="8"/>
      <c r="B11" s="26"/>
      <c r="C11" s="26"/>
      <c r="D11" s="26"/>
      <c r="E11" s="26"/>
      <c r="F11" s="10"/>
    </row>
    <row r="12" spans="1:6" ht="18" customHeight="1">
      <c r="A12" s="7" t="s">
        <v>4</v>
      </c>
      <c r="B12" s="27">
        <v>16327908</v>
      </c>
      <c r="C12" s="27">
        <v>14711809</v>
      </c>
      <c r="D12" s="14">
        <f t="shared" ref="D12:D63" si="0">C12-B12</f>
        <v>-1616099</v>
      </c>
      <c r="E12" s="15">
        <f t="shared" ref="E12:E70" si="1">D12/B12</f>
        <v>-9.8977713495200972E-2</v>
      </c>
      <c r="F12" s="10"/>
    </row>
    <row r="13" spans="1:6" ht="18" customHeight="1">
      <c r="A13" s="7" t="s">
        <v>5</v>
      </c>
      <c r="B13" s="27">
        <v>3040398</v>
      </c>
      <c r="C13" s="27">
        <v>3957007</v>
      </c>
      <c r="D13" s="14">
        <f t="shared" si="0"/>
        <v>916609</v>
      </c>
      <c r="E13" s="15">
        <f t="shared" si="1"/>
        <v>0.3014766487808504</v>
      </c>
      <c r="F13" s="10"/>
    </row>
    <row r="14" spans="1:6" ht="18" customHeight="1">
      <c r="A14" s="7" t="s">
        <v>6</v>
      </c>
      <c r="B14" s="27">
        <v>20986794</v>
      </c>
      <c r="C14" s="27">
        <v>24282345</v>
      </c>
      <c r="D14" s="14">
        <f t="shared" si="0"/>
        <v>3295551</v>
      </c>
      <c r="E14" s="15">
        <f t="shared" si="1"/>
        <v>0.15702974927947547</v>
      </c>
      <c r="F14" s="10"/>
    </row>
    <row r="15" spans="1:6" ht="18" customHeight="1">
      <c r="A15" s="9" t="s">
        <v>7</v>
      </c>
      <c r="B15" s="28">
        <v>6270928</v>
      </c>
      <c r="C15" s="28">
        <v>5650246</v>
      </c>
      <c r="D15" s="16">
        <f t="shared" si="0"/>
        <v>-620682</v>
      </c>
      <c r="E15" s="17">
        <f t="shared" si="1"/>
        <v>-9.8977695167286245E-2</v>
      </c>
      <c r="F15" s="10"/>
    </row>
    <row r="16" spans="1:6" ht="18" customHeight="1">
      <c r="A16" s="7" t="s">
        <v>8</v>
      </c>
      <c r="B16" s="27">
        <v>117884993</v>
      </c>
      <c r="C16" s="27">
        <v>114617248</v>
      </c>
      <c r="D16" s="14">
        <f t="shared" si="0"/>
        <v>-3267745</v>
      </c>
      <c r="E16" s="15">
        <f t="shared" si="1"/>
        <v>-2.7719770912655522E-2</v>
      </c>
      <c r="F16" s="10"/>
    </row>
    <row r="17" spans="1:6" ht="18" customHeight="1">
      <c r="A17" s="7" t="s">
        <v>9</v>
      </c>
      <c r="B17" s="27">
        <v>8702463</v>
      </c>
      <c r="C17" s="27">
        <v>7841113</v>
      </c>
      <c r="D17" s="14">
        <f t="shared" si="0"/>
        <v>-861350</v>
      </c>
      <c r="E17" s="15">
        <f t="shared" si="1"/>
        <v>-9.8977726190849644E-2</v>
      </c>
      <c r="F17" s="10"/>
    </row>
    <row r="18" spans="1:6" ht="18" customHeight="1">
      <c r="A18" s="7" t="s">
        <v>10</v>
      </c>
      <c r="B18" s="27">
        <v>9369933</v>
      </c>
      <c r="C18" s="27">
        <v>9742854</v>
      </c>
      <c r="D18" s="14">
        <f t="shared" si="0"/>
        <v>372921</v>
      </c>
      <c r="E18" s="15">
        <f t="shared" si="1"/>
        <v>3.9799750969403941E-2</v>
      </c>
      <c r="F18" s="10"/>
    </row>
    <row r="19" spans="1:6" ht="18" customHeight="1">
      <c r="A19" s="9" t="s">
        <v>11</v>
      </c>
      <c r="B19" s="28">
        <v>2101059</v>
      </c>
      <c r="C19" s="28">
        <v>2103446</v>
      </c>
      <c r="D19" s="16">
        <f t="shared" si="0"/>
        <v>2387</v>
      </c>
      <c r="E19" s="17">
        <f t="shared" si="1"/>
        <v>1.1360937508180398E-3</v>
      </c>
      <c r="F19" s="10"/>
    </row>
    <row r="20" spans="1:6" ht="18" customHeight="1">
      <c r="A20" s="7" t="s">
        <v>12</v>
      </c>
      <c r="B20" s="27">
        <v>2986342</v>
      </c>
      <c r="C20" s="27">
        <v>3886654</v>
      </c>
      <c r="D20" s="14">
        <f t="shared" si="0"/>
        <v>900312</v>
      </c>
      <c r="E20" s="15">
        <f t="shared" si="1"/>
        <v>0.30147652211300646</v>
      </c>
      <c r="F20" s="10"/>
    </row>
    <row r="21" spans="1:6" ht="18" customHeight="1">
      <c r="A21" s="7" t="s">
        <v>13</v>
      </c>
      <c r="B21" s="27">
        <v>51443034</v>
      </c>
      <c r="C21" s="27">
        <v>46351320</v>
      </c>
      <c r="D21" s="14">
        <f t="shared" si="0"/>
        <v>-5091714</v>
      </c>
      <c r="E21" s="15">
        <f t="shared" si="1"/>
        <v>-9.8977715816683756E-2</v>
      </c>
      <c r="F21" s="10"/>
    </row>
    <row r="22" spans="1:6" ht="18" customHeight="1">
      <c r="A22" s="7" t="s">
        <v>14</v>
      </c>
      <c r="B22" s="27">
        <v>24685866</v>
      </c>
      <c r="C22" s="27">
        <v>22242515</v>
      </c>
      <c r="D22" s="14">
        <f t="shared" si="0"/>
        <v>-2443351</v>
      </c>
      <c r="E22" s="15">
        <f t="shared" si="1"/>
        <v>-9.8977730819733045E-2</v>
      </c>
      <c r="F22" s="10"/>
    </row>
    <row r="23" spans="1:6" ht="18" customHeight="1">
      <c r="A23" s="9" t="s">
        <v>15</v>
      </c>
      <c r="B23" s="28">
        <v>2101059</v>
      </c>
      <c r="C23" s="28">
        <v>2103446</v>
      </c>
      <c r="D23" s="16">
        <f t="shared" si="0"/>
        <v>2387</v>
      </c>
      <c r="E23" s="17">
        <f t="shared" si="1"/>
        <v>1.1360937508180398E-3</v>
      </c>
      <c r="F23" s="10"/>
    </row>
    <row r="24" spans="1:6" ht="18" customHeight="1">
      <c r="A24" s="7" t="s">
        <v>16</v>
      </c>
      <c r="B24" s="27">
        <v>2294967</v>
      </c>
      <c r="C24" s="27">
        <v>2103446</v>
      </c>
      <c r="D24" s="14">
        <f t="shared" si="0"/>
        <v>-191521</v>
      </c>
      <c r="E24" s="15">
        <f t="shared" si="1"/>
        <v>-8.3452616094261925E-2</v>
      </c>
      <c r="F24" s="10"/>
    </row>
    <row r="25" spans="1:6" ht="18" customHeight="1">
      <c r="A25" s="7" t="s">
        <v>17</v>
      </c>
      <c r="B25" s="27">
        <v>40226996</v>
      </c>
      <c r="C25" s="27">
        <v>39309891</v>
      </c>
      <c r="D25" s="14">
        <f t="shared" si="0"/>
        <v>-917105</v>
      </c>
      <c r="E25" s="15">
        <f t="shared" si="1"/>
        <v>-2.2798247226812562E-2</v>
      </c>
      <c r="F25" s="10"/>
    </row>
    <row r="26" spans="1:6" ht="18" customHeight="1">
      <c r="A26" s="7" t="s">
        <v>18</v>
      </c>
      <c r="B26" s="27">
        <v>12986088</v>
      </c>
      <c r="C26" s="27">
        <v>11700755</v>
      </c>
      <c r="D26" s="14">
        <f t="shared" si="0"/>
        <v>-1285333</v>
      </c>
      <c r="E26" s="15">
        <f t="shared" si="1"/>
        <v>-9.8977690587034373E-2</v>
      </c>
      <c r="F26" s="10"/>
    </row>
    <row r="27" spans="1:6" ht="18" customHeight="1">
      <c r="A27" s="9" t="s">
        <v>19</v>
      </c>
      <c r="B27" s="28">
        <v>3393197</v>
      </c>
      <c r="C27" s="28">
        <v>3057346</v>
      </c>
      <c r="D27" s="16">
        <f t="shared" si="0"/>
        <v>-335851</v>
      </c>
      <c r="E27" s="17">
        <f t="shared" si="1"/>
        <v>-9.8977748713086802E-2</v>
      </c>
      <c r="F27" s="10"/>
    </row>
    <row r="28" spans="1:6" ht="18" customHeight="1">
      <c r="A28" s="7" t="s">
        <v>20</v>
      </c>
      <c r="B28" s="27">
        <v>4357065</v>
      </c>
      <c r="C28" s="27">
        <v>3925813</v>
      </c>
      <c r="D28" s="14">
        <f t="shared" si="0"/>
        <v>-431252</v>
      </c>
      <c r="E28" s="15">
        <f t="shared" si="1"/>
        <v>-9.8977637469259694E-2</v>
      </c>
      <c r="F28" s="10"/>
    </row>
    <row r="29" spans="1:6" ht="18" customHeight="1">
      <c r="A29" s="7" t="s">
        <v>21</v>
      </c>
      <c r="B29" s="27">
        <v>13740037</v>
      </c>
      <c r="C29" s="27">
        <v>13357433</v>
      </c>
      <c r="D29" s="14">
        <f t="shared" si="0"/>
        <v>-382604</v>
      </c>
      <c r="E29" s="15">
        <f t="shared" si="1"/>
        <v>-2.7845922103412094E-2</v>
      </c>
      <c r="F29" s="10"/>
    </row>
    <row r="30" spans="1:6" ht="18" customHeight="1">
      <c r="A30" s="7" t="s">
        <v>22</v>
      </c>
      <c r="B30" s="27">
        <v>16647287</v>
      </c>
      <c r="C30" s="27">
        <v>15462994</v>
      </c>
      <c r="D30" s="14">
        <f t="shared" si="0"/>
        <v>-1184293</v>
      </c>
      <c r="E30" s="15">
        <f t="shared" si="1"/>
        <v>-7.1140300518637067E-2</v>
      </c>
      <c r="F30" s="10"/>
    </row>
    <row r="31" spans="1:6" ht="18" customHeight="1">
      <c r="A31" s="9" t="s">
        <v>23</v>
      </c>
      <c r="B31" s="28">
        <v>2445449</v>
      </c>
      <c r="C31" s="28">
        <v>2203404</v>
      </c>
      <c r="D31" s="16">
        <f t="shared" si="0"/>
        <v>-242045</v>
      </c>
      <c r="E31" s="17">
        <f t="shared" si="1"/>
        <v>-9.8977733741329302E-2</v>
      </c>
      <c r="F31" s="10"/>
    </row>
    <row r="32" spans="1:6" ht="18" customHeight="1">
      <c r="A32" s="7" t="s">
        <v>24</v>
      </c>
      <c r="B32" s="27">
        <v>11611741</v>
      </c>
      <c r="C32" s="27">
        <v>13998991</v>
      </c>
      <c r="D32" s="14">
        <f t="shared" si="0"/>
        <v>2387250</v>
      </c>
      <c r="E32" s="15">
        <f t="shared" si="1"/>
        <v>0.20558932549391173</v>
      </c>
      <c r="F32" s="10"/>
    </row>
    <row r="33" spans="1:6" ht="18" customHeight="1">
      <c r="A33" s="7" t="s">
        <v>25</v>
      </c>
      <c r="B33" s="27">
        <v>11674227</v>
      </c>
      <c r="C33" s="27">
        <v>10518739</v>
      </c>
      <c r="D33" s="14">
        <f t="shared" si="0"/>
        <v>-1155488</v>
      </c>
      <c r="E33" s="15">
        <f t="shared" si="1"/>
        <v>-9.8977688201540029E-2</v>
      </c>
      <c r="F33" s="10"/>
    </row>
    <row r="34" spans="1:6" ht="18" customHeight="1">
      <c r="A34" s="7" t="s">
        <v>26</v>
      </c>
      <c r="B34" s="27">
        <v>26127450</v>
      </c>
      <c r="C34" s="27">
        <v>32076546</v>
      </c>
      <c r="D34" s="14">
        <f t="shared" si="0"/>
        <v>5949096</v>
      </c>
      <c r="E34" s="15">
        <f t="shared" si="1"/>
        <v>0.22769524006361125</v>
      </c>
      <c r="F34" s="10"/>
    </row>
    <row r="35" spans="1:6" ht="18" customHeight="1">
      <c r="A35" s="9" t="s">
        <v>27</v>
      </c>
      <c r="B35" s="28">
        <v>8472215</v>
      </c>
      <c r="C35" s="28">
        <v>7633654</v>
      </c>
      <c r="D35" s="16">
        <f t="shared" si="0"/>
        <v>-838561</v>
      </c>
      <c r="E35" s="17">
        <f t="shared" si="1"/>
        <v>-9.8977776177776408E-2</v>
      </c>
      <c r="F35" s="10"/>
    </row>
    <row r="36" spans="1:6" ht="18" customHeight="1">
      <c r="A36" s="7" t="s">
        <v>28</v>
      </c>
      <c r="B36" s="27">
        <v>9681200</v>
      </c>
      <c r="C36" s="27">
        <v>10003654</v>
      </c>
      <c r="D36" s="14">
        <f t="shared" si="0"/>
        <v>322454</v>
      </c>
      <c r="E36" s="15">
        <f t="shared" si="1"/>
        <v>3.330723464033384E-2</v>
      </c>
      <c r="F36" s="10"/>
    </row>
    <row r="37" spans="1:6" ht="18" customHeight="1">
      <c r="A37" s="7" t="s">
        <v>29</v>
      </c>
      <c r="B37" s="27">
        <v>13103150</v>
      </c>
      <c r="C37" s="27">
        <v>11806230</v>
      </c>
      <c r="D37" s="14">
        <f t="shared" si="0"/>
        <v>-1296920</v>
      </c>
      <c r="E37" s="15">
        <f t="shared" si="1"/>
        <v>-9.8977726729832141E-2</v>
      </c>
      <c r="F37" s="10"/>
    </row>
    <row r="38" spans="1:6" ht="18" customHeight="1">
      <c r="A38" s="7" t="s">
        <v>30</v>
      </c>
      <c r="B38" s="27">
        <v>2101059</v>
      </c>
      <c r="C38" s="27">
        <v>2103446</v>
      </c>
      <c r="D38" s="14">
        <f t="shared" si="0"/>
        <v>2387</v>
      </c>
      <c r="E38" s="15">
        <f t="shared" si="1"/>
        <v>1.1360937508180398E-3</v>
      </c>
      <c r="F38" s="10"/>
    </row>
    <row r="39" spans="1:6" ht="18" customHeight="1">
      <c r="A39" s="9" t="s">
        <v>31</v>
      </c>
      <c r="B39" s="28">
        <v>2101059</v>
      </c>
      <c r="C39" s="28">
        <v>2135850</v>
      </c>
      <c r="D39" s="16">
        <f t="shared" si="0"/>
        <v>34791</v>
      </c>
      <c r="E39" s="17">
        <f t="shared" si="1"/>
        <v>1.6558792494641986E-2</v>
      </c>
      <c r="F39" s="10"/>
    </row>
    <row r="40" spans="1:6" ht="18" customHeight="1">
      <c r="A40" s="7" t="s">
        <v>32</v>
      </c>
      <c r="B40" s="27">
        <v>9036927</v>
      </c>
      <c r="C40" s="27">
        <v>9719349</v>
      </c>
      <c r="D40" s="14">
        <f t="shared" si="0"/>
        <v>682422</v>
      </c>
      <c r="E40" s="15">
        <f t="shared" si="1"/>
        <v>7.5514829321958674E-2</v>
      </c>
      <c r="F40" s="10"/>
    </row>
    <row r="41" spans="1:6" ht="18" customHeight="1">
      <c r="A41" s="7" t="s">
        <v>33</v>
      </c>
      <c r="B41" s="27">
        <v>2101059</v>
      </c>
      <c r="C41" s="27">
        <v>2103446</v>
      </c>
      <c r="D41" s="14">
        <f t="shared" si="0"/>
        <v>2387</v>
      </c>
      <c r="E41" s="15">
        <f t="shared" si="1"/>
        <v>1.1360937508180398E-3</v>
      </c>
      <c r="F41" s="10"/>
    </row>
    <row r="42" spans="1:6" ht="18" customHeight="1">
      <c r="A42" s="7" t="s">
        <v>34</v>
      </c>
      <c r="B42" s="27">
        <v>20187420</v>
      </c>
      <c r="C42" s="27">
        <v>23630205</v>
      </c>
      <c r="D42" s="14">
        <f t="shared" si="0"/>
        <v>3442785</v>
      </c>
      <c r="E42" s="15">
        <f t="shared" si="1"/>
        <v>0.17054110926507696</v>
      </c>
      <c r="F42" s="10"/>
    </row>
    <row r="43" spans="1:6" ht="18" customHeight="1">
      <c r="A43" s="9" t="s">
        <v>35</v>
      </c>
      <c r="B43" s="28">
        <v>8901122</v>
      </c>
      <c r="C43" s="28">
        <v>8848216</v>
      </c>
      <c r="D43" s="16">
        <f t="shared" si="0"/>
        <v>-52906</v>
      </c>
      <c r="E43" s="17">
        <f t="shared" si="1"/>
        <v>-5.9437450694418076E-3</v>
      </c>
      <c r="F43" s="10"/>
    </row>
    <row r="44" spans="1:6" ht="18" customHeight="1">
      <c r="A44" s="7" t="s">
        <v>36</v>
      </c>
      <c r="B44" s="27">
        <v>49370737</v>
      </c>
      <c r="C44" s="27">
        <v>60652953</v>
      </c>
      <c r="D44" s="14">
        <f t="shared" si="0"/>
        <v>11282216</v>
      </c>
      <c r="E44" s="15">
        <f t="shared" si="1"/>
        <v>0.2285203074849784</v>
      </c>
      <c r="F44" s="10"/>
    </row>
    <row r="45" spans="1:6" ht="18" customHeight="1">
      <c r="A45" s="7" t="s">
        <v>37</v>
      </c>
      <c r="B45" s="27">
        <v>26346674</v>
      </c>
      <c r="C45" s="27">
        <v>26199337</v>
      </c>
      <c r="D45" s="14">
        <f t="shared" si="0"/>
        <v>-147337</v>
      </c>
      <c r="E45" s="15">
        <f t="shared" si="1"/>
        <v>-5.5922428766530452E-3</v>
      </c>
      <c r="F45" s="10"/>
    </row>
    <row r="46" spans="1:6" ht="18" customHeight="1">
      <c r="A46" s="7" t="s">
        <v>38</v>
      </c>
      <c r="B46" s="27">
        <v>2101059</v>
      </c>
      <c r="C46" s="27">
        <v>2103446</v>
      </c>
      <c r="D46" s="14">
        <f t="shared" si="0"/>
        <v>2387</v>
      </c>
      <c r="E46" s="15">
        <f t="shared" si="1"/>
        <v>1.1360937508180398E-3</v>
      </c>
      <c r="F46" s="10"/>
    </row>
    <row r="47" spans="1:6" ht="18" customHeight="1">
      <c r="A47" s="9" t="s">
        <v>39</v>
      </c>
      <c r="B47" s="28">
        <v>33780803</v>
      </c>
      <c r="C47" s="28">
        <v>38782006</v>
      </c>
      <c r="D47" s="16">
        <f t="shared" si="0"/>
        <v>5001203</v>
      </c>
      <c r="E47" s="17">
        <f t="shared" si="1"/>
        <v>0.14804867131192825</v>
      </c>
      <c r="F47" s="10"/>
    </row>
    <row r="48" spans="1:6" ht="18" customHeight="1">
      <c r="A48" s="7" t="s">
        <v>40</v>
      </c>
      <c r="B48" s="27">
        <v>9074610</v>
      </c>
      <c r="C48" s="27">
        <v>8176426</v>
      </c>
      <c r="D48" s="14">
        <f t="shared" si="0"/>
        <v>-898184</v>
      </c>
      <c r="E48" s="15">
        <f t="shared" si="1"/>
        <v>-9.897769711315417E-2</v>
      </c>
      <c r="F48" s="10"/>
    </row>
    <row r="49" spans="1:6" ht="18" customHeight="1">
      <c r="A49" s="7" t="s">
        <v>41</v>
      </c>
      <c r="B49" s="27">
        <v>9188900</v>
      </c>
      <c r="C49" s="27">
        <v>8279404</v>
      </c>
      <c r="D49" s="14">
        <f t="shared" si="0"/>
        <v>-909496</v>
      </c>
      <c r="E49" s="15">
        <f t="shared" si="1"/>
        <v>-9.8977679591681272E-2</v>
      </c>
      <c r="F49" s="10"/>
    </row>
    <row r="50" spans="1:6" ht="18" customHeight="1">
      <c r="A50" s="7" t="s">
        <v>42</v>
      </c>
      <c r="B50" s="27">
        <v>36348863</v>
      </c>
      <c r="C50" s="27">
        <v>33593768</v>
      </c>
      <c r="D50" s="14">
        <f t="shared" si="0"/>
        <v>-2755095</v>
      </c>
      <c r="E50" s="15">
        <f t="shared" si="1"/>
        <v>-7.5795905913205591E-2</v>
      </c>
      <c r="F50" s="10"/>
    </row>
    <row r="51" spans="1:6" ht="18" customHeight="1">
      <c r="A51" s="9" t="s">
        <v>43</v>
      </c>
      <c r="B51" s="28">
        <v>27814371</v>
      </c>
      <c r="C51" s="28">
        <v>30891828</v>
      </c>
      <c r="D51" s="16">
        <f t="shared" si="0"/>
        <v>3077457</v>
      </c>
      <c r="E51" s="17">
        <f t="shared" si="1"/>
        <v>0.11064269618033067</v>
      </c>
      <c r="F51" s="10"/>
    </row>
    <row r="52" spans="1:6" ht="18" customHeight="1">
      <c r="A52" s="7" t="s">
        <v>44</v>
      </c>
      <c r="B52" s="27">
        <v>2873156</v>
      </c>
      <c r="C52" s="27">
        <v>2907668</v>
      </c>
      <c r="D52" s="14">
        <f t="shared" si="0"/>
        <v>34512</v>
      </c>
      <c r="E52" s="15">
        <f t="shared" si="1"/>
        <v>1.2011878227287345E-2</v>
      </c>
      <c r="F52" s="10"/>
    </row>
    <row r="53" spans="1:6" ht="18" customHeight="1">
      <c r="A53" s="7" t="s">
        <v>45</v>
      </c>
      <c r="B53" s="27">
        <v>12570393</v>
      </c>
      <c r="C53" s="27">
        <v>11326204</v>
      </c>
      <c r="D53" s="14">
        <f t="shared" si="0"/>
        <v>-1244189</v>
      </c>
      <c r="E53" s="15">
        <f t="shared" si="1"/>
        <v>-9.897773283619693E-2</v>
      </c>
      <c r="F53" s="10"/>
    </row>
    <row r="54" spans="1:6" ht="18" customHeight="1">
      <c r="A54" s="7" t="s">
        <v>46</v>
      </c>
      <c r="B54" s="27">
        <v>2101059</v>
      </c>
      <c r="C54" s="27">
        <v>2103446</v>
      </c>
      <c r="D54" s="14">
        <f t="shared" si="0"/>
        <v>2387</v>
      </c>
      <c r="E54" s="15">
        <f t="shared" si="1"/>
        <v>1.1360937508180398E-3</v>
      </c>
      <c r="F54" s="10"/>
    </row>
    <row r="55" spans="1:6" ht="18" customHeight="1">
      <c r="A55" s="9" t="s">
        <v>47</v>
      </c>
      <c r="B55" s="28">
        <v>17019935</v>
      </c>
      <c r="C55" s="28">
        <v>15335341</v>
      </c>
      <c r="D55" s="16">
        <f t="shared" si="0"/>
        <v>-1684594</v>
      </c>
      <c r="E55" s="17">
        <f t="shared" si="1"/>
        <v>-9.8977698798497174E-2</v>
      </c>
      <c r="F55" s="10"/>
    </row>
    <row r="56" spans="1:6" ht="18" customHeight="1">
      <c r="A56" s="7" t="s">
        <v>48</v>
      </c>
      <c r="B56" s="27">
        <v>71907136</v>
      </c>
      <c r="C56" s="27">
        <v>64789931</v>
      </c>
      <c r="D56" s="14">
        <f t="shared" si="0"/>
        <v>-7117205</v>
      </c>
      <c r="E56" s="15">
        <f t="shared" si="1"/>
        <v>-9.8977728719441702E-2</v>
      </c>
      <c r="F56" s="10"/>
    </row>
    <row r="57" spans="1:6" ht="18" customHeight="1">
      <c r="A57" s="7" t="s">
        <v>49</v>
      </c>
      <c r="B57" s="27">
        <v>2867024</v>
      </c>
      <c r="C57" s="27">
        <v>2759043</v>
      </c>
      <c r="D57" s="14">
        <f t="shared" si="0"/>
        <v>-107981</v>
      </c>
      <c r="E57" s="15">
        <f t="shared" si="1"/>
        <v>-3.7663095948970084E-2</v>
      </c>
      <c r="F57" s="10"/>
    </row>
    <row r="58" spans="1:6" ht="18" customHeight="1">
      <c r="A58" s="7" t="s">
        <v>50</v>
      </c>
      <c r="B58" s="27">
        <v>2101059</v>
      </c>
      <c r="C58" s="27">
        <v>2103446</v>
      </c>
      <c r="D58" s="14">
        <f t="shared" si="0"/>
        <v>2387</v>
      </c>
      <c r="E58" s="15">
        <f t="shared" si="1"/>
        <v>1.1360937508180398E-3</v>
      </c>
      <c r="F58" s="10"/>
    </row>
    <row r="59" spans="1:6" ht="18" customHeight="1">
      <c r="A59" s="9" t="s">
        <v>51</v>
      </c>
      <c r="B59" s="28">
        <v>12272091</v>
      </c>
      <c r="C59" s="28">
        <v>11057427</v>
      </c>
      <c r="D59" s="16">
        <f t="shared" si="0"/>
        <v>-1214664</v>
      </c>
      <c r="E59" s="17">
        <f t="shared" si="1"/>
        <v>-9.8977753668873542E-2</v>
      </c>
      <c r="F59" s="10"/>
    </row>
    <row r="60" spans="1:6" ht="18" customHeight="1">
      <c r="A60" s="7" t="s">
        <v>52</v>
      </c>
      <c r="B60" s="27">
        <v>18013252</v>
      </c>
      <c r="C60" s="27">
        <v>19943123</v>
      </c>
      <c r="D60" s="14">
        <f t="shared" si="0"/>
        <v>1929871</v>
      </c>
      <c r="E60" s="15">
        <f t="shared" si="1"/>
        <v>0.10713617951938939</v>
      </c>
      <c r="F60" s="10"/>
    </row>
    <row r="61" spans="1:6" ht="18" customHeight="1">
      <c r="A61" s="7" t="s">
        <v>53</v>
      </c>
      <c r="B61" s="27">
        <v>5809726</v>
      </c>
      <c r="C61" s="27">
        <v>6366593</v>
      </c>
      <c r="D61" s="14">
        <f t="shared" si="0"/>
        <v>556867</v>
      </c>
      <c r="E61" s="15">
        <f t="shared" si="1"/>
        <v>9.5850819814910379E-2</v>
      </c>
      <c r="F61" s="10"/>
    </row>
    <row r="62" spans="1:6" ht="18" customHeight="1">
      <c r="A62" s="7" t="s">
        <v>54</v>
      </c>
      <c r="B62" s="27">
        <v>9671276</v>
      </c>
      <c r="C62" s="27">
        <v>8714035</v>
      </c>
      <c r="D62" s="14">
        <f t="shared" si="0"/>
        <v>-957241</v>
      </c>
      <c r="E62" s="15">
        <f t="shared" si="1"/>
        <v>-9.897773571967132E-2</v>
      </c>
      <c r="F62" s="10"/>
    </row>
    <row r="63" spans="1:6" ht="18" customHeight="1">
      <c r="A63" s="9" t="s">
        <v>55</v>
      </c>
      <c r="B63" s="28">
        <v>2101059</v>
      </c>
      <c r="C63" s="28">
        <v>2103446</v>
      </c>
      <c r="D63" s="16">
        <f t="shared" si="0"/>
        <v>2387</v>
      </c>
      <c r="E63" s="17">
        <f t="shared" si="1"/>
        <v>1.1360937508180398E-3</v>
      </c>
      <c r="F63" s="10"/>
    </row>
    <row r="64" spans="1:6" ht="18" customHeight="1">
      <c r="A64" s="6" t="s">
        <v>56</v>
      </c>
      <c r="B64" s="18">
        <f>SUM(B12:B63)</f>
        <v>840423675</v>
      </c>
      <c r="C64" s="18">
        <f>SUM(C12:C63)</f>
        <v>841378282</v>
      </c>
      <c r="D64" s="18">
        <f>SUM(D12:D63)</f>
        <v>954607</v>
      </c>
      <c r="E64" s="19">
        <f t="shared" si="1"/>
        <v>1.1358640033552125E-3</v>
      </c>
      <c r="F64" s="10"/>
    </row>
    <row r="65" spans="1:6" ht="18" customHeight="1">
      <c r="A65" s="7" t="s">
        <v>57</v>
      </c>
      <c r="B65" s="27">
        <v>224709</v>
      </c>
      <c r="C65" s="27">
        <v>224974</v>
      </c>
      <c r="D65" s="14">
        <f>C65-B65</f>
        <v>265</v>
      </c>
      <c r="E65" s="15">
        <f t="shared" si="1"/>
        <v>1.1793030096702846E-3</v>
      </c>
      <c r="F65" s="10"/>
    </row>
    <row r="66" spans="1:6" ht="18" customHeight="1">
      <c r="A66" s="7" t="s">
        <v>58</v>
      </c>
      <c r="B66" s="27">
        <v>762731</v>
      </c>
      <c r="C66" s="27">
        <v>763630</v>
      </c>
      <c r="D66" s="14">
        <f>C66-B66</f>
        <v>899</v>
      </c>
      <c r="E66" s="15">
        <f t="shared" si="1"/>
        <v>1.1786593176362308E-3</v>
      </c>
      <c r="F66" s="10"/>
    </row>
    <row r="67" spans="1:6" ht="18" customHeight="1">
      <c r="A67" s="7" t="s">
        <v>59</v>
      </c>
      <c r="B67" s="27">
        <v>416727</v>
      </c>
      <c r="C67" s="27">
        <v>417217</v>
      </c>
      <c r="D67" s="14">
        <f>C67-B67</f>
        <v>490</v>
      </c>
      <c r="E67" s="15">
        <f t="shared" si="1"/>
        <v>1.1758297398536692E-3</v>
      </c>
      <c r="F67" s="10"/>
    </row>
    <row r="68" spans="1:6" ht="18" customHeight="1">
      <c r="A68" s="7" t="s">
        <v>60</v>
      </c>
      <c r="B68" s="27">
        <v>75000</v>
      </c>
      <c r="C68" s="27">
        <v>75000</v>
      </c>
      <c r="D68" s="14">
        <f>C68-B68</f>
        <v>0</v>
      </c>
      <c r="E68" s="15">
        <f t="shared" si="1"/>
        <v>0</v>
      </c>
      <c r="F68" s="10"/>
    </row>
    <row r="69" spans="1:6" ht="18" customHeight="1">
      <c r="A69" s="9" t="s">
        <v>61</v>
      </c>
      <c r="B69" s="28">
        <v>627158</v>
      </c>
      <c r="C69" s="28">
        <v>627897</v>
      </c>
      <c r="D69" s="16">
        <f>C69-B69</f>
        <v>739</v>
      </c>
      <c r="E69" s="17">
        <f t="shared" si="1"/>
        <v>1.1783314571447705E-3</v>
      </c>
      <c r="F69" s="10"/>
    </row>
    <row r="70" spans="1:6" ht="18" customHeight="1">
      <c r="A70" s="6" t="s">
        <v>62</v>
      </c>
      <c r="B70" s="18">
        <f>SUM(B65:B69)</f>
        <v>2106325</v>
      </c>
      <c r="C70" s="18">
        <f>SUM(C65:C69)</f>
        <v>2108718</v>
      </c>
      <c r="D70" s="18">
        <f>SUM(D65:D69)</f>
        <v>2393</v>
      </c>
      <c r="E70" s="20">
        <f t="shared" si="1"/>
        <v>1.1361019785645615E-3</v>
      </c>
      <c r="F70" s="10"/>
    </row>
    <row r="71" spans="1:6" ht="18" customHeight="1">
      <c r="A71" s="6" t="s">
        <v>70</v>
      </c>
      <c r="B71" s="29">
        <v>3026000</v>
      </c>
      <c r="C71" s="29">
        <v>2069000</v>
      </c>
      <c r="D71" s="18">
        <f>C71-B71</f>
        <v>-957000</v>
      </c>
      <c r="E71" s="20">
        <f>IF(ISERROR(D71/B71),"N/A ",D71/B71)</f>
        <v>-0.31625908790482488</v>
      </c>
      <c r="F71" s="10"/>
    </row>
  </sheetData>
  <mergeCells count="1">
    <mergeCell ref="A4:E4"/>
  </mergeCells>
  <printOptions horizontalCentered="1"/>
  <pageMargins left="0.55000000000000004" right="0.3" top="0.3" bottom="0.3" header="0" footer="0"/>
  <pageSetup scale="58" orientation="portrait" horizont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1CBC8-8F0D-444C-8A11-B25CE409217F}"/>
</file>

<file path=customXml/itemProps2.xml><?xml version="1.0" encoding="utf-8"?>
<ds:datastoreItem xmlns:ds="http://schemas.openxmlformats.org/officeDocument/2006/customXml" ds:itemID="{1256FB22-A30A-4E3F-B550-1FBE81CB2B0D}"/>
</file>

<file path=customXml/itemProps3.xml><?xml version="1.0" encoding="utf-8"?>
<ds:datastoreItem xmlns:ds="http://schemas.openxmlformats.org/officeDocument/2006/customXml" ds:itemID="{385CE15D-345B-4BFE-A9BD-1B6AFF99E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2017-06-20T23:10:06Z</cp:lastPrinted>
  <dcterms:created xsi:type="dcterms:W3CDTF">2010-01-29T18:36:59Z</dcterms:created>
  <dcterms:modified xsi:type="dcterms:W3CDTF">2019-04-12T18:23:15Z</dcterms:modified>
</cp:coreProperties>
</file>