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ta-940-01.eta.dir.labor.gov\Shared\OFAS\BUDGET\- Formula Team\ALLOT_FORMULA_FUNDING\4 - DISWKR - WIA\PY 2018\"/>
    </mc:Choice>
  </mc:AlternateContent>
  <bookViews>
    <workbookView xWindow="0" yWindow="0" windowWidth="19180" windowHeight="7030"/>
  </bookViews>
  <sheets>
    <sheet name="DW Restore PI OUT" sheetId="28" r:id="rId1"/>
  </sheets>
  <definedNames>
    <definedName name="_Key1" localSheetId="0" hidden="1">#REF!</definedName>
    <definedName name="_Key1" hidden="1">#REF!</definedName>
    <definedName name="_Order1" localSheetId="0" hidden="1">255</definedName>
    <definedName name="_Order1" hidden="1">0</definedName>
    <definedName name="_Order2" hidden="1">0</definedName>
    <definedName name="_Sort" localSheetId="0" hidden="1">#REF!</definedName>
    <definedName name="_Sort" hidden="1">#REF!</definedName>
    <definedName name="_xlnm.Database">#REF!</definedName>
    <definedName name="_xlnm.Print_Area" localSheetId="0">'DW Restore PI OUT'!$A$1:$H$70</definedName>
    <definedName name="TERRFORM">#REF!</definedName>
  </definedNames>
  <calcPr calcId="162913"/>
</workbook>
</file>

<file path=xl/calcChain.xml><?xml version="1.0" encoding="utf-8"?>
<calcChain xmlns="http://schemas.openxmlformats.org/spreadsheetml/2006/main">
  <c r="F70" i="28" l="1"/>
  <c r="E70" i="28"/>
  <c r="B70" i="28"/>
  <c r="H69" i="28"/>
  <c r="G69" i="28"/>
  <c r="D69" i="28"/>
  <c r="C69" i="28"/>
  <c r="F68" i="28"/>
  <c r="E68" i="28"/>
  <c r="B68" i="28"/>
  <c r="F67" i="28"/>
  <c r="E67" i="28"/>
  <c r="B67" i="28"/>
  <c r="F66" i="28"/>
  <c r="E66" i="28"/>
  <c r="B66" i="28"/>
  <c r="F65" i="28"/>
  <c r="E65" i="28"/>
  <c r="B65" i="28"/>
  <c r="F64" i="28"/>
  <c r="E64" i="28"/>
  <c r="B64" i="28"/>
  <c r="H63" i="28"/>
  <c r="G63" i="28"/>
  <c r="G9" i="28" s="1"/>
  <c r="D63" i="28"/>
  <c r="D9" i="28" s="1"/>
  <c r="C63" i="28"/>
  <c r="C9" i="28" s="1"/>
  <c r="F62" i="28"/>
  <c r="E62" i="28"/>
  <c r="B62" i="28"/>
  <c r="F61" i="28"/>
  <c r="E61" i="28"/>
  <c r="B61" i="28"/>
  <c r="F60" i="28"/>
  <c r="E60" i="28"/>
  <c r="B60" i="28"/>
  <c r="F59" i="28"/>
  <c r="E59" i="28"/>
  <c r="B59" i="28"/>
  <c r="F58" i="28"/>
  <c r="E58" i="28"/>
  <c r="B58" i="28"/>
  <c r="F57" i="28"/>
  <c r="E57" i="28"/>
  <c r="B57" i="28"/>
  <c r="F56" i="28"/>
  <c r="E56" i="28"/>
  <c r="B56" i="28"/>
  <c r="F55" i="28"/>
  <c r="E55" i="28"/>
  <c r="B55" i="28"/>
  <c r="F54" i="28"/>
  <c r="E54" i="28"/>
  <c r="B54" i="28"/>
  <c r="F53" i="28"/>
  <c r="E53" i="28"/>
  <c r="B53" i="28"/>
  <c r="F52" i="28"/>
  <c r="E52" i="28"/>
  <c r="B52" i="28"/>
  <c r="F51" i="28"/>
  <c r="E51" i="28"/>
  <c r="B51" i="28"/>
  <c r="F50" i="28"/>
  <c r="E50" i="28"/>
  <c r="B50" i="28"/>
  <c r="F49" i="28"/>
  <c r="E49" i="28"/>
  <c r="B49" i="28"/>
  <c r="F48" i="28"/>
  <c r="E48" i="28"/>
  <c r="B48" i="28"/>
  <c r="F47" i="28"/>
  <c r="E47" i="28"/>
  <c r="B47" i="28"/>
  <c r="F46" i="28"/>
  <c r="E46" i="28"/>
  <c r="B46" i="28"/>
  <c r="F45" i="28"/>
  <c r="E45" i="28"/>
  <c r="B45" i="28"/>
  <c r="F44" i="28"/>
  <c r="E44" i="28"/>
  <c r="B44" i="28"/>
  <c r="F43" i="28"/>
  <c r="E43" i="28"/>
  <c r="B43" i="28"/>
  <c r="F42" i="28"/>
  <c r="E42" i="28"/>
  <c r="B42" i="28"/>
  <c r="F41" i="28"/>
  <c r="E41" i="28"/>
  <c r="B41" i="28"/>
  <c r="F40" i="28"/>
  <c r="E40" i="28"/>
  <c r="B40" i="28"/>
  <c r="F39" i="28"/>
  <c r="E39" i="28"/>
  <c r="B39" i="28"/>
  <c r="F38" i="28"/>
  <c r="E38" i="28"/>
  <c r="B38" i="28"/>
  <c r="F37" i="28"/>
  <c r="E37" i="28"/>
  <c r="B37" i="28"/>
  <c r="F36" i="28"/>
  <c r="E36" i="28"/>
  <c r="B36" i="28"/>
  <c r="F35" i="28"/>
  <c r="E35" i="28"/>
  <c r="B35" i="28"/>
  <c r="F34" i="28"/>
  <c r="E34" i="28"/>
  <c r="B34" i="28"/>
  <c r="F33" i="28"/>
  <c r="E33" i="28"/>
  <c r="B33" i="28"/>
  <c r="F32" i="28"/>
  <c r="E32" i="28"/>
  <c r="B32" i="28"/>
  <c r="F31" i="28"/>
  <c r="E31" i="28"/>
  <c r="B31" i="28"/>
  <c r="F30" i="28"/>
  <c r="E30" i="28"/>
  <c r="B30" i="28"/>
  <c r="F29" i="28"/>
  <c r="E29" i="28"/>
  <c r="B29" i="28"/>
  <c r="F28" i="28"/>
  <c r="E28" i="28"/>
  <c r="B28" i="28"/>
  <c r="F27" i="28"/>
  <c r="E27" i="28"/>
  <c r="B27" i="28"/>
  <c r="F26" i="28"/>
  <c r="E26" i="28"/>
  <c r="B26" i="28"/>
  <c r="F25" i="28"/>
  <c r="E25" i="28"/>
  <c r="B25" i="28"/>
  <c r="F24" i="28"/>
  <c r="E24" i="28"/>
  <c r="B24" i="28"/>
  <c r="F23" i="28"/>
  <c r="E23" i="28"/>
  <c r="B23" i="28"/>
  <c r="F22" i="28"/>
  <c r="E22" i="28"/>
  <c r="B22" i="28"/>
  <c r="F21" i="28"/>
  <c r="E21" i="28"/>
  <c r="B21" i="28"/>
  <c r="F20" i="28"/>
  <c r="E20" i="28"/>
  <c r="B20" i="28"/>
  <c r="F19" i="28"/>
  <c r="E19" i="28"/>
  <c r="B19" i="28"/>
  <c r="F18" i="28"/>
  <c r="E18" i="28"/>
  <c r="B18" i="28"/>
  <c r="F17" i="28"/>
  <c r="E17" i="28"/>
  <c r="B17" i="28"/>
  <c r="F16" i="28"/>
  <c r="E16" i="28"/>
  <c r="B16" i="28"/>
  <c r="F15" i="28"/>
  <c r="E15" i="28"/>
  <c r="B15" i="28"/>
  <c r="F14" i="28"/>
  <c r="E14" i="28"/>
  <c r="B14" i="28"/>
  <c r="F13" i="28"/>
  <c r="E13" i="28"/>
  <c r="B13" i="28"/>
  <c r="F12" i="28"/>
  <c r="E12" i="28"/>
  <c r="B12" i="28"/>
  <c r="F11" i="28"/>
  <c r="E11" i="28"/>
  <c r="B11" i="28"/>
  <c r="B69" i="28" l="1"/>
  <c r="B63" i="28"/>
  <c r="F63" i="28"/>
  <c r="E63" i="28"/>
  <c r="H9" i="28"/>
  <c r="E69" i="28"/>
  <c r="F69" i="28"/>
  <c r="F9" i="28" s="1"/>
  <c r="B9" i="28"/>
  <c r="E9" i="28" l="1"/>
</calcChain>
</file>

<file path=xl/sharedStrings.xml><?xml version="1.0" encoding="utf-8"?>
<sst xmlns="http://schemas.openxmlformats.org/spreadsheetml/2006/main" count="75" uniqueCount="72">
  <si>
    <t>State</t>
  </si>
  <si>
    <t>Employment and Training Administration</t>
  </si>
  <si>
    <t>Total</t>
  </si>
  <si>
    <t>U. S. Department of Labor</t>
  </si>
  <si>
    <t>Based on the Restoration of the Program Integrity Set Aside</t>
  </si>
  <si>
    <t>PY 2018 Allotment with Evaluations Restoration</t>
  </si>
  <si>
    <t>Program Integrity
Restoration
to FY 2019 Funds</t>
  </si>
  <si>
    <t>Revised PY 2018 Allotment with Restoration</t>
  </si>
  <si>
    <t>7/1/2018
(PY 2018)</t>
  </si>
  <si>
    <t>10/1/2018
(FY 2019)</t>
  </si>
  <si>
    <t xml:space="preserve">Total                      </t>
  </si>
  <si>
    <t xml:space="preserve">Alabama                      </t>
  </si>
  <si>
    <t xml:space="preserve">Alaska                      </t>
  </si>
  <si>
    <t xml:space="preserve">Arizona                      </t>
  </si>
  <si>
    <t xml:space="preserve">Arkansas                      </t>
  </si>
  <si>
    <t xml:space="preserve">California                      </t>
  </si>
  <si>
    <t xml:space="preserve">Colorado                      </t>
  </si>
  <si>
    <t xml:space="preserve">Connecticut                      </t>
  </si>
  <si>
    <t xml:space="preserve">Delaware                      </t>
  </si>
  <si>
    <t xml:space="preserve">District of Columbia                      </t>
  </si>
  <si>
    <t xml:space="preserve">Florida                      </t>
  </si>
  <si>
    <t xml:space="preserve">Georgia                      </t>
  </si>
  <si>
    <t xml:space="preserve">Hawaii                      </t>
  </si>
  <si>
    <t xml:space="preserve">Idaho                      </t>
  </si>
  <si>
    <t xml:space="preserve">Illinois                      </t>
  </si>
  <si>
    <t xml:space="preserve">Indiana                      </t>
  </si>
  <si>
    <t xml:space="preserve">Iowa                      </t>
  </si>
  <si>
    <t xml:space="preserve">Kansas                      </t>
  </si>
  <si>
    <t xml:space="preserve">Kentucky                      </t>
  </si>
  <si>
    <t xml:space="preserve">Louisiana                      </t>
  </si>
  <si>
    <t xml:space="preserve">Maine                      </t>
  </si>
  <si>
    <t xml:space="preserve">Maryland                      </t>
  </si>
  <si>
    <t xml:space="preserve">Massachusetts                      </t>
  </si>
  <si>
    <t xml:space="preserve">Michigan                      </t>
  </si>
  <si>
    <t xml:space="preserve">Minnesota                      </t>
  </si>
  <si>
    <t xml:space="preserve">Mississippi                      </t>
  </si>
  <si>
    <t xml:space="preserve">Missouri                      </t>
  </si>
  <si>
    <t xml:space="preserve">Montana                      </t>
  </si>
  <si>
    <t xml:space="preserve">Nebraska                      </t>
  </si>
  <si>
    <t xml:space="preserve">Nevada                      </t>
  </si>
  <si>
    <t xml:space="preserve">New Hampshire                      </t>
  </si>
  <si>
    <t xml:space="preserve">New Jersey                      </t>
  </si>
  <si>
    <t xml:space="preserve">New Mexico                      </t>
  </si>
  <si>
    <t xml:space="preserve">New York                      </t>
  </si>
  <si>
    <t xml:space="preserve">North Carolina                      </t>
  </si>
  <si>
    <t xml:space="preserve">North Dakota                      </t>
  </si>
  <si>
    <t xml:space="preserve">Ohio                      </t>
  </si>
  <si>
    <t xml:space="preserve">Oklahoma                      </t>
  </si>
  <si>
    <t xml:space="preserve">Oregon                      </t>
  </si>
  <si>
    <t xml:space="preserve">Pennsylvania                      </t>
  </si>
  <si>
    <t xml:space="preserve">Puerto Rico                      </t>
  </si>
  <si>
    <t xml:space="preserve">Rhode Island                      </t>
  </si>
  <si>
    <t xml:space="preserve">South Carolina                      </t>
  </si>
  <si>
    <t xml:space="preserve">South Dakota                      </t>
  </si>
  <si>
    <t xml:space="preserve">Tennessee                      </t>
  </si>
  <si>
    <t xml:space="preserve">Texas                      </t>
  </si>
  <si>
    <t xml:space="preserve">Utah                      </t>
  </si>
  <si>
    <t xml:space="preserve">Vermont                      </t>
  </si>
  <si>
    <t xml:space="preserve">Virginia                      </t>
  </si>
  <si>
    <t xml:space="preserve">Washington                      </t>
  </si>
  <si>
    <t xml:space="preserve">West Virginia                      </t>
  </si>
  <si>
    <t xml:space="preserve">Wisconsin                      </t>
  </si>
  <si>
    <t xml:space="preserve">Wyoming                      </t>
  </si>
  <si>
    <t xml:space="preserve">       State Total                      </t>
  </si>
  <si>
    <t xml:space="preserve">American Samoa                      </t>
  </si>
  <si>
    <t xml:space="preserve">Guam                      </t>
  </si>
  <si>
    <t xml:space="preserve">Northern Marianas                      </t>
  </si>
  <si>
    <t xml:space="preserve">Palau                      </t>
  </si>
  <si>
    <t xml:space="preserve">Virgin Islands                      </t>
  </si>
  <si>
    <t xml:space="preserve">       Outlying Areas Total                      </t>
  </si>
  <si>
    <t>WIOA Dislocated Worker Program Revised FY 2019 Advance Allotments</t>
  </si>
  <si>
    <t>National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</si>
</sst>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$&quot;#,##0_);\(&quot;$&quot;#,##0\)"/>
  </numFmts>
  <fonts count="10">
    <font>
      <sz val="12"/>
      <name val="SWISS"/>
    </font>
    <font>
      <sz val="12"/>
      <name val="Arial"/>
      <family val="2"/>
    </font>
    <font>
      <sz val="12"/>
      <name val="SWISS"/>
    </font>
    <font>
      <sz val="10"/>
      <name val="Arial"/>
      <family val="2"/>
    </font>
    <font>
      <sz val="12"/>
      <color indexed="8"/>
      <name val="SWISS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81">
    <xf numFmtId="0" fontId="0" fillId="0" borderId="0" xfId="0"/>
    <xf numFmtId="0" fontId="6" fillId="0" borderId="0" xfId="1" applyNumberFormat="1" applyFont="1" applyFill="1" applyAlignment="1">
      <alignment horizontal="centerContinuous" wrapText="1"/>
    </xf>
    <xf numFmtId="0" fontId="6" fillId="0" borderId="0" xfId="1" applyFont="1" applyFill="1" applyAlignment="1" applyProtection="1">
      <alignment horizontal="centerContinuous"/>
    </xf>
    <xf numFmtId="37" fontId="9" fillId="0" borderId="0" xfId="1" applyNumberFormat="1" applyFont="1" applyFill="1" applyBorder="1" applyProtection="1"/>
    <xf numFmtId="37" fontId="9" fillId="0" borderId="11" xfId="1" applyNumberFormat="1" applyFont="1" applyFill="1" applyBorder="1" applyProtection="1"/>
    <xf numFmtId="37" fontId="4" fillId="0" borderId="17" xfId="1" applyNumberFormat="1" applyFont="1" applyFill="1" applyBorder="1" applyProtection="1"/>
    <xf numFmtId="37" fontId="1" fillId="0" borderId="0" xfId="1" applyNumberFormat="1" applyFont="1" applyFill="1" applyBorder="1" applyProtection="1"/>
    <xf numFmtId="37" fontId="1" fillId="0" borderId="17" xfId="1" applyNumberFormat="1" applyFont="1" applyFill="1" applyBorder="1"/>
    <xf numFmtId="37" fontId="4" fillId="0" borderId="20" xfId="1" applyNumberFormat="1" applyFont="1" applyFill="1" applyBorder="1" applyProtection="1"/>
    <xf numFmtId="0" fontId="5" fillId="0" borderId="16" xfId="0" applyFont="1" applyFill="1" applyBorder="1" applyProtection="1"/>
    <xf numFmtId="37" fontId="7" fillId="0" borderId="13" xfId="0" applyNumberFormat="1" applyFont="1" applyFill="1" applyBorder="1" applyProtection="1"/>
    <xf numFmtId="37" fontId="5" fillId="0" borderId="13" xfId="0" applyNumberFormat="1" applyFont="1" applyFill="1" applyBorder="1" applyProtection="1"/>
    <xf numFmtId="0" fontId="1" fillId="0" borderId="0" xfId="1" applyFont="1" applyFill="1"/>
    <xf numFmtId="0" fontId="5" fillId="0" borderId="0" xfId="1" applyFont="1" applyFill="1" applyAlignment="1" applyProtection="1">
      <alignment horizontal="centerContinuous"/>
    </xf>
    <xf numFmtId="0" fontId="1" fillId="0" borderId="0" xfId="1" applyFont="1" applyFill="1" applyAlignment="1" applyProtection="1">
      <alignment horizontal="centerContinuous"/>
    </xf>
    <xf numFmtId="0" fontId="1" fillId="0" borderId="0" xfId="1" applyFont="1" applyFill="1" applyAlignment="1">
      <alignment horizontal="centerContinuous"/>
    </xf>
    <xf numFmtId="0" fontId="1" fillId="0" borderId="0" xfId="1" applyFont="1" applyFill="1" applyProtection="1"/>
    <xf numFmtId="0" fontId="8" fillId="0" borderId="16" xfId="1" applyFont="1" applyFill="1" applyBorder="1" applyAlignment="1" applyProtection="1">
      <alignment horizontal="centerContinuous"/>
    </xf>
    <xf numFmtId="0" fontId="5" fillId="0" borderId="13" xfId="2" applyFont="1" applyFill="1" applyBorder="1" applyAlignment="1" applyProtection="1">
      <alignment horizontal="center"/>
    </xf>
    <xf numFmtId="14" fontId="7" fillId="0" borderId="14" xfId="1" applyNumberFormat="1" applyFont="1" applyFill="1" applyBorder="1" applyAlignment="1" applyProtection="1">
      <alignment horizontal="center" wrapText="1"/>
    </xf>
    <xf numFmtId="14" fontId="7" fillId="0" borderId="15" xfId="1" applyNumberFormat="1" applyFont="1" applyFill="1" applyBorder="1" applyAlignment="1" applyProtection="1">
      <alignment horizontal="center" wrapText="1"/>
    </xf>
    <xf numFmtId="0" fontId="5" fillId="0" borderId="2" xfId="1" applyFont="1" applyFill="1" applyBorder="1" applyProtection="1"/>
    <xf numFmtId="0" fontId="1" fillId="0" borderId="3" xfId="1" applyFont="1" applyFill="1" applyBorder="1" applyProtection="1"/>
    <xf numFmtId="0" fontId="1" fillId="0" borderId="4" xfId="1" applyFont="1" applyFill="1" applyBorder="1" applyProtection="1"/>
    <xf numFmtId="37" fontId="1" fillId="0" borderId="5" xfId="1" applyNumberFormat="1" applyFont="1" applyFill="1" applyBorder="1" applyProtection="1"/>
    <xf numFmtId="37" fontId="1" fillId="0" borderId="4" xfId="1" applyNumberFormat="1" applyFont="1" applyFill="1" applyBorder="1" applyProtection="1"/>
    <xf numFmtId="0" fontId="1" fillId="0" borderId="5" xfId="1" applyFont="1" applyFill="1" applyBorder="1"/>
    <xf numFmtId="0" fontId="5" fillId="0" borderId="6" xfId="1" applyFont="1" applyFill="1" applyBorder="1" applyProtection="1"/>
    <xf numFmtId="5" fontId="7" fillId="0" borderId="7" xfId="1" applyNumberFormat="1" applyFont="1" applyFill="1" applyBorder="1" applyProtection="1"/>
    <xf numFmtId="5" fontId="7" fillId="0" borderId="0" xfId="1" applyNumberFormat="1" applyFont="1" applyFill="1" applyBorder="1" applyProtection="1"/>
    <xf numFmtId="5" fontId="7" fillId="0" borderId="17" xfId="1" applyNumberFormat="1" applyFont="1" applyFill="1" applyBorder="1" applyProtection="1"/>
    <xf numFmtId="5" fontId="5" fillId="0" borderId="0" xfId="1" applyNumberFormat="1" applyFont="1" applyFill="1" applyBorder="1" applyProtection="1"/>
    <xf numFmtId="5" fontId="5" fillId="0" borderId="7" xfId="1" applyNumberFormat="1" applyFont="1" applyFill="1" applyBorder="1" applyProtection="1"/>
    <xf numFmtId="5" fontId="5" fillId="0" borderId="17" xfId="1" applyNumberFormat="1" applyFont="1" applyFill="1" applyBorder="1" applyProtection="1"/>
    <xf numFmtId="0" fontId="7" fillId="0" borderId="7" xfId="1" applyFont="1" applyFill="1" applyBorder="1" applyProtection="1"/>
    <xf numFmtId="0" fontId="9" fillId="0" borderId="0" xfId="1" applyFont="1" applyFill="1" applyBorder="1" applyProtection="1"/>
    <xf numFmtId="0" fontId="9" fillId="0" borderId="17" xfId="1" applyFont="1" applyFill="1" applyBorder="1" applyProtection="1"/>
    <xf numFmtId="0" fontId="1" fillId="0" borderId="7" xfId="1" applyFont="1" applyFill="1" applyBorder="1"/>
    <xf numFmtId="0" fontId="1" fillId="0" borderId="0" xfId="1" applyFont="1" applyFill="1" applyBorder="1" applyProtection="1"/>
    <xf numFmtId="0" fontId="1" fillId="0" borderId="17" xfId="1" applyFont="1" applyFill="1" applyBorder="1"/>
    <xf numFmtId="37" fontId="9" fillId="0" borderId="7" xfId="1" applyNumberFormat="1" applyFont="1" applyFill="1" applyBorder="1" applyProtection="1"/>
    <xf numFmtId="37" fontId="9" fillId="0" borderId="17" xfId="1" applyNumberFormat="1" applyFont="1" applyFill="1" applyBorder="1" applyProtection="1"/>
    <xf numFmtId="37" fontId="1" fillId="0" borderId="7" xfId="1" applyNumberFormat="1" applyFont="1" applyFill="1" applyBorder="1"/>
    <xf numFmtId="0" fontId="5" fillId="0" borderId="18" xfId="1" applyFont="1" applyFill="1" applyBorder="1" applyProtection="1"/>
    <xf numFmtId="37" fontId="9" fillId="0" borderId="19" xfId="1" applyNumberFormat="1" applyFont="1" applyFill="1" applyBorder="1" applyProtection="1"/>
    <xf numFmtId="37" fontId="9" fillId="0" borderId="20" xfId="1" applyNumberFormat="1" applyFont="1" applyFill="1" applyBorder="1" applyProtection="1"/>
    <xf numFmtId="37" fontId="1" fillId="0" borderId="11" xfId="1" applyNumberFormat="1" applyFont="1" applyFill="1" applyBorder="1" applyProtection="1"/>
    <xf numFmtId="37" fontId="1" fillId="0" borderId="19" xfId="1" applyNumberFormat="1" applyFont="1" applyFill="1" applyBorder="1"/>
    <xf numFmtId="37" fontId="1" fillId="0" borderId="20" xfId="1" applyNumberFormat="1" applyFont="1" applyFill="1" applyBorder="1"/>
    <xf numFmtId="0" fontId="5" fillId="0" borderId="21" xfId="1" applyFont="1" applyFill="1" applyBorder="1" applyProtection="1"/>
    <xf numFmtId="37" fontId="7" fillId="0" borderId="22" xfId="1" applyNumberFormat="1" applyFont="1" applyFill="1" applyBorder="1" applyProtection="1"/>
    <xf numFmtId="37" fontId="7" fillId="0" borderId="12" xfId="1" applyNumberFormat="1" applyFont="1" applyFill="1" applyBorder="1" applyProtection="1"/>
    <xf numFmtId="37" fontId="7" fillId="0" borderId="23" xfId="1" applyNumberFormat="1" applyFont="1" applyFill="1" applyBorder="1" applyProtection="1"/>
    <xf numFmtId="37" fontId="5" fillId="0" borderId="12" xfId="1" applyNumberFormat="1" applyFont="1" applyFill="1" applyBorder="1" applyProtection="1"/>
    <xf numFmtId="37" fontId="5" fillId="0" borderId="22" xfId="1" applyNumberFormat="1" applyFont="1" applyFill="1" applyBorder="1" applyProtection="1"/>
    <xf numFmtId="37" fontId="5" fillId="0" borderId="23" xfId="1" applyNumberFormat="1" applyFont="1" applyFill="1" applyBorder="1" applyProtection="1"/>
    <xf numFmtId="37" fontId="4" fillId="0" borderId="0" xfId="1" applyNumberFormat="1" applyFont="1" applyFill="1" applyBorder="1" applyProtection="1"/>
    <xf numFmtId="37" fontId="4" fillId="0" borderId="5" xfId="1" applyNumberFormat="1" applyFont="1" applyFill="1" applyBorder="1" applyProtection="1"/>
    <xf numFmtId="37" fontId="4" fillId="0" borderId="11" xfId="1" applyNumberFormat="1" applyFont="1" applyFill="1" applyBorder="1" applyProtection="1"/>
    <xf numFmtId="0" fontId="5" fillId="0" borderId="8" xfId="1" applyFont="1" applyFill="1" applyBorder="1" applyProtection="1"/>
    <xf numFmtId="37" fontId="7" fillId="0" borderId="9" xfId="1" applyNumberFormat="1" applyFont="1" applyFill="1" applyBorder="1" applyProtection="1"/>
    <xf numFmtId="37" fontId="7" fillId="0" borderId="1" xfId="1" applyNumberFormat="1" applyFont="1" applyFill="1" applyBorder="1" applyProtection="1"/>
    <xf numFmtId="37" fontId="7" fillId="0" borderId="10" xfId="1" applyNumberFormat="1" applyFont="1" applyFill="1" applyBorder="1" applyProtection="1"/>
    <xf numFmtId="37" fontId="5" fillId="0" borderId="9" xfId="1" applyNumberFormat="1" applyFont="1" applyFill="1" applyBorder="1" applyProtection="1"/>
    <xf numFmtId="37" fontId="5" fillId="0" borderId="1" xfId="1" applyNumberFormat="1" applyFont="1" applyFill="1" applyBorder="1" applyProtection="1"/>
    <xf numFmtId="37" fontId="5" fillId="0" borderId="10" xfId="1" applyNumberFormat="1" applyFont="1" applyFill="1" applyBorder="1" applyProtection="1"/>
    <xf numFmtId="37" fontId="7" fillId="0" borderId="14" xfId="0" applyNumberFormat="1" applyFont="1" applyFill="1" applyBorder="1" applyProtection="1"/>
    <xf numFmtId="37" fontId="7" fillId="0" borderId="15" xfId="0" applyNumberFormat="1" applyFont="1" applyFill="1" applyBorder="1" applyProtection="1"/>
    <xf numFmtId="37" fontId="5" fillId="0" borderId="14" xfId="0" applyNumberFormat="1" applyFont="1" applyFill="1" applyBorder="1" applyProtection="1"/>
    <xf numFmtId="37" fontId="5" fillId="0" borderId="15" xfId="0" applyNumberFormat="1" applyFont="1" applyFill="1" applyBorder="1" applyProtection="1"/>
    <xf numFmtId="14" fontId="3" fillId="0" borderId="0" xfId="1" applyNumberFormat="1" applyFont="1" applyFill="1"/>
    <xf numFmtId="0" fontId="1" fillId="0" borderId="4" xfId="1" applyFont="1" applyFill="1" applyBorder="1"/>
    <xf numFmtId="0" fontId="5" fillId="0" borderId="0" xfId="1" applyFont="1" applyFill="1" applyBorder="1" applyProtection="1"/>
    <xf numFmtId="37" fontId="5" fillId="0" borderId="8" xfId="1" applyNumberFormat="1" applyFont="1" applyFill="1" applyBorder="1" applyProtection="1"/>
    <xf numFmtId="0" fontId="7" fillId="0" borderId="13" xfId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/>
    </xf>
    <xf numFmtId="0" fontId="7" fillId="0" borderId="13" xfId="1" applyFont="1" applyFill="1" applyBorder="1" applyAlignment="1" applyProtection="1">
      <alignment horizontal="center"/>
    </xf>
    <xf numFmtId="0" fontId="7" fillId="0" borderId="14" xfId="1" applyFont="1" applyFill="1" applyBorder="1" applyAlignment="1" applyProtection="1">
      <alignment horizontal="center"/>
    </xf>
    <xf numFmtId="0" fontId="7" fillId="0" borderId="15" xfId="1" applyFont="1" applyFill="1" applyBorder="1" applyAlignment="1" applyProtection="1">
      <alignment horizontal="center"/>
    </xf>
    <xf numFmtId="14" fontId="7" fillId="0" borderId="2" xfId="1" applyNumberFormat="1" applyFont="1" applyFill="1" applyBorder="1" applyAlignment="1" applyProtection="1">
      <alignment horizontal="center" wrapText="1"/>
    </xf>
    <xf numFmtId="14" fontId="7" fillId="0" borderId="8" xfId="1" applyNumberFormat="1" applyFont="1" applyFill="1" applyBorder="1" applyAlignment="1" applyProtection="1">
      <alignment horizontal="center" wrapText="1"/>
    </xf>
  </cellXfs>
  <cellStyles count="4">
    <cellStyle name="Normal" xfId="0" builtinId="0"/>
    <cellStyle name="Normal 10" xfId="3"/>
    <cellStyle name="Normal 2" xfId="1"/>
    <cellStyle name="Normal_TEGL Ch DW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H71"/>
  <sheetViews>
    <sheetView showGridLines="0" tabSelected="1" zoomScale="85" zoomScaleNormal="85" workbookViewId="0"/>
  </sheetViews>
  <sheetFormatPr defaultColWidth="16.3046875" defaultRowHeight="15.5"/>
  <cols>
    <col min="1" max="1" width="29" style="12" customWidth="1"/>
    <col min="2" max="2" width="16.23046875" style="12" bestFit="1" customWidth="1"/>
    <col min="3" max="3" width="15.84375" style="12" bestFit="1" customWidth="1"/>
    <col min="4" max="4" width="17.765625" style="12" customWidth="1"/>
    <col min="5" max="5" width="18.23046875" style="12" customWidth="1"/>
    <col min="6" max="6" width="16.23046875" style="12" bestFit="1" customWidth="1"/>
    <col min="7" max="7" width="18.4609375" style="12" customWidth="1"/>
    <col min="8" max="8" width="19.3046875" style="12" customWidth="1"/>
    <col min="9" max="16384" width="16.3046875" style="12"/>
  </cols>
  <sheetData>
    <row r="1" spans="1:8">
      <c r="A1" s="13" t="s">
        <v>3</v>
      </c>
      <c r="B1" s="13"/>
      <c r="C1" s="14"/>
      <c r="D1" s="14"/>
      <c r="E1" s="14"/>
      <c r="F1" s="14"/>
      <c r="G1" s="14"/>
      <c r="H1" s="15"/>
    </row>
    <row r="2" spans="1:8">
      <c r="A2" s="13" t="s">
        <v>1</v>
      </c>
      <c r="B2" s="13"/>
      <c r="C2" s="14"/>
      <c r="D2" s="14"/>
      <c r="E2" s="14"/>
      <c r="F2" s="14"/>
      <c r="G2" s="14"/>
      <c r="H2" s="15"/>
    </row>
    <row r="3" spans="1:8" ht="19.899999999999999" customHeight="1">
      <c r="A3" s="2" t="s">
        <v>70</v>
      </c>
      <c r="B3" s="2"/>
      <c r="C3" s="14"/>
      <c r="D3" s="14"/>
      <c r="E3" s="14"/>
      <c r="F3" s="14"/>
      <c r="G3" s="14"/>
      <c r="H3" s="15"/>
    </row>
    <row r="4" spans="1:8" ht="18">
      <c r="A4" s="1" t="s">
        <v>4</v>
      </c>
      <c r="B4" s="2"/>
      <c r="C4" s="14"/>
      <c r="D4" s="14"/>
      <c r="E4" s="14"/>
      <c r="F4" s="14"/>
      <c r="G4" s="14"/>
      <c r="H4" s="15"/>
    </row>
    <row r="5" spans="1:8" ht="19.899999999999999" customHeight="1">
      <c r="A5" s="14"/>
      <c r="B5" s="75"/>
      <c r="C5" s="75"/>
      <c r="D5" s="75"/>
      <c r="E5" s="14"/>
      <c r="F5" s="14"/>
      <c r="G5" s="16"/>
    </row>
    <row r="6" spans="1:8" ht="18" customHeight="1">
      <c r="A6" s="14"/>
      <c r="B6" s="76" t="s">
        <v>5</v>
      </c>
      <c r="C6" s="77"/>
      <c r="D6" s="78"/>
      <c r="E6" s="79" t="s">
        <v>6</v>
      </c>
      <c r="F6" s="76" t="s">
        <v>7</v>
      </c>
      <c r="G6" s="77"/>
      <c r="H6" s="78"/>
    </row>
    <row r="7" spans="1:8" ht="46.5" customHeight="1">
      <c r="A7" s="17" t="s">
        <v>0</v>
      </c>
      <c r="B7" s="18" t="s">
        <v>2</v>
      </c>
      <c r="C7" s="19" t="s">
        <v>8</v>
      </c>
      <c r="D7" s="20" t="s">
        <v>9</v>
      </c>
      <c r="E7" s="80"/>
      <c r="F7" s="74" t="s">
        <v>2</v>
      </c>
      <c r="G7" s="19" t="s">
        <v>8</v>
      </c>
      <c r="H7" s="20" t="s">
        <v>9</v>
      </c>
    </row>
    <row r="8" spans="1:8" ht="10.5" customHeight="1">
      <c r="A8" s="21"/>
      <c r="B8" s="22"/>
      <c r="C8" s="23"/>
      <c r="D8" s="24"/>
      <c r="E8" s="71"/>
      <c r="F8" s="22"/>
      <c r="G8" s="25"/>
      <c r="H8" s="26"/>
    </row>
    <row r="9" spans="1:8">
      <c r="A9" s="27" t="s">
        <v>10</v>
      </c>
      <c r="B9" s="28">
        <f>B63+B69+B70</f>
        <v>1258368000</v>
      </c>
      <c r="C9" s="29">
        <f t="shared" ref="C9:H9" si="0">C63+C69+C70</f>
        <v>201719000</v>
      </c>
      <c r="D9" s="30">
        <f t="shared" si="0"/>
        <v>1056649000</v>
      </c>
      <c r="E9" s="31">
        <f t="shared" si="0"/>
        <v>3180000</v>
      </c>
      <c r="F9" s="32">
        <f t="shared" si="0"/>
        <v>1261548000</v>
      </c>
      <c r="G9" s="31">
        <f t="shared" si="0"/>
        <v>201719000</v>
      </c>
      <c r="H9" s="33">
        <f t="shared" si="0"/>
        <v>1059829000</v>
      </c>
    </row>
    <row r="10" spans="1:8" ht="9.75" customHeight="1">
      <c r="A10" s="27"/>
      <c r="B10" s="34"/>
      <c r="C10" s="35"/>
      <c r="D10" s="36"/>
      <c r="E10" s="72"/>
      <c r="F10" s="37"/>
      <c r="G10" s="38"/>
      <c r="H10" s="39"/>
    </row>
    <row r="11" spans="1:8" ht="18" customHeight="1">
      <c r="A11" s="27" t="s">
        <v>11</v>
      </c>
      <c r="B11" s="40">
        <f>+C11+D11</f>
        <v>19355381</v>
      </c>
      <c r="C11" s="3">
        <v>3371551</v>
      </c>
      <c r="D11" s="41">
        <v>15983830</v>
      </c>
      <c r="E11" s="6">
        <f>H11-D11</f>
        <v>48096</v>
      </c>
      <c r="F11" s="42">
        <f>+G11+H11</f>
        <v>19403477</v>
      </c>
      <c r="G11" s="6">
        <v>3371551</v>
      </c>
      <c r="H11" s="7">
        <v>16031926</v>
      </c>
    </row>
    <row r="12" spans="1:8" ht="18" customHeight="1">
      <c r="A12" s="27" t="s">
        <v>12</v>
      </c>
      <c r="B12" s="40">
        <f t="shared" ref="B12:B70" si="1">+C12+D12</f>
        <v>4919579</v>
      </c>
      <c r="C12" s="3">
        <v>856951</v>
      </c>
      <c r="D12" s="41">
        <v>4062628</v>
      </c>
      <c r="E12" s="6">
        <f t="shared" ref="E12:E70" si="2">H12-D12</f>
        <v>12225</v>
      </c>
      <c r="F12" s="42">
        <f t="shared" ref="F12:F62" si="3">+G12+H12</f>
        <v>4931804</v>
      </c>
      <c r="G12" s="6">
        <v>856951</v>
      </c>
      <c r="H12" s="7">
        <v>4074853</v>
      </c>
    </row>
    <row r="13" spans="1:8" ht="18" customHeight="1">
      <c r="A13" s="27" t="s">
        <v>13</v>
      </c>
      <c r="B13" s="40">
        <f t="shared" si="1"/>
        <v>23267516</v>
      </c>
      <c r="C13" s="3">
        <v>4053014</v>
      </c>
      <c r="D13" s="41">
        <v>19214502</v>
      </c>
      <c r="E13" s="6">
        <f t="shared" si="2"/>
        <v>57817</v>
      </c>
      <c r="F13" s="42">
        <f t="shared" si="3"/>
        <v>23325333</v>
      </c>
      <c r="G13" s="6">
        <v>4053014</v>
      </c>
      <c r="H13" s="7">
        <v>19272319</v>
      </c>
    </row>
    <row r="14" spans="1:8" ht="18" customHeight="1">
      <c r="A14" s="43" t="s">
        <v>14</v>
      </c>
      <c r="B14" s="44">
        <f t="shared" si="1"/>
        <v>6408660</v>
      </c>
      <c r="C14" s="4">
        <v>1116337</v>
      </c>
      <c r="D14" s="45">
        <v>5292323</v>
      </c>
      <c r="E14" s="46">
        <f t="shared" si="2"/>
        <v>15924</v>
      </c>
      <c r="F14" s="47">
        <f t="shared" si="3"/>
        <v>6424584</v>
      </c>
      <c r="G14" s="46">
        <v>1116337</v>
      </c>
      <c r="H14" s="48">
        <v>5308247</v>
      </c>
    </row>
    <row r="15" spans="1:8" ht="18" customHeight="1">
      <c r="A15" s="27" t="s">
        <v>15</v>
      </c>
      <c r="B15" s="40">
        <f t="shared" si="1"/>
        <v>154908740</v>
      </c>
      <c r="C15" s="3">
        <v>26983853</v>
      </c>
      <c r="D15" s="41">
        <v>127924887</v>
      </c>
      <c r="E15" s="6">
        <f t="shared" si="2"/>
        <v>384930</v>
      </c>
      <c r="F15" s="42">
        <f t="shared" si="3"/>
        <v>155293670</v>
      </c>
      <c r="G15" s="6">
        <v>26983853</v>
      </c>
      <c r="H15" s="7">
        <v>128309817</v>
      </c>
    </row>
    <row r="16" spans="1:8" ht="18" customHeight="1">
      <c r="A16" s="27" t="s">
        <v>16</v>
      </c>
      <c r="B16" s="40">
        <f t="shared" si="1"/>
        <v>10181243</v>
      </c>
      <c r="C16" s="3">
        <v>1773490</v>
      </c>
      <c r="D16" s="41">
        <v>8407753</v>
      </c>
      <c r="E16" s="6">
        <f t="shared" si="2"/>
        <v>25299</v>
      </c>
      <c r="F16" s="42">
        <f t="shared" si="3"/>
        <v>10206542</v>
      </c>
      <c r="G16" s="6">
        <v>1773490</v>
      </c>
      <c r="H16" s="7">
        <v>8433052</v>
      </c>
    </row>
    <row r="17" spans="1:8" ht="18" customHeight="1">
      <c r="A17" s="27" t="s">
        <v>17</v>
      </c>
      <c r="B17" s="40">
        <f t="shared" si="1"/>
        <v>14678461</v>
      </c>
      <c r="C17" s="3">
        <v>2556869</v>
      </c>
      <c r="D17" s="41">
        <v>12121592</v>
      </c>
      <c r="E17" s="6">
        <f t="shared" si="2"/>
        <v>36474</v>
      </c>
      <c r="F17" s="42">
        <f t="shared" si="3"/>
        <v>14714935</v>
      </c>
      <c r="G17" s="6">
        <v>2556869</v>
      </c>
      <c r="H17" s="7">
        <v>12158066</v>
      </c>
    </row>
    <row r="18" spans="1:8" ht="18" customHeight="1">
      <c r="A18" s="43" t="s">
        <v>18</v>
      </c>
      <c r="B18" s="44">
        <f t="shared" si="1"/>
        <v>2462908</v>
      </c>
      <c r="C18" s="4">
        <v>429019</v>
      </c>
      <c r="D18" s="45">
        <v>2033889</v>
      </c>
      <c r="E18" s="46">
        <f t="shared" si="2"/>
        <v>6119</v>
      </c>
      <c r="F18" s="47">
        <f t="shared" si="3"/>
        <v>2469027</v>
      </c>
      <c r="G18" s="46">
        <v>429019</v>
      </c>
      <c r="H18" s="48">
        <v>2040008</v>
      </c>
    </row>
    <row r="19" spans="1:8" ht="18" customHeight="1">
      <c r="A19" s="27" t="s">
        <v>19</v>
      </c>
      <c r="B19" s="40">
        <f t="shared" si="1"/>
        <v>6490196</v>
      </c>
      <c r="C19" s="3">
        <v>1130540</v>
      </c>
      <c r="D19" s="41">
        <v>5359656</v>
      </c>
      <c r="E19" s="6">
        <f t="shared" si="2"/>
        <v>16127</v>
      </c>
      <c r="F19" s="42">
        <f t="shared" si="3"/>
        <v>6506323</v>
      </c>
      <c r="G19" s="6">
        <v>1130540</v>
      </c>
      <c r="H19" s="7">
        <v>5375783</v>
      </c>
    </row>
    <row r="20" spans="1:8" ht="18" customHeight="1">
      <c r="A20" s="27" t="s">
        <v>20</v>
      </c>
      <c r="B20" s="40">
        <f t="shared" si="1"/>
        <v>53745672</v>
      </c>
      <c r="C20" s="3">
        <v>9362063</v>
      </c>
      <c r="D20" s="41">
        <v>44383609</v>
      </c>
      <c r="E20" s="6">
        <f t="shared" si="2"/>
        <v>133552</v>
      </c>
      <c r="F20" s="42">
        <f t="shared" si="3"/>
        <v>53879224</v>
      </c>
      <c r="G20" s="6">
        <v>9362063</v>
      </c>
      <c r="H20" s="7">
        <v>44517161</v>
      </c>
    </row>
    <row r="21" spans="1:8" ht="18" customHeight="1">
      <c r="A21" s="27" t="s">
        <v>21</v>
      </c>
      <c r="B21" s="40">
        <f t="shared" si="1"/>
        <v>40478794</v>
      </c>
      <c r="C21" s="3">
        <v>7051079</v>
      </c>
      <c r="D21" s="41">
        <v>33427715</v>
      </c>
      <c r="E21" s="6">
        <f t="shared" si="2"/>
        <v>100585</v>
      </c>
      <c r="F21" s="42">
        <f t="shared" si="3"/>
        <v>40579379</v>
      </c>
      <c r="G21" s="6">
        <v>7051079</v>
      </c>
      <c r="H21" s="7">
        <v>33528300</v>
      </c>
    </row>
    <row r="22" spans="1:8" ht="18" customHeight="1">
      <c r="A22" s="43" t="s">
        <v>22</v>
      </c>
      <c r="B22" s="44">
        <f t="shared" si="1"/>
        <v>1621843</v>
      </c>
      <c r="C22" s="4">
        <v>282512</v>
      </c>
      <c r="D22" s="45">
        <v>1339331</v>
      </c>
      <c r="E22" s="46">
        <f t="shared" si="2"/>
        <v>4030</v>
      </c>
      <c r="F22" s="47">
        <f t="shared" si="3"/>
        <v>1625873</v>
      </c>
      <c r="G22" s="46">
        <v>282512</v>
      </c>
      <c r="H22" s="48">
        <v>1343361</v>
      </c>
    </row>
    <row r="23" spans="1:8" ht="18" customHeight="1">
      <c r="A23" s="27" t="s">
        <v>23</v>
      </c>
      <c r="B23" s="40">
        <f t="shared" si="1"/>
        <v>1970786</v>
      </c>
      <c r="C23" s="3">
        <v>343295</v>
      </c>
      <c r="D23" s="41">
        <v>1627491</v>
      </c>
      <c r="E23" s="6">
        <f t="shared" si="2"/>
        <v>4897</v>
      </c>
      <c r="F23" s="42">
        <f t="shared" si="3"/>
        <v>1975683</v>
      </c>
      <c r="G23" s="6">
        <v>343295</v>
      </c>
      <c r="H23" s="7">
        <v>1632388</v>
      </c>
    </row>
    <row r="24" spans="1:8" ht="18" customHeight="1">
      <c r="A24" s="27" t="s">
        <v>24</v>
      </c>
      <c r="B24" s="40">
        <f t="shared" si="1"/>
        <v>62965973</v>
      </c>
      <c r="C24" s="3">
        <v>10968164</v>
      </c>
      <c r="D24" s="41">
        <v>51997809</v>
      </c>
      <c r="E24" s="6">
        <f t="shared" si="2"/>
        <v>156463</v>
      </c>
      <c r="F24" s="42">
        <f t="shared" si="3"/>
        <v>63122436</v>
      </c>
      <c r="G24" s="6">
        <v>10968164</v>
      </c>
      <c r="H24" s="7">
        <v>52154272</v>
      </c>
    </row>
    <row r="25" spans="1:8" ht="18" customHeight="1">
      <c r="A25" s="27" t="s">
        <v>25</v>
      </c>
      <c r="B25" s="40">
        <f t="shared" si="1"/>
        <v>14096823</v>
      </c>
      <c r="C25" s="3">
        <v>2455553</v>
      </c>
      <c r="D25" s="41">
        <v>11641270</v>
      </c>
      <c r="E25" s="6">
        <f t="shared" si="2"/>
        <v>35029</v>
      </c>
      <c r="F25" s="42">
        <f t="shared" si="3"/>
        <v>14131852</v>
      </c>
      <c r="G25" s="6">
        <v>2455553</v>
      </c>
      <c r="H25" s="7">
        <v>11676299</v>
      </c>
    </row>
    <row r="26" spans="1:8" ht="18" customHeight="1">
      <c r="A26" s="43" t="s">
        <v>26</v>
      </c>
      <c r="B26" s="44">
        <f t="shared" si="1"/>
        <v>4147093</v>
      </c>
      <c r="C26" s="4">
        <v>722390</v>
      </c>
      <c r="D26" s="45">
        <v>3424703</v>
      </c>
      <c r="E26" s="46">
        <f t="shared" si="2"/>
        <v>10305</v>
      </c>
      <c r="F26" s="47">
        <f t="shared" si="3"/>
        <v>4157398</v>
      </c>
      <c r="G26" s="46">
        <v>722390</v>
      </c>
      <c r="H26" s="48">
        <v>3435008</v>
      </c>
    </row>
    <row r="27" spans="1:8" ht="18" customHeight="1">
      <c r="A27" s="27" t="s">
        <v>27</v>
      </c>
      <c r="B27" s="40">
        <f t="shared" si="1"/>
        <v>4675731</v>
      </c>
      <c r="C27" s="3">
        <v>814474</v>
      </c>
      <c r="D27" s="41">
        <v>3861257</v>
      </c>
      <c r="E27" s="6">
        <f t="shared" si="2"/>
        <v>11618</v>
      </c>
      <c r="F27" s="42">
        <f t="shared" si="3"/>
        <v>4687349</v>
      </c>
      <c r="G27" s="6">
        <v>814474</v>
      </c>
      <c r="H27" s="7">
        <v>3872875</v>
      </c>
    </row>
    <row r="28" spans="1:8" ht="18" customHeight="1">
      <c r="A28" s="27" t="s">
        <v>28</v>
      </c>
      <c r="B28" s="40">
        <f t="shared" si="1"/>
        <v>17780348</v>
      </c>
      <c r="C28" s="3">
        <v>3097193</v>
      </c>
      <c r="D28" s="41">
        <v>14683155</v>
      </c>
      <c r="E28" s="6">
        <f t="shared" si="2"/>
        <v>44182</v>
      </c>
      <c r="F28" s="42">
        <f t="shared" si="3"/>
        <v>17824530</v>
      </c>
      <c r="G28" s="6">
        <v>3097193</v>
      </c>
      <c r="H28" s="7">
        <v>14727337</v>
      </c>
    </row>
    <row r="29" spans="1:8" ht="18" customHeight="1">
      <c r="A29" s="27" t="s">
        <v>29</v>
      </c>
      <c r="B29" s="40">
        <f t="shared" si="1"/>
        <v>20757649</v>
      </c>
      <c r="C29" s="3">
        <v>3615815</v>
      </c>
      <c r="D29" s="41">
        <v>17141834</v>
      </c>
      <c r="E29" s="6">
        <f t="shared" si="2"/>
        <v>51580</v>
      </c>
      <c r="F29" s="42">
        <f t="shared" si="3"/>
        <v>20809229</v>
      </c>
      <c r="G29" s="6">
        <v>3615815</v>
      </c>
      <c r="H29" s="7">
        <v>17193414</v>
      </c>
    </row>
    <row r="30" spans="1:8" ht="18" customHeight="1">
      <c r="A30" s="43" t="s">
        <v>30</v>
      </c>
      <c r="B30" s="44">
        <f t="shared" si="1"/>
        <v>2684933</v>
      </c>
      <c r="C30" s="4">
        <v>467694</v>
      </c>
      <c r="D30" s="45">
        <v>2217239</v>
      </c>
      <c r="E30" s="46">
        <f t="shared" si="2"/>
        <v>6672</v>
      </c>
      <c r="F30" s="47">
        <f t="shared" si="3"/>
        <v>2691605</v>
      </c>
      <c r="G30" s="46">
        <v>467694</v>
      </c>
      <c r="H30" s="48">
        <v>2223911</v>
      </c>
    </row>
    <row r="31" spans="1:8" ht="18" customHeight="1">
      <c r="A31" s="27" t="s">
        <v>31</v>
      </c>
      <c r="B31" s="40">
        <f t="shared" si="1"/>
        <v>15350611</v>
      </c>
      <c r="C31" s="3">
        <v>2673952</v>
      </c>
      <c r="D31" s="41">
        <v>12676659</v>
      </c>
      <c r="E31" s="6">
        <f t="shared" si="2"/>
        <v>38144</v>
      </c>
      <c r="F31" s="42">
        <f t="shared" si="3"/>
        <v>15388755</v>
      </c>
      <c r="G31" s="6">
        <v>2673952</v>
      </c>
      <c r="H31" s="7">
        <v>12714803</v>
      </c>
    </row>
    <row r="32" spans="1:8" ht="18" customHeight="1">
      <c r="A32" s="27" t="s">
        <v>32</v>
      </c>
      <c r="B32" s="40">
        <f t="shared" si="1"/>
        <v>15893465</v>
      </c>
      <c r="C32" s="3">
        <v>2768513</v>
      </c>
      <c r="D32" s="41">
        <v>13124952</v>
      </c>
      <c r="E32" s="6">
        <f t="shared" si="2"/>
        <v>39494</v>
      </c>
      <c r="F32" s="42">
        <f t="shared" si="3"/>
        <v>15932959</v>
      </c>
      <c r="G32" s="6">
        <v>2768513</v>
      </c>
      <c r="H32" s="7">
        <v>13164446</v>
      </c>
    </row>
    <row r="33" spans="1:8" ht="18" customHeight="1">
      <c r="A33" s="27" t="s">
        <v>33</v>
      </c>
      <c r="B33" s="40">
        <f t="shared" si="1"/>
        <v>29956243</v>
      </c>
      <c r="C33" s="3">
        <v>5218136</v>
      </c>
      <c r="D33" s="41">
        <v>24738107</v>
      </c>
      <c r="E33" s="6">
        <f t="shared" si="2"/>
        <v>74437</v>
      </c>
      <c r="F33" s="42">
        <f t="shared" si="3"/>
        <v>30030680</v>
      </c>
      <c r="G33" s="6">
        <v>5218136</v>
      </c>
      <c r="H33" s="7">
        <v>24812544</v>
      </c>
    </row>
    <row r="34" spans="1:8" ht="18" customHeight="1">
      <c r="A34" s="43" t="s">
        <v>34</v>
      </c>
      <c r="B34" s="44">
        <f t="shared" si="1"/>
        <v>8713654</v>
      </c>
      <c r="C34" s="4">
        <v>1517848</v>
      </c>
      <c r="D34" s="45">
        <v>7195806</v>
      </c>
      <c r="E34" s="46">
        <f t="shared" si="2"/>
        <v>21652</v>
      </c>
      <c r="F34" s="47">
        <f t="shared" si="3"/>
        <v>8735306</v>
      </c>
      <c r="G34" s="46">
        <v>1517848</v>
      </c>
      <c r="H34" s="48">
        <v>7217458</v>
      </c>
    </row>
    <row r="35" spans="1:8" ht="18" customHeight="1">
      <c r="A35" s="27" t="s">
        <v>35</v>
      </c>
      <c r="B35" s="40">
        <f t="shared" si="1"/>
        <v>12788010</v>
      </c>
      <c r="C35" s="3">
        <v>2227568</v>
      </c>
      <c r="D35" s="41">
        <v>10560442</v>
      </c>
      <c r="E35" s="6">
        <f t="shared" si="2"/>
        <v>31777</v>
      </c>
      <c r="F35" s="42">
        <f t="shared" si="3"/>
        <v>12819787</v>
      </c>
      <c r="G35" s="6">
        <v>2227568</v>
      </c>
      <c r="H35" s="7">
        <v>10592219</v>
      </c>
    </row>
    <row r="36" spans="1:8" ht="18" customHeight="1">
      <c r="A36" s="27" t="s">
        <v>36</v>
      </c>
      <c r="B36" s="40">
        <f t="shared" si="1"/>
        <v>14162318</v>
      </c>
      <c r="C36" s="3">
        <v>2466961</v>
      </c>
      <c r="D36" s="41">
        <v>11695357</v>
      </c>
      <c r="E36" s="6">
        <f t="shared" si="2"/>
        <v>35191</v>
      </c>
      <c r="F36" s="42">
        <f t="shared" si="3"/>
        <v>14197509</v>
      </c>
      <c r="G36" s="6">
        <v>2466961</v>
      </c>
      <c r="H36" s="7">
        <v>11730548</v>
      </c>
    </row>
    <row r="37" spans="1:8" ht="18" customHeight="1">
      <c r="A37" s="27" t="s">
        <v>37</v>
      </c>
      <c r="B37" s="40">
        <f t="shared" si="1"/>
        <v>1562674</v>
      </c>
      <c r="C37" s="3">
        <v>272205</v>
      </c>
      <c r="D37" s="41">
        <v>1290469</v>
      </c>
      <c r="E37" s="6">
        <f t="shared" si="2"/>
        <v>3883</v>
      </c>
      <c r="F37" s="42">
        <f t="shared" si="3"/>
        <v>1566557</v>
      </c>
      <c r="G37" s="6">
        <v>272205</v>
      </c>
      <c r="H37" s="7">
        <v>1294352</v>
      </c>
    </row>
    <row r="38" spans="1:8" ht="18" customHeight="1">
      <c r="A38" s="43" t="s">
        <v>38</v>
      </c>
      <c r="B38" s="44">
        <f t="shared" si="1"/>
        <v>2400347</v>
      </c>
      <c r="C38" s="4">
        <v>418121</v>
      </c>
      <c r="D38" s="45">
        <v>1982226</v>
      </c>
      <c r="E38" s="46">
        <f t="shared" si="2"/>
        <v>5965</v>
      </c>
      <c r="F38" s="47">
        <f t="shared" si="3"/>
        <v>2406312</v>
      </c>
      <c r="G38" s="46">
        <v>418121</v>
      </c>
      <c r="H38" s="48">
        <v>1988191</v>
      </c>
    </row>
    <row r="39" spans="1:8" ht="18" customHeight="1">
      <c r="A39" s="27" t="s">
        <v>39</v>
      </c>
      <c r="B39" s="40">
        <f t="shared" si="1"/>
        <v>13934405</v>
      </c>
      <c r="C39" s="3">
        <v>2427261</v>
      </c>
      <c r="D39" s="41">
        <v>11507144</v>
      </c>
      <c r="E39" s="6">
        <f t="shared" si="2"/>
        <v>34626</v>
      </c>
      <c r="F39" s="42">
        <f t="shared" si="3"/>
        <v>13969031</v>
      </c>
      <c r="G39" s="6">
        <v>2427261</v>
      </c>
      <c r="H39" s="7">
        <v>11541770</v>
      </c>
    </row>
    <row r="40" spans="1:8" ht="18" customHeight="1">
      <c r="A40" s="27" t="s">
        <v>40</v>
      </c>
      <c r="B40" s="40">
        <f t="shared" si="1"/>
        <v>1760126</v>
      </c>
      <c r="C40" s="3">
        <v>306600</v>
      </c>
      <c r="D40" s="41">
        <v>1453526</v>
      </c>
      <c r="E40" s="6">
        <f t="shared" si="2"/>
        <v>4373</v>
      </c>
      <c r="F40" s="42">
        <f t="shared" si="3"/>
        <v>1764499</v>
      </c>
      <c r="G40" s="6">
        <v>306600</v>
      </c>
      <c r="H40" s="7">
        <v>1457899</v>
      </c>
    </row>
    <row r="41" spans="1:8" ht="18" customHeight="1">
      <c r="A41" s="27" t="s">
        <v>41</v>
      </c>
      <c r="B41" s="40">
        <f t="shared" si="1"/>
        <v>32063528</v>
      </c>
      <c r="C41" s="3">
        <v>5585208</v>
      </c>
      <c r="D41" s="41">
        <v>26478320</v>
      </c>
      <c r="E41" s="6">
        <f t="shared" si="2"/>
        <v>79674</v>
      </c>
      <c r="F41" s="42">
        <f t="shared" si="3"/>
        <v>32143202</v>
      </c>
      <c r="G41" s="6">
        <v>5585208</v>
      </c>
      <c r="H41" s="7">
        <v>26557994</v>
      </c>
    </row>
    <row r="42" spans="1:8" ht="18" customHeight="1">
      <c r="A42" s="43" t="s">
        <v>42</v>
      </c>
      <c r="B42" s="44">
        <f t="shared" si="1"/>
        <v>13681869</v>
      </c>
      <c r="C42" s="4">
        <v>2383271</v>
      </c>
      <c r="D42" s="45">
        <v>11298598</v>
      </c>
      <c r="E42" s="46">
        <f t="shared" si="2"/>
        <v>33997</v>
      </c>
      <c r="F42" s="47">
        <f t="shared" si="3"/>
        <v>13715866</v>
      </c>
      <c r="G42" s="46">
        <v>2383271</v>
      </c>
      <c r="H42" s="48">
        <v>11332595</v>
      </c>
    </row>
    <row r="43" spans="1:8" ht="18" customHeight="1">
      <c r="A43" s="27" t="s">
        <v>43</v>
      </c>
      <c r="B43" s="40">
        <f t="shared" si="1"/>
        <v>51577053</v>
      </c>
      <c r="C43" s="3">
        <v>8984307</v>
      </c>
      <c r="D43" s="41">
        <v>42592746</v>
      </c>
      <c r="E43" s="6">
        <f t="shared" si="2"/>
        <v>128163</v>
      </c>
      <c r="F43" s="42">
        <f t="shared" si="3"/>
        <v>51705216</v>
      </c>
      <c r="G43" s="6">
        <v>8984307</v>
      </c>
      <c r="H43" s="7">
        <v>42720909</v>
      </c>
    </row>
    <row r="44" spans="1:8" ht="18" customHeight="1">
      <c r="A44" s="27" t="s">
        <v>44</v>
      </c>
      <c r="B44" s="40">
        <f t="shared" si="1"/>
        <v>30212636</v>
      </c>
      <c r="C44" s="3">
        <v>5262797</v>
      </c>
      <c r="D44" s="41">
        <v>24949839</v>
      </c>
      <c r="E44" s="6">
        <f t="shared" si="2"/>
        <v>75075</v>
      </c>
      <c r="F44" s="42">
        <f t="shared" si="3"/>
        <v>30287711</v>
      </c>
      <c r="G44" s="6">
        <v>5262797</v>
      </c>
      <c r="H44" s="7">
        <v>25024914</v>
      </c>
    </row>
    <row r="45" spans="1:8" ht="18" customHeight="1">
      <c r="A45" s="27" t="s">
        <v>45</v>
      </c>
      <c r="B45" s="40">
        <f t="shared" si="1"/>
        <v>812857</v>
      </c>
      <c r="C45" s="3">
        <v>141593</v>
      </c>
      <c r="D45" s="41">
        <v>671264</v>
      </c>
      <c r="E45" s="6">
        <f t="shared" si="2"/>
        <v>2019</v>
      </c>
      <c r="F45" s="42">
        <f t="shared" si="3"/>
        <v>814876</v>
      </c>
      <c r="G45" s="6">
        <v>141593</v>
      </c>
      <c r="H45" s="7">
        <v>673283</v>
      </c>
    </row>
    <row r="46" spans="1:8" ht="18" customHeight="1">
      <c r="A46" s="43" t="s">
        <v>46</v>
      </c>
      <c r="B46" s="44">
        <f t="shared" si="1"/>
        <v>39718720</v>
      </c>
      <c r="C46" s="4">
        <v>6918681</v>
      </c>
      <c r="D46" s="45">
        <v>32800039</v>
      </c>
      <c r="E46" s="46">
        <f t="shared" si="2"/>
        <v>98696</v>
      </c>
      <c r="F46" s="47">
        <f t="shared" si="3"/>
        <v>39817416</v>
      </c>
      <c r="G46" s="46">
        <v>6918681</v>
      </c>
      <c r="H46" s="48">
        <v>32898735</v>
      </c>
    </row>
    <row r="47" spans="1:8" ht="18" customHeight="1">
      <c r="A47" s="27" t="s">
        <v>47</v>
      </c>
      <c r="B47" s="40">
        <f t="shared" si="1"/>
        <v>7732861</v>
      </c>
      <c r="C47" s="3">
        <v>1347002</v>
      </c>
      <c r="D47" s="41">
        <v>6385859</v>
      </c>
      <c r="E47" s="6">
        <f t="shared" si="2"/>
        <v>19216</v>
      </c>
      <c r="F47" s="42">
        <f t="shared" si="3"/>
        <v>7752077</v>
      </c>
      <c r="G47" s="6">
        <v>1347002</v>
      </c>
      <c r="H47" s="7">
        <v>6405075</v>
      </c>
    </row>
    <row r="48" spans="1:8" ht="18" customHeight="1">
      <c r="A48" s="27" t="s">
        <v>48</v>
      </c>
      <c r="B48" s="40">
        <f t="shared" si="1"/>
        <v>11682222</v>
      </c>
      <c r="C48" s="3">
        <v>2034949</v>
      </c>
      <c r="D48" s="41">
        <v>9647273</v>
      </c>
      <c r="E48" s="6">
        <f t="shared" si="2"/>
        <v>29029</v>
      </c>
      <c r="F48" s="42">
        <f t="shared" si="3"/>
        <v>11711251</v>
      </c>
      <c r="G48" s="6">
        <v>2034949</v>
      </c>
      <c r="H48" s="7">
        <v>9676302</v>
      </c>
    </row>
    <row r="49" spans="1:8" ht="18" customHeight="1">
      <c r="A49" s="27" t="s">
        <v>49</v>
      </c>
      <c r="B49" s="40">
        <f t="shared" si="1"/>
        <v>53575561</v>
      </c>
      <c r="C49" s="3">
        <v>9332431</v>
      </c>
      <c r="D49" s="41">
        <v>44243130</v>
      </c>
      <c r="E49" s="6">
        <f t="shared" si="2"/>
        <v>133130</v>
      </c>
      <c r="F49" s="42">
        <f t="shared" si="3"/>
        <v>53708691</v>
      </c>
      <c r="G49" s="6">
        <v>9332431</v>
      </c>
      <c r="H49" s="7">
        <v>44376260</v>
      </c>
    </row>
    <row r="50" spans="1:8" ht="18" customHeight="1">
      <c r="A50" s="43" t="s">
        <v>50</v>
      </c>
      <c r="B50" s="44">
        <f t="shared" si="1"/>
        <v>44514104</v>
      </c>
      <c r="C50" s="4">
        <v>7753998</v>
      </c>
      <c r="D50" s="45">
        <v>36760106</v>
      </c>
      <c r="E50" s="46">
        <f t="shared" si="2"/>
        <v>110612</v>
      </c>
      <c r="F50" s="47">
        <f t="shared" si="3"/>
        <v>44624716</v>
      </c>
      <c r="G50" s="46">
        <v>7753998</v>
      </c>
      <c r="H50" s="48">
        <v>36870718</v>
      </c>
    </row>
    <row r="51" spans="1:8" ht="18" customHeight="1">
      <c r="A51" s="27" t="s">
        <v>51</v>
      </c>
      <c r="B51" s="40">
        <f t="shared" si="1"/>
        <v>4135518</v>
      </c>
      <c r="C51" s="3">
        <v>720374</v>
      </c>
      <c r="D51" s="41">
        <v>3415144</v>
      </c>
      <c r="E51" s="6">
        <f t="shared" si="2"/>
        <v>10277</v>
      </c>
      <c r="F51" s="42">
        <f t="shared" si="3"/>
        <v>4145795</v>
      </c>
      <c r="G51" s="6">
        <v>720374</v>
      </c>
      <c r="H51" s="7">
        <v>3425421</v>
      </c>
    </row>
    <row r="52" spans="1:8" ht="18" customHeight="1">
      <c r="A52" s="27" t="s">
        <v>52</v>
      </c>
      <c r="B52" s="40">
        <f t="shared" si="1"/>
        <v>15529701</v>
      </c>
      <c r="C52" s="3">
        <v>2705149</v>
      </c>
      <c r="D52" s="41">
        <v>12824552</v>
      </c>
      <c r="E52" s="6">
        <f t="shared" si="2"/>
        <v>38590</v>
      </c>
      <c r="F52" s="42">
        <f t="shared" si="3"/>
        <v>15568291</v>
      </c>
      <c r="G52" s="6">
        <v>2705149</v>
      </c>
      <c r="H52" s="7">
        <v>12863142</v>
      </c>
    </row>
    <row r="53" spans="1:8" ht="18" customHeight="1">
      <c r="A53" s="27" t="s">
        <v>53</v>
      </c>
      <c r="B53" s="40">
        <f t="shared" si="1"/>
        <v>1164261</v>
      </c>
      <c r="C53" s="3">
        <v>202805</v>
      </c>
      <c r="D53" s="41">
        <v>961456</v>
      </c>
      <c r="E53" s="6">
        <f t="shared" si="2"/>
        <v>2894</v>
      </c>
      <c r="F53" s="42">
        <f t="shared" si="3"/>
        <v>1167155</v>
      </c>
      <c r="G53" s="6">
        <v>202805</v>
      </c>
      <c r="H53" s="7">
        <v>964350</v>
      </c>
    </row>
    <row r="54" spans="1:8" ht="18" customHeight="1">
      <c r="A54" s="43" t="s">
        <v>54</v>
      </c>
      <c r="B54" s="44">
        <f t="shared" si="1"/>
        <v>19123107</v>
      </c>
      <c r="C54" s="4">
        <v>3331091</v>
      </c>
      <c r="D54" s="45">
        <v>15792016</v>
      </c>
      <c r="E54" s="46">
        <f t="shared" si="2"/>
        <v>47519</v>
      </c>
      <c r="F54" s="47">
        <f t="shared" si="3"/>
        <v>19170626</v>
      </c>
      <c r="G54" s="46">
        <v>3331091</v>
      </c>
      <c r="H54" s="48">
        <v>15839535</v>
      </c>
    </row>
    <row r="55" spans="1:8" ht="18" customHeight="1">
      <c r="A55" s="27" t="s">
        <v>55</v>
      </c>
      <c r="B55" s="40">
        <f t="shared" si="1"/>
        <v>62180744</v>
      </c>
      <c r="C55" s="3">
        <v>10831384</v>
      </c>
      <c r="D55" s="41">
        <v>51349360</v>
      </c>
      <c r="E55" s="6">
        <f t="shared" si="2"/>
        <v>154512</v>
      </c>
      <c r="F55" s="42">
        <f t="shared" si="3"/>
        <v>62335256</v>
      </c>
      <c r="G55" s="6">
        <v>10831384</v>
      </c>
      <c r="H55" s="7">
        <v>51503872</v>
      </c>
    </row>
    <row r="56" spans="1:8" ht="18" customHeight="1">
      <c r="A56" s="27" t="s">
        <v>56</v>
      </c>
      <c r="B56" s="40">
        <f t="shared" si="1"/>
        <v>4399762</v>
      </c>
      <c r="C56" s="3">
        <v>766403</v>
      </c>
      <c r="D56" s="41">
        <v>3633359</v>
      </c>
      <c r="E56" s="6">
        <f t="shared" si="2"/>
        <v>10932</v>
      </c>
      <c r="F56" s="42">
        <f t="shared" si="3"/>
        <v>4410694</v>
      </c>
      <c r="G56" s="6">
        <v>766403</v>
      </c>
      <c r="H56" s="7">
        <v>3644291</v>
      </c>
    </row>
    <row r="57" spans="1:8" ht="18" customHeight="1">
      <c r="A57" s="27" t="s">
        <v>57</v>
      </c>
      <c r="B57" s="40">
        <f t="shared" si="1"/>
        <v>860584</v>
      </c>
      <c r="C57" s="3">
        <v>149907</v>
      </c>
      <c r="D57" s="41">
        <v>710677</v>
      </c>
      <c r="E57" s="6">
        <f t="shared" si="2"/>
        <v>2139</v>
      </c>
      <c r="F57" s="42">
        <f t="shared" si="3"/>
        <v>862723</v>
      </c>
      <c r="G57" s="6">
        <v>149907</v>
      </c>
      <c r="H57" s="7">
        <v>712816</v>
      </c>
    </row>
    <row r="58" spans="1:8" ht="18" customHeight="1">
      <c r="A58" s="43" t="s">
        <v>58</v>
      </c>
      <c r="B58" s="44">
        <f t="shared" si="1"/>
        <v>13999929</v>
      </c>
      <c r="C58" s="4">
        <v>2438675</v>
      </c>
      <c r="D58" s="45">
        <v>11561254</v>
      </c>
      <c r="E58" s="46">
        <f t="shared" si="2"/>
        <v>34788</v>
      </c>
      <c r="F58" s="47">
        <f t="shared" si="3"/>
        <v>14034717</v>
      </c>
      <c r="G58" s="46">
        <v>2438675</v>
      </c>
      <c r="H58" s="48">
        <v>11596042</v>
      </c>
    </row>
    <row r="59" spans="1:8" ht="18" customHeight="1">
      <c r="A59" s="27" t="s">
        <v>59</v>
      </c>
      <c r="B59" s="40">
        <f t="shared" si="1"/>
        <v>26805610</v>
      </c>
      <c r="C59" s="3">
        <v>4669321</v>
      </c>
      <c r="D59" s="41">
        <v>22136289</v>
      </c>
      <c r="E59" s="6">
        <f t="shared" si="2"/>
        <v>66608</v>
      </c>
      <c r="F59" s="42">
        <f t="shared" si="3"/>
        <v>26872218</v>
      </c>
      <c r="G59" s="6">
        <v>4669321</v>
      </c>
      <c r="H59" s="7">
        <v>22202897</v>
      </c>
    </row>
    <row r="60" spans="1:8" ht="18" customHeight="1">
      <c r="A60" s="27" t="s">
        <v>60</v>
      </c>
      <c r="B60" s="40">
        <f t="shared" si="1"/>
        <v>7507754</v>
      </c>
      <c r="C60" s="3">
        <v>1307790</v>
      </c>
      <c r="D60" s="41">
        <v>6199964</v>
      </c>
      <c r="E60" s="6">
        <f t="shared" si="2"/>
        <v>18656</v>
      </c>
      <c r="F60" s="42">
        <f t="shared" si="3"/>
        <v>7526410</v>
      </c>
      <c r="G60" s="6">
        <v>1307790</v>
      </c>
      <c r="H60" s="7">
        <v>6218620</v>
      </c>
    </row>
    <row r="61" spans="1:8" ht="18" customHeight="1">
      <c r="A61" s="27" t="s">
        <v>61</v>
      </c>
      <c r="B61" s="40">
        <f t="shared" si="1"/>
        <v>11781331</v>
      </c>
      <c r="C61" s="3">
        <v>2052213</v>
      </c>
      <c r="D61" s="41">
        <v>9729118</v>
      </c>
      <c r="E61" s="6">
        <f t="shared" si="2"/>
        <v>29275</v>
      </c>
      <c r="F61" s="42">
        <f t="shared" si="3"/>
        <v>11810606</v>
      </c>
      <c r="G61" s="6">
        <v>2052213</v>
      </c>
      <c r="H61" s="7">
        <v>9758393</v>
      </c>
    </row>
    <row r="62" spans="1:8" ht="18" customHeight="1">
      <c r="A62" s="43" t="s">
        <v>62</v>
      </c>
      <c r="B62" s="44">
        <f t="shared" si="1"/>
        <v>1100106</v>
      </c>
      <c r="C62" s="4">
        <v>191630</v>
      </c>
      <c r="D62" s="45">
        <v>908476</v>
      </c>
      <c r="E62" s="46">
        <f t="shared" si="2"/>
        <v>2733</v>
      </c>
      <c r="F62" s="47">
        <f t="shared" si="3"/>
        <v>1102839</v>
      </c>
      <c r="G62" s="46">
        <v>191630</v>
      </c>
      <c r="H62" s="48">
        <v>911209</v>
      </c>
    </row>
    <row r="63" spans="1:8" ht="18" customHeight="1">
      <c r="A63" s="49" t="s">
        <v>63</v>
      </c>
      <c r="B63" s="50">
        <f t="shared" ref="B63:H63" si="4">SUM(B11:B62)</f>
        <v>1038280000</v>
      </c>
      <c r="C63" s="51">
        <f t="shared" si="4"/>
        <v>180860000</v>
      </c>
      <c r="D63" s="52">
        <f t="shared" si="4"/>
        <v>857420000</v>
      </c>
      <c r="E63" s="53">
        <f t="shared" si="4"/>
        <v>2580000</v>
      </c>
      <c r="F63" s="54">
        <f t="shared" si="4"/>
        <v>1040860000</v>
      </c>
      <c r="G63" s="53">
        <f t="shared" si="4"/>
        <v>180860000</v>
      </c>
      <c r="H63" s="55">
        <f t="shared" si="4"/>
        <v>860000000</v>
      </c>
    </row>
    <row r="64" spans="1:8" ht="18" customHeight="1">
      <c r="A64" s="27" t="s">
        <v>64</v>
      </c>
      <c r="B64" s="40">
        <f t="shared" si="1"/>
        <v>335630</v>
      </c>
      <c r="C64" s="56">
        <v>31790</v>
      </c>
      <c r="D64" s="57">
        <v>303840</v>
      </c>
      <c r="E64" s="6">
        <f t="shared" si="2"/>
        <v>879</v>
      </c>
      <c r="F64" s="42">
        <f>+G64+H64</f>
        <v>336509</v>
      </c>
      <c r="G64" s="6">
        <v>31790</v>
      </c>
      <c r="H64" s="7">
        <v>304719</v>
      </c>
    </row>
    <row r="65" spans="1:8" ht="18" customHeight="1">
      <c r="A65" s="27" t="s">
        <v>65</v>
      </c>
      <c r="B65" s="40">
        <f t="shared" si="1"/>
        <v>1139227</v>
      </c>
      <c r="C65" s="56">
        <v>107907</v>
      </c>
      <c r="D65" s="5">
        <v>1031320</v>
      </c>
      <c r="E65" s="6">
        <f t="shared" si="2"/>
        <v>2986</v>
      </c>
      <c r="F65" s="42">
        <f>+G65+H65</f>
        <v>1142213</v>
      </c>
      <c r="G65" s="6">
        <v>107907</v>
      </c>
      <c r="H65" s="7">
        <v>1034306</v>
      </c>
    </row>
    <row r="66" spans="1:8" ht="18" customHeight="1">
      <c r="A66" s="27" t="s">
        <v>66</v>
      </c>
      <c r="B66" s="40">
        <f t="shared" si="1"/>
        <v>622430</v>
      </c>
      <c r="C66" s="56">
        <v>58956</v>
      </c>
      <c r="D66" s="5">
        <v>563474</v>
      </c>
      <c r="E66" s="6">
        <f t="shared" si="2"/>
        <v>1630</v>
      </c>
      <c r="F66" s="42">
        <f>+G66+H66</f>
        <v>624060</v>
      </c>
      <c r="G66" s="6">
        <v>58956</v>
      </c>
      <c r="H66" s="7">
        <v>565104</v>
      </c>
    </row>
    <row r="67" spans="1:8" ht="18" customHeight="1">
      <c r="A67" s="27" t="s">
        <v>67</v>
      </c>
      <c r="B67" s="40">
        <f t="shared" si="1"/>
        <v>111899</v>
      </c>
      <c r="C67" s="56">
        <v>10611</v>
      </c>
      <c r="D67" s="5">
        <v>101288</v>
      </c>
      <c r="E67" s="6">
        <f t="shared" si="2"/>
        <v>0</v>
      </c>
      <c r="F67" s="42">
        <f>+G67+H67</f>
        <v>111899</v>
      </c>
      <c r="G67" s="6">
        <v>10611</v>
      </c>
      <c r="H67" s="7">
        <v>101288</v>
      </c>
    </row>
    <row r="68" spans="1:8" ht="18" customHeight="1">
      <c r="A68" s="43" t="s">
        <v>68</v>
      </c>
      <c r="B68" s="44">
        <f t="shared" si="1"/>
        <v>936734</v>
      </c>
      <c r="C68" s="58">
        <v>88726</v>
      </c>
      <c r="D68" s="8">
        <v>848008</v>
      </c>
      <c r="E68" s="46">
        <f t="shared" si="2"/>
        <v>2455</v>
      </c>
      <c r="F68" s="47">
        <f>+G68+H68</f>
        <v>939189</v>
      </c>
      <c r="G68" s="46">
        <v>88726</v>
      </c>
      <c r="H68" s="48">
        <v>850463</v>
      </c>
    </row>
    <row r="69" spans="1:8" ht="18" customHeight="1">
      <c r="A69" s="59" t="s">
        <v>69</v>
      </c>
      <c r="B69" s="60">
        <f t="shared" ref="B69:H69" si="5">SUM(B64:B68)</f>
        <v>3145920</v>
      </c>
      <c r="C69" s="61">
        <f t="shared" si="5"/>
        <v>297990</v>
      </c>
      <c r="D69" s="62">
        <f t="shared" si="5"/>
        <v>2847930</v>
      </c>
      <c r="E69" s="73">
        <f t="shared" si="5"/>
        <v>7950</v>
      </c>
      <c r="F69" s="63">
        <f t="shared" si="5"/>
        <v>3153870</v>
      </c>
      <c r="G69" s="64">
        <f t="shared" si="5"/>
        <v>297990</v>
      </c>
      <c r="H69" s="65">
        <f t="shared" si="5"/>
        <v>2855880</v>
      </c>
    </row>
    <row r="70" spans="1:8">
      <c r="A70" s="9" t="s">
        <v>71</v>
      </c>
      <c r="B70" s="10">
        <f t="shared" si="1"/>
        <v>216942080</v>
      </c>
      <c r="C70" s="66">
        <v>20561010</v>
      </c>
      <c r="D70" s="67">
        <v>196381070</v>
      </c>
      <c r="E70" s="67">
        <f t="shared" si="2"/>
        <v>592050</v>
      </c>
      <c r="F70" s="11">
        <f>+G70+H70</f>
        <v>217534130</v>
      </c>
      <c r="G70" s="68">
        <v>20561010</v>
      </c>
      <c r="H70" s="69">
        <v>196973120</v>
      </c>
    </row>
    <row r="71" spans="1:8">
      <c r="H71" s="70"/>
    </row>
  </sheetData>
  <mergeCells count="4">
    <mergeCell ref="B5:D5"/>
    <mergeCell ref="B6:D6"/>
    <mergeCell ref="E6:E7"/>
    <mergeCell ref="F6:H6"/>
  </mergeCells>
  <printOptions horizontalCentered="1"/>
  <pageMargins left="0.55000000000000004" right="0.55000000000000004" top="0.55000000000000004" bottom="0.3" header="0" footer="0"/>
  <pageSetup scale="54" orientation="portrait" horizontalDpi="35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DW Restore PI OUT</vt:lpstr>
      <vt:lpstr>'DW Restore PI OUT'!Print_Area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Harvey</dc:creator>
  <cp:lastModifiedBy>Litvin, David J - ETA</cp:lastModifiedBy>
  <cp:lastPrinted>2021-09-28T19:09:45Z</cp:lastPrinted>
  <dcterms:created xsi:type="dcterms:W3CDTF">2015-02-26T20:52:13Z</dcterms:created>
  <dcterms:modified xsi:type="dcterms:W3CDTF">2021-09-28T19:09:55Z</dcterms:modified>
</cp:coreProperties>
</file>