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18\7 - Webpage - post FRN Published\"/>
    </mc:Choice>
  </mc:AlternateContent>
  <bookViews>
    <workbookView xWindow="-15" yWindow="-15" windowWidth="38190" windowHeight="11715"/>
  </bookViews>
  <sheets>
    <sheet name="Adult" sheetId="104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Database">#REF!</definedName>
    <definedName name="FORFM">#REF!</definedName>
    <definedName name="_xlnm.Print_Area" localSheetId="0">Adult!$A$1:$E$72</definedName>
    <definedName name="_xlnm.Print_Area">#REF!</definedName>
    <definedName name="STFORM">#REF!</definedName>
  </definedNames>
  <calcPr calcId="162913"/>
</workbook>
</file>

<file path=xl/calcChain.xml><?xml version="1.0" encoding="utf-8"?>
<calcChain xmlns="http://schemas.openxmlformats.org/spreadsheetml/2006/main">
  <c r="D72" i="104" l="1"/>
  <c r="E72" i="104" s="1"/>
  <c r="D71" i="104"/>
  <c r="E71" i="104" s="1"/>
  <c r="C70" i="104"/>
  <c r="B70" i="104"/>
  <c r="D69" i="104"/>
  <c r="E69" i="104" s="1"/>
  <c r="D68" i="104"/>
  <c r="E68" i="104" s="1"/>
  <c r="D67" i="104"/>
  <c r="E67" i="104" s="1"/>
  <c r="D66" i="104"/>
  <c r="E66" i="104" s="1"/>
  <c r="D65" i="104"/>
  <c r="E65" i="104" s="1"/>
  <c r="C64" i="104"/>
  <c r="B64" i="104"/>
  <c r="D63" i="104"/>
  <c r="E63" i="104" s="1"/>
  <c r="D62" i="104"/>
  <c r="E62" i="104" s="1"/>
  <c r="D61" i="104"/>
  <c r="E61" i="104" s="1"/>
  <c r="D60" i="104"/>
  <c r="E60" i="104" s="1"/>
  <c r="D59" i="104"/>
  <c r="E59" i="104" s="1"/>
  <c r="D58" i="104"/>
  <c r="E58" i="104" s="1"/>
  <c r="D57" i="104"/>
  <c r="E57" i="104" s="1"/>
  <c r="D56" i="104"/>
  <c r="E56" i="104" s="1"/>
  <c r="D55" i="104"/>
  <c r="E55" i="104" s="1"/>
  <c r="D54" i="104"/>
  <c r="E54" i="104" s="1"/>
  <c r="D53" i="104"/>
  <c r="E53" i="104" s="1"/>
  <c r="D52" i="104"/>
  <c r="E52" i="104" s="1"/>
  <c r="D51" i="104"/>
  <c r="E51" i="104" s="1"/>
  <c r="D50" i="104"/>
  <c r="E50" i="104" s="1"/>
  <c r="D49" i="104"/>
  <c r="E49" i="104" s="1"/>
  <c r="D48" i="104"/>
  <c r="E48" i="104" s="1"/>
  <c r="D47" i="104"/>
  <c r="E47" i="104" s="1"/>
  <c r="D46" i="104"/>
  <c r="E46" i="104" s="1"/>
  <c r="D45" i="104"/>
  <c r="E45" i="104" s="1"/>
  <c r="D44" i="104"/>
  <c r="E44" i="104" s="1"/>
  <c r="D43" i="104"/>
  <c r="E43" i="104" s="1"/>
  <c r="D42" i="104"/>
  <c r="E42" i="104" s="1"/>
  <c r="D41" i="104"/>
  <c r="E41" i="104" s="1"/>
  <c r="D40" i="104"/>
  <c r="E40" i="104" s="1"/>
  <c r="D39" i="104"/>
  <c r="E39" i="104" s="1"/>
  <c r="D38" i="104"/>
  <c r="E38" i="104" s="1"/>
  <c r="D37" i="104"/>
  <c r="E37" i="104" s="1"/>
  <c r="D36" i="104"/>
  <c r="E36" i="104" s="1"/>
  <c r="D35" i="104"/>
  <c r="E35" i="104" s="1"/>
  <c r="D34" i="104"/>
  <c r="E34" i="104" s="1"/>
  <c r="D33" i="104"/>
  <c r="E33" i="104" s="1"/>
  <c r="D32" i="104"/>
  <c r="E32" i="104" s="1"/>
  <c r="D31" i="104"/>
  <c r="E31" i="104" s="1"/>
  <c r="D30" i="104"/>
  <c r="E30" i="104" s="1"/>
  <c r="D29" i="104"/>
  <c r="E29" i="104" s="1"/>
  <c r="D28" i="104"/>
  <c r="E28" i="104" s="1"/>
  <c r="D27" i="104"/>
  <c r="E27" i="104" s="1"/>
  <c r="D26" i="104"/>
  <c r="E26" i="104" s="1"/>
  <c r="D25" i="104"/>
  <c r="E25" i="104" s="1"/>
  <c r="D24" i="104"/>
  <c r="E24" i="104" s="1"/>
  <c r="D23" i="104"/>
  <c r="E23" i="104" s="1"/>
  <c r="D22" i="104"/>
  <c r="E22" i="104" s="1"/>
  <c r="D21" i="104"/>
  <c r="E21" i="104" s="1"/>
  <c r="D20" i="104"/>
  <c r="E20" i="104" s="1"/>
  <c r="D19" i="104"/>
  <c r="E19" i="104" s="1"/>
  <c r="D18" i="104"/>
  <c r="E18" i="104" s="1"/>
  <c r="D17" i="104"/>
  <c r="E17" i="104" s="1"/>
  <c r="D16" i="104"/>
  <c r="E16" i="104" s="1"/>
  <c r="D15" i="104"/>
  <c r="E15" i="104" s="1"/>
  <c r="D14" i="104"/>
  <c r="E14" i="104" s="1"/>
  <c r="D13" i="104"/>
  <c r="E13" i="104" s="1"/>
  <c r="D12" i="104"/>
  <c r="E12" i="104" s="1"/>
  <c r="C10" i="104"/>
  <c r="B10" i="104"/>
  <c r="B8" i="104" s="1"/>
  <c r="C8" i="104"/>
  <c r="D64" i="104" l="1"/>
  <c r="D70" i="104"/>
  <c r="E70" i="104" s="1"/>
  <c r="D10" i="104" l="1"/>
  <c r="E64" i="104"/>
  <c r="E10" i="104" l="1"/>
  <c r="D8" i="104"/>
  <c r="E8" i="104" s="1"/>
</calcChain>
</file>

<file path=xl/sharedStrings.xml><?xml version="1.0" encoding="utf-8"?>
<sst xmlns="http://schemas.openxmlformats.org/spreadsheetml/2006/main" count="72" uniqueCount="72">
  <si>
    <t>U.S. Department of Labor</t>
  </si>
  <si>
    <t>Employment and Training Administration</t>
  </si>
  <si>
    <t>State</t>
  </si>
  <si>
    <t>Difference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</si>
  <si>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</si>
  <si>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</si>
  <si>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</si>
  <si>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</si>
  <si>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</si>
  <si>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</si>
  <si>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</si>
  <si>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</si>
  <si>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</si>
  <si>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</si>
  <si>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</si>
  <si>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</si>
  <si>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</si>
  <si>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</si>
  <si>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</si>
  <si>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</si>
  <si>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</si>
  <si>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</si>
  <si>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</si>
  <si>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</si>
  <si>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</si>
  <si>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</si>
  <si>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</si>
  <si>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</si>
  <si>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</si>
  <si>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</si>
  <si>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</si>
  <si>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</si>
  <si>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</si>
  <si>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</si>
  <si>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</si>
  <si>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</si>
  <si>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</si>
  <si>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</si>
  <si>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</si>
  <si>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</si>
  <si>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</si>
  <si>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</si>
  <si>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</si>
  <si>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</si>
  <si>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</si>
  <si>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</si>
  <si>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</si>
  <si>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</si>
  <si>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</si>
  <si>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</si>
  <si>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</si>
  <si>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</si>
  <si>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</si>
  <si>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</si>
  <si>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</si>
  <si>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</si>
  <si>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</si>
  <si>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</si>
  <si>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</si>
  <si>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</si>
  <si>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</si>
  <si>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</si>
  <si>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</si>
  <si>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%
Difference</t>
  </si>
  <si>
    <t>Evaluations set aside</t>
  </si>
  <si>
    <t>Total (WIOA Adult Activities)</t>
  </si>
  <si>
    <t>WIOA Adult Activities State Allotments</t>
  </si>
  <si>
    <t>PY 2017</t>
  </si>
  <si>
    <t>Total Appropriated</t>
  </si>
  <si>
    <t>Program Integrity set aside</t>
  </si>
  <si>
    <t>Comparison of PY 2018 Allotments vs PY 2017 Allotments</t>
  </si>
  <si>
    <t>PY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</si>
</sst>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00000%"/>
  </numFmts>
  <fonts count="3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0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1" fontId="8" fillId="0" borderId="0" applyFont="0" applyFill="0" applyBorder="0" applyAlignment="0" applyProtection="0"/>
    <xf numFmtId="41" fontId="27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42" fontId="27" fillId="0" borderId="0" applyFont="0" applyFill="0" applyBorder="0" applyAlignment="0" applyProtection="0"/>
    <xf numFmtId="5" fontId="29" fillId="0" borderId="0" applyFont="0" applyFill="0" applyBorder="0" applyAlignment="0" applyProtection="0"/>
    <xf numFmtId="42" fontId="8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0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4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4" fillId="0" borderId="0"/>
    <xf numFmtId="0" fontId="9" fillId="0" borderId="0"/>
    <xf numFmtId="0" fontId="27" fillId="0" borderId="0">
      <alignment vertical="top"/>
    </xf>
    <xf numFmtId="0" fontId="28" fillId="0" borderId="0"/>
    <xf numFmtId="0" fontId="29" fillId="0" borderId="0">
      <alignment vertical="top"/>
    </xf>
    <xf numFmtId="0" fontId="9" fillId="23" borderId="5" applyNumberFormat="0" applyFont="0" applyAlignment="0" applyProtection="0"/>
    <xf numFmtId="0" fontId="24" fillId="20" borderId="6" applyNumberFormat="0" applyAlignment="0" applyProtection="0"/>
    <xf numFmtId="10" fontId="27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30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1" fillId="0" borderId="0"/>
    <xf numFmtId="41" fontId="1" fillId="0" borderId="0" applyFont="0" applyFill="0" applyBorder="0" applyAlignment="0" applyProtection="0"/>
    <xf numFmtId="5" fontId="30" fillId="0" borderId="0" applyFont="0" applyFill="0" applyBorder="0" applyAlignment="0" applyProtection="0"/>
    <xf numFmtId="0" fontId="30" fillId="0" borderId="0">
      <alignment vertical="top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4" fillId="0" borderId="0"/>
    <xf numFmtId="0" fontId="2" fillId="0" borderId="0"/>
    <xf numFmtId="10" fontId="1" fillId="0" borderId="0" applyFont="0" applyFill="0" applyBorder="0" applyAlignment="0" applyProtection="0"/>
  </cellStyleXfs>
  <cellXfs count="30">
    <xf numFmtId="0" fontId="0" fillId="0" borderId="0" xfId="0"/>
    <xf numFmtId="0" fontId="31" fillId="0" borderId="0" xfId="69" applyFill="1"/>
    <xf numFmtId="0" fontId="3" fillId="0" borderId="0" xfId="69" applyFont="1" applyFill="1" applyAlignment="1" applyProtection="1">
      <alignment horizontal="centerContinuous"/>
    </xf>
    <xf numFmtId="0" fontId="4" fillId="0" borderId="0" xfId="69" applyFont="1" applyFill="1" applyAlignment="1" applyProtection="1">
      <alignment horizontal="centerContinuous"/>
    </xf>
    <xf numFmtId="0" fontId="5" fillId="0" borderId="0" xfId="69" applyFont="1" applyFill="1" applyAlignment="1" applyProtection="1">
      <alignment horizontal="centerContinuous"/>
    </xf>
    <xf numFmtId="0" fontId="4" fillId="0" borderId="0" xfId="69" applyFont="1" applyFill="1" applyProtection="1"/>
    <xf numFmtId="0" fontId="5" fillId="0" borderId="9" xfId="69" applyFont="1" applyFill="1" applyBorder="1" applyProtection="1"/>
    <xf numFmtId="0" fontId="5" fillId="0" borderId="0" xfId="69" applyFont="1" applyFill="1" applyBorder="1" applyProtection="1"/>
    <xf numFmtId="0" fontId="4" fillId="0" borderId="0" xfId="69" applyFont="1" applyFill="1" applyBorder="1" applyProtection="1"/>
    <xf numFmtId="0" fontId="5" fillId="0" borderId="8" xfId="69" applyFont="1" applyFill="1" applyBorder="1" applyProtection="1"/>
    <xf numFmtId="0" fontId="2" fillId="0" borderId="0" xfId="69" applyFont="1" applyFill="1" applyProtection="1"/>
    <xf numFmtId="0" fontId="2" fillId="0" borderId="0" xfId="69" applyFont="1" applyFill="1" applyBorder="1" applyProtection="1"/>
    <xf numFmtId="0" fontId="7" fillId="0" borderId="0" xfId="69" quotePrefix="1" applyFont="1" applyFill="1" applyAlignment="1" applyProtection="1">
      <alignment horizontal="left"/>
    </xf>
    <xf numFmtId="0" fontId="5" fillId="0" borderId="0" xfId="69" applyFont="1" applyFill="1" applyBorder="1" applyAlignment="1" applyProtection="1">
      <alignment wrapText="1"/>
    </xf>
    <xf numFmtId="164" fontId="2" fillId="0" borderId="0" xfId="69" applyNumberFormat="1" applyFont="1" applyFill="1" applyProtection="1"/>
    <xf numFmtId="37" fontId="4" fillId="0" borderId="0" xfId="47" applyNumberFormat="1" applyFont="1" applyFill="1" applyBorder="1" applyProtection="1"/>
    <xf numFmtId="10" fontId="4" fillId="0" borderId="0" xfId="47" applyNumberFormat="1" applyFont="1" applyFill="1" applyBorder="1" applyProtection="1"/>
    <xf numFmtId="37" fontId="4" fillId="0" borderId="8" xfId="47" applyNumberFormat="1" applyFont="1" applyFill="1" applyBorder="1" applyProtection="1"/>
    <xf numFmtId="10" fontId="4" fillId="0" borderId="8" xfId="47" applyNumberFormat="1" applyFont="1" applyFill="1" applyBorder="1" applyProtection="1"/>
    <xf numFmtId="37" fontId="5" fillId="0" borderId="9" xfId="47" applyNumberFormat="1" applyFont="1" applyFill="1" applyBorder="1" applyProtection="1"/>
    <xf numFmtId="10" fontId="5" fillId="0" borderId="9" xfId="47" applyNumberFormat="1" applyFont="1" applyFill="1" applyBorder="1" applyProtection="1"/>
    <xf numFmtId="10" fontId="5" fillId="0" borderId="9" xfId="47" applyNumberFormat="1" applyFont="1" applyFill="1" applyBorder="1" applyAlignment="1" applyProtection="1">
      <alignment horizontal="right"/>
    </xf>
    <xf numFmtId="0" fontId="5" fillId="0" borderId="0" xfId="47" applyFont="1" applyFill="1" applyAlignment="1" applyProtection="1">
      <alignment horizontal="center" wrapText="1"/>
    </xf>
    <xf numFmtId="0" fontId="2" fillId="0" borderId="0" xfId="47" applyFill="1" applyAlignment="1">
      <alignment horizontal="center" wrapText="1"/>
    </xf>
    <xf numFmtId="0" fontId="5" fillId="0" borderId="9" xfId="47" applyFont="1" applyFill="1" applyBorder="1" applyAlignment="1" applyProtection="1">
      <alignment horizontal="center" wrapText="1"/>
    </xf>
    <xf numFmtId="0" fontId="5" fillId="0" borderId="9" xfId="47" applyFont="1" applyFill="1" applyBorder="1" applyAlignment="1" applyProtection="1">
      <alignment horizontal="center"/>
    </xf>
    <xf numFmtId="0" fontId="5" fillId="0" borderId="0" xfId="47" applyFont="1" applyFill="1" applyBorder="1" applyProtection="1"/>
    <xf numFmtId="5" fontId="5" fillId="0" borderId="0" xfId="47" applyNumberFormat="1" applyFont="1" applyFill="1" applyBorder="1" applyProtection="1"/>
    <xf numFmtId="10" fontId="5" fillId="0" borderId="0" xfId="47" applyNumberFormat="1" applyFont="1" applyFill="1" applyBorder="1" applyProtection="1"/>
    <xf numFmtId="0" fontId="4" fillId="0" borderId="0" xfId="47" applyFont="1" applyFill="1" applyBorder="1" applyProtection="1"/>
  </cellXfs>
  <cellStyles count="108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72"/>
  <sheetViews>
    <sheetView tabSelected="1" zoomScaleNormal="100" workbookViewId="0"/>
  </sheetViews>
  <sheetFormatPr defaultColWidth="12" defaultRowHeight="15"/>
  <cols>
    <col min="1" max="1" width="32" style="1" customWidth="1"/>
    <col min="2" max="2" width="17.7109375" style="1" customWidth="1"/>
    <col min="3" max="3" width="17.28515625" style="1" customWidth="1"/>
    <col min="4" max="4" width="18.85546875" style="1" customWidth="1"/>
    <col min="5" max="5" width="14.5703125" style="1" customWidth="1"/>
    <col min="6" max="6" width="12" style="1"/>
    <col min="7" max="7" width="13.28515625" style="1" customWidth="1"/>
    <col min="8" max="16384" width="12" style="1"/>
  </cols>
  <sheetData>
    <row r="1" spans="1:7">
      <c r="A1" s="2" t="s">
        <v>0</v>
      </c>
      <c r="B1" s="3"/>
      <c r="C1" s="3"/>
      <c r="D1" s="3"/>
      <c r="E1" s="3"/>
      <c r="F1" s="10"/>
      <c r="G1" s="10"/>
    </row>
    <row r="2" spans="1:7">
      <c r="A2" s="2" t="s">
        <v>1</v>
      </c>
      <c r="B2" s="3"/>
      <c r="C2" s="3"/>
      <c r="D2" s="3"/>
      <c r="E2" s="3"/>
      <c r="F2" s="11"/>
      <c r="G2" s="10"/>
    </row>
    <row r="3" spans="1:7" ht="15.75" customHeight="1">
      <c r="A3" s="4" t="s">
        <v>66</v>
      </c>
      <c r="B3" s="3"/>
      <c r="C3" s="3"/>
      <c r="D3" s="3"/>
      <c r="E3" s="3"/>
      <c r="F3" s="10"/>
      <c r="G3" s="10"/>
    </row>
    <row r="4" spans="1:7" ht="15.75" customHeight="1">
      <c r="A4" s="22" t="s">
        <v>70</v>
      </c>
      <c r="B4" s="23"/>
      <c r="C4" s="23"/>
      <c r="D4" s="23"/>
      <c r="E4" s="23"/>
      <c r="F4" s="10"/>
      <c r="G4" s="10"/>
    </row>
    <row r="5" spans="1:7" ht="10.5" customHeight="1">
      <c r="A5" s="5"/>
      <c r="B5" s="12"/>
      <c r="C5" s="5"/>
      <c r="D5" s="5"/>
      <c r="E5" s="5"/>
      <c r="F5" s="10"/>
      <c r="G5" s="10"/>
    </row>
    <row r="6" spans="1:7" ht="48.6" customHeight="1">
      <c r="A6" s="6" t="s">
        <v>2</v>
      </c>
      <c r="B6" s="24" t="s">
        <v>67</v>
      </c>
      <c r="C6" s="24" t="s">
        <v>71</v>
      </c>
      <c r="D6" s="25" t="s">
        <v>3</v>
      </c>
      <c r="E6" s="24" t="s">
        <v>63</v>
      </c>
      <c r="F6" s="10"/>
      <c r="G6" s="10"/>
    </row>
    <row r="7" spans="1:7" ht="9" customHeight="1">
      <c r="A7" s="7"/>
      <c r="B7" s="26"/>
      <c r="C7" s="26"/>
      <c r="D7" s="26"/>
      <c r="E7" s="26"/>
      <c r="F7" s="10"/>
      <c r="G7" s="10"/>
    </row>
    <row r="8" spans="1:7" ht="21" customHeight="1">
      <c r="A8" s="13" t="s">
        <v>68</v>
      </c>
      <c r="B8" s="27">
        <f>B10+B71+B72</f>
        <v>815556000</v>
      </c>
      <c r="C8" s="27">
        <f t="shared" ref="C8:D8" si="0">C10+C71+C72</f>
        <v>845556000</v>
      </c>
      <c r="D8" s="27">
        <f t="shared" si="0"/>
        <v>30000000</v>
      </c>
      <c r="E8" s="28">
        <f>D8/B8</f>
        <v>3.6784721098244634E-2</v>
      </c>
      <c r="F8" s="10"/>
      <c r="G8" s="10"/>
    </row>
    <row r="9" spans="1:7" ht="6" customHeight="1">
      <c r="A9" s="7"/>
      <c r="B9" s="26"/>
      <c r="C9" s="26"/>
      <c r="D9" s="26"/>
      <c r="E9" s="26"/>
      <c r="F9" s="10"/>
      <c r="G9" s="10"/>
    </row>
    <row r="10" spans="1:7" ht="24" customHeight="1">
      <c r="A10" s="7" t="s">
        <v>65</v>
      </c>
      <c r="B10" s="27">
        <f>B64+B70</f>
        <v>809155220</v>
      </c>
      <c r="C10" s="27">
        <f>C64+C70</f>
        <v>842530000</v>
      </c>
      <c r="D10" s="27">
        <f>D64+D70</f>
        <v>33374780</v>
      </c>
      <c r="E10" s="28">
        <f>D10/B10</f>
        <v>4.1246449599620698E-2</v>
      </c>
      <c r="F10" s="10"/>
      <c r="G10" s="10"/>
    </row>
    <row r="11" spans="1:7" ht="9.75" customHeight="1">
      <c r="A11" s="8"/>
      <c r="B11" s="29"/>
      <c r="C11" s="29"/>
      <c r="D11" s="29"/>
      <c r="E11" s="29"/>
      <c r="F11" s="10"/>
      <c r="G11" s="10"/>
    </row>
    <row r="12" spans="1:7" ht="18" customHeight="1">
      <c r="A12" s="7" t="s">
        <v>4</v>
      </c>
      <c r="B12" s="15">
        <v>15399354</v>
      </c>
      <c r="C12" s="15">
        <v>16327908</v>
      </c>
      <c r="D12" s="15">
        <f t="shared" ref="D12:D63" si="1">C12-B12</f>
        <v>928554</v>
      </c>
      <c r="E12" s="16">
        <f t="shared" ref="E12:E70" si="2">D12/B12</f>
        <v>6.0298243679572532E-2</v>
      </c>
      <c r="F12" s="10"/>
      <c r="G12" s="14"/>
    </row>
    <row r="13" spans="1:7" ht="18" customHeight="1">
      <c r="A13" s="7" t="s">
        <v>5</v>
      </c>
      <c r="B13" s="15">
        <v>2571516</v>
      </c>
      <c r="C13" s="15">
        <v>3040398</v>
      </c>
      <c r="D13" s="15">
        <f t="shared" si="1"/>
        <v>468882</v>
      </c>
      <c r="E13" s="16">
        <f t="shared" si="2"/>
        <v>0.18233680054878135</v>
      </c>
      <c r="F13" s="10"/>
      <c r="G13" s="14"/>
    </row>
    <row r="14" spans="1:7" ht="18" customHeight="1">
      <c r="A14" s="7" t="s">
        <v>6</v>
      </c>
      <c r="B14" s="15">
        <v>20673071</v>
      </c>
      <c r="C14" s="15">
        <v>20986794</v>
      </c>
      <c r="D14" s="15">
        <f t="shared" si="1"/>
        <v>313723</v>
      </c>
      <c r="E14" s="16">
        <f t="shared" si="2"/>
        <v>1.5175442487475614E-2</v>
      </c>
      <c r="F14" s="10"/>
      <c r="G14" s="14"/>
    </row>
    <row r="15" spans="1:7" ht="18" customHeight="1">
      <c r="A15" s="9" t="s">
        <v>7</v>
      </c>
      <c r="B15" s="17">
        <v>6691689</v>
      </c>
      <c r="C15" s="17">
        <v>6270928</v>
      </c>
      <c r="D15" s="17">
        <f t="shared" si="1"/>
        <v>-420761</v>
      </c>
      <c r="E15" s="18">
        <f t="shared" si="2"/>
        <v>-6.2878146309549049E-2</v>
      </c>
      <c r="F15" s="10"/>
      <c r="G15" s="14"/>
    </row>
    <row r="16" spans="1:7" ht="18" customHeight="1">
      <c r="A16" s="7" t="s">
        <v>8</v>
      </c>
      <c r="B16" s="15">
        <v>117464601</v>
      </c>
      <c r="C16" s="15">
        <v>117884993</v>
      </c>
      <c r="D16" s="15">
        <f t="shared" si="1"/>
        <v>420392</v>
      </c>
      <c r="E16" s="16">
        <f t="shared" si="2"/>
        <v>3.5788824583842071E-3</v>
      </c>
      <c r="F16" s="10"/>
      <c r="G16" s="10"/>
    </row>
    <row r="17" spans="1:7" ht="18" customHeight="1">
      <c r="A17" s="7" t="s">
        <v>9</v>
      </c>
      <c r="B17" s="15">
        <v>9286373</v>
      </c>
      <c r="C17" s="15">
        <v>8702463</v>
      </c>
      <c r="D17" s="15">
        <f t="shared" si="1"/>
        <v>-583910</v>
      </c>
      <c r="E17" s="16">
        <f t="shared" si="2"/>
        <v>-6.2878154905042047E-2</v>
      </c>
      <c r="F17" s="10"/>
      <c r="G17" s="10"/>
    </row>
    <row r="18" spans="1:7" ht="18" customHeight="1">
      <c r="A18" s="7" t="s">
        <v>10</v>
      </c>
      <c r="B18" s="15">
        <v>9998629</v>
      </c>
      <c r="C18" s="15">
        <v>9369933</v>
      </c>
      <c r="D18" s="15">
        <f t="shared" si="1"/>
        <v>-628696</v>
      </c>
      <c r="E18" s="16">
        <f t="shared" si="2"/>
        <v>-6.2878220604044813E-2</v>
      </c>
      <c r="F18" s="10"/>
      <c r="G18" s="10"/>
    </row>
    <row r="19" spans="1:7" ht="18" customHeight="1">
      <c r="A19" s="9" t="s">
        <v>11</v>
      </c>
      <c r="B19" s="17">
        <v>2017831</v>
      </c>
      <c r="C19" s="17">
        <v>2101059</v>
      </c>
      <c r="D19" s="17">
        <f t="shared" si="1"/>
        <v>83228</v>
      </c>
      <c r="E19" s="18">
        <f t="shared" si="2"/>
        <v>4.1246268889713757E-2</v>
      </c>
      <c r="F19" s="10"/>
      <c r="G19" s="10"/>
    </row>
    <row r="20" spans="1:7" ht="18" customHeight="1">
      <c r="A20" s="7" t="s">
        <v>12</v>
      </c>
      <c r="B20" s="15">
        <v>2797188</v>
      </c>
      <c r="C20" s="15">
        <v>2986342</v>
      </c>
      <c r="D20" s="15">
        <f t="shared" si="1"/>
        <v>189154</v>
      </c>
      <c r="E20" s="16">
        <f t="shared" si="2"/>
        <v>6.7622912725208317E-2</v>
      </c>
      <c r="F20" s="10"/>
      <c r="G20" s="10"/>
    </row>
    <row r="21" spans="1:7" ht="18" customHeight="1">
      <c r="A21" s="7" t="s">
        <v>13</v>
      </c>
      <c r="B21" s="15">
        <v>47011004</v>
      </c>
      <c r="C21" s="15">
        <v>51443034</v>
      </c>
      <c r="D21" s="15">
        <f t="shared" si="1"/>
        <v>4432030</v>
      </c>
      <c r="E21" s="16">
        <f t="shared" si="2"/>
        <v>9.4276437916535449E-2</v>
      </c>
      <c r="F21" s="10"/>
      <c r="G21" s="10"/>
    </row>
    <row r="22" spans="1:7" ht="18" customHeight="1">
      <c r="A22" s="7" t="s">
        <v>14</v>
      </c>
      <c r="B22" s="15">
        <v>26342217</v>
      </c>
      <c r="C22" s="15">
        <v>24685866</v>
      </c>
      <c r="D22" s="15">
        <f t="shared" si="1"/>
        <v>-1656351</v>
      </c>
      <c r="E22" s="16">
        <f t="shared" si="2"/>
        <v>-6.2878192826366891E-2</v>
      </c>
      <c r="F22" s="10"/>
      <c r="G22" s="10"/>
    </row>
    <row r="23" spans="1:7" ht="18" customHeight="1">
      <c r="A23" s="9" t="s">
        <v>15</v>
      </c>
      <c r="B23" s="17">
        <v>2017831</v>
      </c>
      <c r="C23" s="17">
        <v>2101059</v>
      </c>
      <c r="D23" s="17">
        <f t="shared" si="1"/>
        <v>83228</v>
      </c>
      <c r="E23" s="18">
        <f t="shared" si="2"/>
        <v>4.1246268889713757E-2</v>
      </c>
      <c r="F23" s="10"/>
      <c r="G23" s="10"/>
    </row>
    <row r="24" spans="1:7" ht="18" customHeight="1">
      <c r="A24" s="7" t="s">
        <v>16</v>
      </c>
      <c r="B24" s="15">
        <v>2448953</v>
      </c>
      <c r="C24" s="15">
        <v>2294967</v>
      </c>
      <c r="D24" s="15">
        <f t="shared" si="1"/>
        <v>-153986</v>
      </c>
      <c r="E24" s="16">
        <f t="shared" si="2"/>
        <v>-6.2878299420201206E-2</v>
      </c>
      <c r="F24" s="10"/>
      <c r="G24" s="10"/>
    </row>
    <row r="25" spans="1:7" ht="18" customHeight="1">
      <c r="A25" s="7" t="s">
        <v>17</v>
      </c>
      <c r="B25" s="15">
        <v>42455721</v>
      </c>
      <c r="C25" s="15">
        <v>40226996</v>
      </c>
      <c r="D25" s="15">
        <f t="shared" si="1"/>
        <v>-2228725</v>
      </c>
      <c r="E25" s="16">
        <f t="shared" si="2"/>
        <v>-5.2495280906900629E-2</v>
      </c>
      <c r="F25" s="10"/>
      <c r="G25" s="10"/>
    </row>
    <row r="26" spans="1:7" ht="18" customHeight="1">
      <c r="A26" s="7" t="s">
        <v>18</v>
      </c>
      <c r="B26" s="15">
        <v>13857417</v>
      </c>
      <c r="C26" s="15">
        <v>12986088</v>
      </c>
      <c r="D26" s="15">
        <f t="shared" si="1"/>
        <v>-871329</v>
      </c>
      <c r="E26" s="16">
        <f t="shared" si="2"/>
        <v>-6.2878168420564956E-2</v>
      </c>
      <c r="F26" s="10"/>
      <c r="G26" s="10"/>
    </row>
    <row r="27" spans="1:7" ht="18" customHeight="1">
      <c r="A27" s="9" t="s">
        <v>19</v>
      </c>
      <c r="B27" s="17">
        <v>3620871</v>
      </c>
      <c r="C27" s="17">
        <v>3393197</v>
      </c>
      <c r="D27" s="17">
        <f t="shared" si="1"/>
        <v>-227674</v>
      </c>
      <c r="E27" s="18">
        <f t="shared" si="2"/>
        <v>-6.2878241174568222E-2</v>
      </c>
      <c r="F27" s="10"/>
      <c r="G27" s="10"/>
    </row>
    <row r="28" spans="1:7" ht="18" customHeight="1">
      <c r="A28" s="7" t="s">
        <v>20</v>
      </c>
      <c r="B28" s="15">
        <v>3832189</v>
      </c>
      <c r="C28" s="15">
        <v>4357065</v>
      </c>
      <c r="D28" s="15">
        <f t="shared" si="1"/>
        <v>524876</v>
      </c>
      <c r="E28" s="16">
        <f t="shared" si="2"/>
        <v>0.13696506096124172</v>
      </c>
      <c r="F28" s="10"/>
      <c r="G28" s="10"/>
    </row>
    <row r="29" spans="1:7" ht="18" customHeight="1">
      <c r="A29" s="7" t="s">
        <v>21</v>
      </c>
      <c r="B29" s="15">
        <v>13297308</v>
      </c>
      <c r="C29" s="15">
        <v>13740037</v>
      </c>
      <c r="D29" s="15">
        <f t="shared" si="1"/>
        <v>442729</v>
      </c>
      <c r="E29" s="16">
        <f t="shared" si="2"/>
        <v>3.3294633770985828E-2</v>
      </c>
      <c r="F29" s="10"/>
      <c r="G29" s="10"/>
    </row>
    <row r="30" spans="1:7" ht="18" customHeight="1">
      <c r="A30" s="7" t="s">
        <v>22</v>
      </c>
      <c r="B30" s="15">
        <v>15196124</v>
      </c>
      <c r="C30" s="15">
        <v>16647287</v>
      </c>
      <c r="D30" s="15">
        <f t="shared" si="1"/>
        <v>1451163</v>
      </c>
      <c r="E30" s="16">
        <f t="shared" si="2"/>
        <v>9.5495601378351475E-2</v>
      </c>
      <c r="F30" s="10"/>
      <c r="G30" s="10"/>
    </row>
    <row r="31" spans="1:7" ht="18" customHeight="1">
      <c r="A31" s="9" t="s">
        <v>23</v>
      </c>
      <c r="B31" s="17">
        <v>2609532</v>
      </c>
      <c r="C31" s="17">
        <v>2445449</v>
      </c>
      <c r="D31" s="17">
        <f t="shared" si="1"/>
        <v>-164083</v>
      </c>
      <c r="E31" s="18">
        <f t="shared" si="2"/>
        <v>-6.2878324542485015E-2</v>
      </c>
      <c r="F31" s="10"/>
      <c r="G31" s="10"/>
    </row>
    <row r="32" spans="1:7" ht="18" customHeight="1">
      <c r="A32" s="7" t="s">
        <v>24</v>
      </c>
      <c r="B32" s="15">
        <v>12390856</v>
      </c>
      <c r="C32" s="15">
        <v>11611741</v>
      </c>
      <c r="D32" s="15">
        <f t="shared" si="1"/>
        <v>-779115</v>
      </c>
      <c r="E32" s="16">
        <f t="shared" si="2"/>
        <v>-6.2878222456947283E-2</v>
      </c>
      <c r="F32" s="10"/>
      <c r="G32" s="10"/>
    </row>
    <row r="33" spans="1:7" ht="18" customHeight="1">
      <c r="A33" s="7" t="s">
        <v>25</v>
      </c>
      <c r="B33" s="15">
        <v>12457534</v>
      </c>
      <c r="C33" s="15">
        <v>11674227</v>
      </c>
      <c r="D33" s="15">
        <f t="shared" si="1"/>
        <v>-783307</v>
      </c>
      <c r="E33" s="16">
        <f t="shared" si="2"/>
        <v>-6.2878174765567563E-2</v>
      </c>
      <c r="F33" s="10"/>
      <c r="G33" s="10"/>
    </row>
    <row r="34" spans="1:7" ht="18" customHeight="1">
      <c r="A34" s="7" t="s">
        <v>26</v>
      </c>
      <c r="B34" s="15">
        <v>24352532</v>
      </c>
      <c r="C34" s="15">
        <v>26127450</v>
      </c>
      <c r="D34" s="15">
        <f t="shared" si="1"/>
        <v>1774918</v>
      </c>
      <c r="E34" s="16">
        <f t="shared" si="2"/>
        <v>7.2884330877791267E-2</v>
      </c>
      <c r="F34" s="10"/>
      <c r="G34" s="10"/>
    </row>
    <row r="35" spans="1:7" ht="18" customHeight="1">
      <c r="A35" s="9" t="s">
        <v>27</v>
      </c>
      <c r="B35" s="17">
        <v>7225904</v>
      </c>
      <c r="C35" s="17">
        <v>8472215</v>
      </c>
      <c r="D35" s="17">
        <f t="shared" si="1"/>
        <v>1246311</v>
      </c>
      <c r="E35" s="18">
        <f t="shared" si="2"/>
        <v>0.17247821172271316</v>
      </c>
      <c r="F35" s="10"/>
      <c r="G35" s="10"/>
    </row>
    <row r="36" spans="1:7" ht="18" customHeight="1">
      <c r="A36" s="7" t="s">
        <v>28</v>
      </c>
      <c r="B36" s="15">
        <v>10146478</v>
      </c>
      <c r="C36" s="15">
        <v>9681200</v>
      </c>
      <c r="D36" s="15">
        <f t="shared" si="1"/>
        <v>-465278</v>
      </c>
      <c r="E36" s="16">
        <f t="shared" si="2"/>
        <v>-4.5856108888227026E-2</v>
      </c>
      <c r="F36" s="10"/>
      <c r="G36" s="10"/>
    </row>
    <row r="37" spans="1:7" ht="18" customHeight="1">
      <c r="A37" s="7" t="s">
        <v>29</v>
      </c>
      <c r="B37" s="15">
        <v>13746334</v>
      </c>
      <c r="C37" s="15">
        <v>13103150</v>
      </c>
      <c r="D37" s="15">
        <f t="shared" si="1"/>
        <v>-643184</v>
      </c>
      <c r="E37" s="16">
        <f t="shared" si="2"/>
        <v>-4.6789493111399738E-2</v>
      </c>
      <c r="F37" s="10"/>
      <c r="G37" s="10"/>
    </row>
    <row r="38" spans="1:7" ht="18" customHeight="1">
      <c r="A38" s="7" t="s">
        <v>30</v>
      </c>
      <c r="B38" s="15">
        <v>2017831</v>
      </c>
      <c r="C38" s="15">
        <v>2101059</v>
      </c>
      <c r="D38" s="15">
        <f t="shared" si="1"/>
        <v>83228</v>
      </c>
      <c r="E38" s="16">
        <f t="shared" si="2"/>
        <v>4.1246268889713757E-2</v>
      </c>
      <c r="F38" s="10"/>
      <c r="G38" s="10"/>
    </row>
    <row r="39" spans="1:7" ht="18" customHeight="1">
      <c r="A39" s="9" t="s">
        <v>31</v>
      </c>
      <c r="B39" s="17">
        <v>2017831</v>
      </c>
      <c r="C39" s="17">
        <v>2101059</v>
      </c>
      <c r="D39" s="17">
        <f t="shared" si="1"/>
        <v>83228</v>
      </c>
      <c r="E39" s="18">
        <f t="shared" si="2"/>
        <v>4.1246268889713757E-2</v>
      </c>
      <c r="F39" s="10"/>
      <c r="G39" s="10"/>
    </row>
    <row r="40" spans="1:7" ht="18" customHeight="1">
      <c r="A40" s="7" t="s">
        <v>32</v>
      </c>
      <c r="B40" s="15">
        <v>9643279</v>
      </c>
      <c r="C40" s="15">
        <v>9036927</v>
      </c>
      <c r="D40" s="15">
        <f t="shared" si="1"/>
        <v>-606352</v>
      </c>
      <c r="E40" s="16">
        <f t="shared" si="2"/>
        <v>-6.2878197343455483E-2</v>
      </c>
      <c r="F40" s="10"/>
      <c r="G40" s="10"/>
    </row>
    <row r="41" spans="1:7" ht="18" customHeight="1">
      <c r="A41" s="7" t="s">
        <v>33</v>
      </c>
      <c r="B41" s="15">
        <v>2017831</v>
      </c>
      <c r="C41" s="15">
        <v>2101059</v>
      </c>
      <c r="D41" s="15">
        <f t="shared" si="1"/>
        <v>83228</v>
      </c>
      <c r="E41" s="16">
        <f t="shared" si="2"/>
        <v>4.1246268889713757E-2</v>
      </c>
      <c r="F41" s="10"/>
      <c r="G41" s="10"/>
    </row>
    <row r="42" spans="1:7" ht="18" customHeight="1">
      <c r="A42" s="7" t="s">
        <v>34</v>
      </c>
      <c r="B42" s="15">
        <v>21541938</v>
      </c>
      <c r="C42" s="15">
        <v>20187420</v>
      </c>
      <c r="D42" s="15">
        <f t="shared" si="1"/>
        <v>-1354518</v>
      </c>
      <c r="E42" s="16">
        <f t="shared" si="2"/>
        <v>-6.2878186725818255E-2</v>
      </c>
      <c r="F42" s="10"/>
      <c r="G42" s="10"/>
    </row>
    <row r="43" spans="1:7" ht="18" customHeight="1">
      <c r="A43" s="9" t="s">
        <v>35</v>
      </c>
      <c r="B43" s="17">
        <v>7159148</v>
      </c>
      <c r="C43" s="17">
        <v>8901122</v>
      </c>
      <c r="D43" s="17">
        <f t="shared" si="1"/>
        <v>1741974</v>
      </c>
      <c r="E43" s="18">
        <f t="shared" si="2"/>
        <v>0.24332141198924789</v>
      </c>
      <c r="F43" s="10"/>
      <c r="G43" s="10"/>
    </row>
    <row r="44" spans="1:7" ht="18" customHeight="1">
      <c r="A44" s="7" t="s">
        <v>36</v>
      </c>
      <c r="B44" s="15">
        <v>47853408</v>
      </c>
      <c r="C44" s="15">
        <v>49370737</v>
      </c>
      <c r="D44" s="15">
        <f t="shared" si="1"/>
        <v>1517329</v>
      </c>
      <c r="E44" s="16">
        <f t="shared" si="2"/>
        <v>3.1707856627473635E-2</v>
      </c>
      <c r="F44" s="10"/>
      <c r="G44" s="10"/>
    </row>
    <row r="45" spans="1:7" ht="18" customHeight="1">
      <c r="A45" s="7" t="s">
        <v>37</v>
      </c>
      <c r="B45" s="15">
        <v>27433397</v>
      </c>
      <c r="C45" s="15">
        <v>26346674</v>
      </c>
      <c r="D45" s="15">
        <f t="shared" si="1"/>
        <v>-1086723</v>
      </c>
      <c r="E45" s="16">
        <f t="shared" si="2"/>
        <v>-3.9613140144474271E-2</v>
      </c>
      <c r="F45" s="10"/>
      <c r="G45" s="10"/>
    </row>
    <row r="46" spans="1:7" ht="18" customHeight="1">
      <c r="A46" s="7" t="s">
        <v>38</v>
      </c>
      <c r="B46" s="15">
        <v>2017831</v>
      </c>
      <c r="C46" s="15">
        <v>2101059</v>
      </c>
      <c r="D46" s="15">
        <f t="shared" si="1"/>
        <v>83228</v>
      </c>
      <c r="E46" s="16">
        <f t="shared" si="2"/>
        <v>4.1246268889713757E-2</v>
      </c>
      <c r="F46" s="10"/>
      <c r="G46" s="10"/>
    </row>
    <row r="47" spans="1:7" ht="18" customHeight="1">
      <c r="A47" s="9" t="s">
        <v>39</v>
      </c>
      <c r="B47" s="17">
        <v>27953259</v>
      </c>
      <c r="C47" s="17">
        <v>33780803</v>
      </c>
      <c r="D47" s="17">
        <f t="shared" si="1"/>
        <v>5827544</v>
      </c>
      <c r="E47" s="18">
        <f t="shared" si="2"/>
        <v>0.20847458251647866</v>
      </c>
      <c r="F47" s="10"/>
      <c r="G47" s="10"/>
    </row>
    <row r="48" spans="1:7" ht="18" customHeight="1">
      <c r="A48" s="7" t="s">
        <v>40</v>
      </c>
      <c r="B48" s="15">
        <v>7504490</v>
      </c>
      <c r="C48" s="15">
        <v>9074610</v>
      </c>
      <c r="D48" s="15">
        <f t="shared" si="1"/>
        <v>1570120</v>
      </c>
      <c r="E48" s="16">
        <f t="shared" si="2"/>
        <v>0.20922407785205924</v>
      </c>
      <c r="F48" s="10"/>
      <c r="G48" s="10"/>
    </row>
    <row r="49" spans="1:7" ht="18" customHeight="1">
      <c r="A49" s="7" t="s">
        <v>41</v>
      </c>
      <c r="B49" s="15">
        <v>9805449</v>
      </c>
      <c r="C49" s="15">
        <v>9188900</v>
      </c>
      <c r="D49" s="15">
        <f t="shared" si="1"/>
        <v>-616549</v>
      </c>
      <c r="E49" s="16">
        <f t="shared" si="2"/>
        <v>-6.2878201701931244E-2</v>
      </c>
      <c r="F49" s="10"/>
      <c r="G49" s="10"/>
    </row>
    <row r="50" spans="1:7" ht="18" customHeight="1">
      <c r="A50" s="7" t="s">
        <v>42</v>
      </c>
      <c r="B50" s="15">
        <v>29375775</v>
      </c>
      <c r="C50" s="15">
        <v>36348863</v>
      </c>
      <c r="D50" s="15">
        <f t="shared" si="1"/>
        <v>6973088</v>
      </c>
      <c r="E50" s="16">
        <f t="shared" si="2"/>
        <v>0.23737545647731847</v>
      </c>
      <c r="F50" s="10"/>
      <c r="G50" s="10"/>
    </row>
    <row r="51" spans="1:7" ht="18" customHeight="1">
      <c r="A51" s="9" t="s">
        <v>43</v>
      </c>
      <c r="B51" s="17">
        <v>26646862</v>
      </c>
      <c r="C51" s="17">
        <v>27814371</v>
      </c>
      <c r="D51" s="17">
        <f t="shared" si="1"/>
        <v>1167509</v>
      </c>
      <c r="E51" s="18">
        <f t="shared" si="2"/>
        <v>4.3814127156886241E-2</v>
      </c>
      <c r="F51" s="10"/>
      <c r="G51" s="10"/>
    </row>
    <row r="52" spans="1:7" ht="18" customHeight="1">
      <c r="A52" s="7" t="s">
        <v>44</v>
      </c>
      <c r="B52" s="15">
        <v>3065937</v>
      </c>
      <c r="C52" s="15">
        <v>2873156</v>
      </c>
      <c r="D52" s="15">
        <f t="shared" si="1"/>
        <v>-192781</v>
      </c>
      <c r="E52" s="16">
        <f t="shared" si="2"/>
        <v>-6.28783305071174E-2</v>
      </c>
      <c r="F52" s="10"/>
      <c r="G52" s="10"/>
    </row>
    <row r="53" spans="1:7" ht="18" customHeight="1">
      <c r="A53" s="7" t="s">
        <v>45</v>
      </c>
      <c r="B53" s="15">
        <v>13413830</v>
      </c>
      <c r="C53" s="15">
        <v>12570393</v>
      </c>
      <c r="D53" s="15">
        <f t="shared" si="1"/>
        <v>-843437</v>
      </c>
      <c r="E53" s="16">
        <f t="shared" si="2"/>
        <v>-6.2878163805564852E-2</v>
      </c>
      <c r="F53" s="10"/>
      <c r="G53" s="10"/>
    </row>
    <row r="54" spans="1:7" ht="18" customHeight="1">
      <c r="A54" s="7" t="s">
        <v>46</v>
      </c>
      <c r="B54" s="15">
        <v>2017831</v>
      </c>
      <c r="C54" s="15">
        <v>2101059</v>
      </c>
      <c r="D54" s="15">
        <f t="shared" si="1"/>
        <v>83228</v>
      </c>
      <c r="E54" s="16">
        <f t="shared" si="2"/>
        <v>4.1246268889713757E-2</v>
      </c>
      <c r="F54" s="10"/>
      <c r="G54" s="10"/>
    </row>
    <row r="55" spans="1:7" ht="18" customHeight="1">
      <c r="A55" s="9" t="s">
        <v>47</v>
      </c>
      <c r="B55" s="17">
        <v>16453879</v>
      </c>
      <c r="C55" s="17">
        <v>17019935</v>
      </c>
      <c r="D55" s="17">
        <f t="shared" si="1"/>
        <v>566056</v>
      </c>
      <c r="E55" s="18">
        <f t="shared" si="2"/>
        <v>3.4402586769964702E-2</v>
      </c>
      <c r="F55" s="10"/>
      <c r="G55" s="10"/>
    </row>
    <row r="56" spans="1:7" ht="18" customHeight="1">
      <c r="A56" s="7" t="s">
        <v>48</v>
      </c>
      <c r="B56" s="15">
        <v>55507822</v>
      </c>
      <c r="C56" s="15">
        <v>71907136</v>
      </c>
      <c r="D56" s="15">
        <f t="shared" si="1"/>
        <v>16399314</v>
      </c>
      <c r="E56" s="16">
        <f t="shared" si="2"/>
        <v>0.29544149651557217</v>
      </c>
      <c r="F56" s="10"/>
      <c r="G56" s="10"/>
    </row>
    <row r="57" spans="1:7" ht="18" customHeight="1">
      <c r="A57" s="7" t="s">
        <v>49</v>
      </c>
      <c r="B57" s="15">
        <v>2791005</v>
      </c>
      <c r="C57" s="15">
        <v>2867024</v>
      </c>
      <c r="D57" s="15">
        <f t="shared" si="1"/>
        <v>76019</v>
      </c>
      <c r="E57" s="16">
        <f t="shared" si="2"/>
        <v>2.7237142176384493E-2</v>
      </c>
      <c r="F57" s="10"/>
      <c r="G57" s="10"/>
    </row>
    <row r="58" spans="1:7" ht="18" customHeight="1">
      <c r="A58" s="7" t="s">
        <v>50</v>
      </c>
      <c r="B58" s="15">
        <v>2017831</v>
      </c>
      <c r="C58" s="15">
        <v>2101059</v>
      </c>
      <c r="D58" s="15">
        <f t="shared" si="1"/>
        <v>83228</v>
      </c>
      <c r="E58" s="16">
        <f t="shared" si="2"/>
        <v>4.1246268889713757E-2</v>
      </c>
      <c r="F58" s="10"/>
      <c r="G58" s="10"/>
    </row>
    <row r="59" spans="1:7" ht="18" customHeight="1">
      <c r="A59" s="9" t="s">
        <v>51</v>
      </c>
      <c r="B59" s="17">
        <v>13095513</v>
      </c>
      <c r="C59" s="17">
        <v>12272091</v>
      </c>
      <c r="D59" s="17">
        <f t="shared" si="1"/>
        <v>-823422</v>
      </c>
      <c r="E59" s="18">
        <f t="shared" si="2"/>
        <v>-6.2878178197371876E-2</v>
      </c>
      <c r="F59" s="10"/>
      <c r="G59" s="10"/>
    </row>
    <row r="60" spans="1:7" ht="18" customHeight="1">
      <c r="A60" s="7" t="s">
        <v>52</v>
      </c>
      <c r="B60" s="15">
        <v>17333734</v>
      </c>
      <c r="C60" s="15">
        <v>18013252</v>
      </c>
      <c r="D60" s="15">
        <f t="shared" si="1"/>
        <v>679518</v>
      </c>
      <c r="E60" s="16">
        <f t="shared" si="2"/>
        <v>3.9202055367873995E-2</v>
      </c>
      <c r="F60" s="10"/>
      <c r="G60" s="10"/>
    </row>
    <row r="61" spans="1:7" ht="18" customHeight="1">
      <c r="A61" s="7" t="s">
        <v>53</v>
      </c>
      <c r="B61" s="15">
        <v>6199542</v>
      </c>
      <c r="C61" s="15">
        <v>5809726</v>
      </c>
      <c r="D61" s="15">
        <f t="shared" si="1"/>
        <v>-389816</v>
      </c>
      <c r="E61" s="16">
        <f t="shared" si="2"/>
        <v>-6.287819326008276E-2</v>
      </c>
      <c r="F61" s="10"/>
      <c r="G61" s="10"/>
    </row>
    <row r="62" spans="1:7" ht="18" customHeight="1">
      <c r="A62" s="7" t="s">
        <v>54</v>
      </c>
      <c r="B62" s="15">
        <v>10320191</v>
      </c>
      <c r="C62" s="15">
        <v>9671276</v>
      </c>
      <c r="D62" s="15">
        <f t="shared" si="1"/>
        <v>-648915</v>
      </c>
      <c r="E62" s="16">
        <f t="shared" si="2"/>
        <v>-6.2878196731048872E-2</v>
      </c>
      <c r="F62" s="10"/>
      <c r="G62" s="10"/>
    </row>
    <row r="63" spans="1:7" ht="18" customHeight="1">
      <c r="A63" s="9" t="s">
        <v>55</v>
      </c>
      <c r="B63" s="17">
        <v>2017831</v>
      </c>
      <c r="C63" s="17">
        <v>2101059</v>
      </c>
      <c r="D63" s="17">
        <f t="shared" si="1"/>
        <v>83228</v>
      </c>
      <c r="E63" s="18">
        <f t="shared" si="2"/>
        <v>4.1246268889713757E-2</v>
      </c>
      <c r="F63" s="10"/>
      <c r="G63" s="10"/>
    </row>
    <row r="64" spans="1:7" ht="18" customHeight="1">
      <c r="A64" s="6" t="s">
        <v>56</v>
      </c>
      <c r="B64" s="19">
        <f>SUM(B12:B63)</f>
        <v>807132332</v>
      </c>
      <c r="C64" s="19">
        <f>SUM(C12:C63)</f>
        <v>840423675</v>
      </c>
      <c r="D64" s="19">
        <f>SUM(D12:D63)</f>
        <v>33291343</v>
      </c>
      <c r="E64" s="20">
        <f t="shared" si="2"/>
        <v>4.1246449535117864E-2</v>
      </c>
      <c r="F64" s="10"/>
      <c r="G64" s="10"/>
    </row>
    <row r="65" spans="1:7" ht="18" customHeight="1">
      <c r="A65" s="7" t="s">
        <v>57</v>
      </c>
      <c r="B65" s="15">
        <v>215479</v>
      </c>
      <c r="C65" s="15">
        <v>224709</v>
      </c>
      <c r="D65" s="15">
        <f>C65-B65</f>
        <v>9230</v>
      </c>
      <c r="E65" s="16">
        <f t="shared" si="2"/>
        <v>4.2834800607019712E-2</v>
      </c>
      <c r="F65" s="10"/>
      <c r="G65" s="10"/>
    </row>
    <row r="66" spans="1:7" ht="18" customHeight="1">
      <c r="A66" s="7" t="s">
        <v>58</v>
      </c>
      <c r="B66" s="15">
        <v>731402</v>
      </c>
      <c r="C66" s="15">
        <v>762731</v>
      </c>
      <c r="D66" s="15">
        <f>C66-B66</f>
        <v>31329</v>
      </c>
      <c r="E66" s="16">
        <f t="shared" si="2"/>
        <v>4.2834173272700921E-2</v>
      </c>
      <c r="F66" s="10"/>
      <c r="G66" s="10"/>
    </row>
    <row r="67" spans="1:7" ht="18" customHeight="1">
      <c r="A67" s="7" t="s">
        <v>59</v>
      </c>
      <c r="B67" s="15">
        <v>399609</v>
      </c>
      <c r="C67" s="15">
        <v>416727</v>
      </c>
      <c r="D67" s="15">
        <f>C67-B67</f>
        <v>17118</v>
      </c>
      <c r="E67" s="16">
        <f t="shared" si="2"/>
        <v>4.283687304339992E-2</v>
      </c>
      <c r="F67" s="10"/>
      <c r="G67" s="10"/>
    </row>
    <row r="68" spans="1:7" ht="18" customHeight="1">
      <c r="A68" s="7" t="s">
        <v>60</v>
      </c>
      <c r="B68" s="15">
        <v>75000</v>
      </c>
      <c r="C68" s="15">
        <v>75000</v>
      </c>
      <c r="D68" s="15">
        <f>C68-B68</f>
        <v>0</v>
      </c>
      <c r="E68" s="16">
        <f t="shared" si="2"/>
        <v>0</v>
      </c>
      <c r="F68" s="10"/>
      <c r="G68" s="10"/>
    </row>
    <row r="69" spans="1:7" ht="18" customHeight="1">
      <c r="A69" s="9" t="s">
        <v>61</v>
      </c>
      <c r="B69" s="17">
        <v>601398</v>
      </c>
      <c r="C69" s="17">
        <v>627158</v>
      </c>
      <c r="D69" s="17">
        <f>C69-B69</f>
        <v>25760</v>
      </c>
      <c r="E69" s="18">
        <f t="shared" si="2"/>
        <v>4.2833531205624227E-2</v>
      </c>
      <c r="F69" s="10"/>
      <c r="G69" s="10"/>
    </row>
    <row r="70" spans="1:7" ht="18" customHeight="1">
      <c r="A70" s="6" t="s">
        <v>62</v>
      </c>
      <c r="B70" s="19">
        <f>SUM(B65:B69)</f>
        <v>2022888</v>
      </c>
      <c r="C70" s="19">
        <f>SUM(C65:C69)</f>
        <v>2106325</v>
      </c>
      <c r="D70" s="19">
        <f>SUM(D65:D69)</f>
        <v>83437</v>
      </c>
      <c r="E70" s="21">
        <f t="shared" si="2"/>
        <v>4.1246475336251934E-2</v>
      </c>
      <c r="F70" s="10"/>
      <c r="G70" s="10"/>
    </row>
    <row r="71" spans="1:7" ht="18" customHeight="1">
      <c r="A71" s="6" t="s">
        <v>64</v>
      </c>
      <c r="B71" s="19">
        <v>2323000</v>
      </c>
      <c r="C71" s="19">
        <v>890000</v>
      </c>
      <c r="D71" s="19">
        <f>C71-B71</f>
        <v>-1433000</v>
      </c>
      <c r="E71" s="21">
        <f>IF(ISERROR(D71/B71),"N/A ",D71/B71)</f>
        <v>-0.61687473095135603</v>
      </c>
      <c r="F71" s="10"/>
      <c r="G71" s="10"/>
    </row>
    <row r="72" spans="1:7" ht="18" customHeight="1">
      <c r="A72" s="6" t="s">
        <v>69</v>
      </c>
      <c r="B72" s="19">
        <v>4077780</v>
      </c>
      <c r="C72" s="19">
        <v>2136000</v>
      </c>
      <c r="D72" s="19">
        <f>C72-B72</f>
        <v>-1941780</v>
      </c>
      <c r="E72" s="21">
        <f>IF(ISERROR(D72/B72),"N/A ",D72/B72)</f>
        <v>-0.47618557156099645</v>
      </c>
      <c r="F72" s="10"/>
      <c r="G72" s="10"/>
    </row>
  </sheetData>
  <mergeCells count="1">
    <mergeCell ref="A4:E4"/>
  </mergeCells>
  <printOptions horizontalCentered="1"/>
  <pageMargins left="0.55000000000000004" right="0.3" top="0.3" bottom="0.3" header="0" footer="0"/>
  <pageSetup scale="58" orientation="portrait" horizont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0BDC8F-1B24-42A1-A097-79DC7C3C3807}"/>
</file>

<file path=customXml/itemProps2.xml><?xml version="1.0" encoding="utf-8"?>
<ds:datastoreItem xmlns:ds="http://schemas.openxmlformats.org/officeDocument/2006/customXml" ds:itemID="{8A0618D4-5E0A-483D-80B7-4391AE7BECA7}"/>
</file>

<file path=customXml/itemProps3.xml><?xml version="1.0" encoding="utf-8"?>
<ds:datastoreItem xmlns:ds="http://schemas.openxmlformats.org/officeDocument/2006/customXml" ds:itemID="{70F00560-E941-46C5-B8CE-A538D4A7E2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Donnelly, Evan J - ETA</cp:lastModifiedBy>
  <cp:lastPrinted>2017-06-20T23:10:06Z</cp:lastPrinted>
  <dcterms:created xsi:type="dcterms:W3CDTF">2010-01-29T18:36:59Z</dcterms:created>
  <dcterms:modified xsi:type="dcterms:W3CDTF">2018-05-02T15:41:29Z</dcterms:modified>
</cp:coreProperties>
</file>