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38190" windowHeight="11715"/>
  </bookViews>
  <sheets>
    <sheet name="Youth" sheetId="102" r:id="rId1"/>
  </sheets>
  <definedNames>
    <definedName name="_Key1" localSheetId="0" hidden="1">Youth!$A$13:$A$64</definedName>
    <definedName name="_Key1" hidden="1">#REF!</definedName>
    <definedName name="_Order1" hidden="1">255</definedName>
    <definedName name="_Order2" hidden="1">0</definedName>
    <definedName name="_Sort" localSheetId="0" hidden="1">Youth!$A$13:$E$64</definedName>
    <definedName name="_Sort" hidden="1">#REF!</definedName>
    <definedName name="_xlnm.Database" localSheetId="0">#REF!</definedName>
    <definedName name="_xlnm.Database">#REF!</definedName>
    <definedName name="FORFM">#REF!</definedName>
    <definedName name="_xlnm.Print_Area" localSheetId="0">Youth!$A$1:$E$74</definedName>
    <definedName name="_xlnm.Print_Area">#REF!</definedName>
    <definedName name="STFORM" localSheetId="0">#REF!</definedName>
    <definedName name="STFORM">#REF!</definedName>
  </definedNames>
  <calcPr calcId="145621"/>
</workbook>
</file>

<file path=xl/calcChain.xml><?xml version="1.0" encoding="utf-8"?>
<calcChain xmlns="http://schemas.openxmlformats.org/spreadsheetml/2006/main">
  <c r="D74" i="102" l="1"/>
  <c r="E74" i="102" s="1"/>
  <c r="D73" i="102"/>
  <c r="E73" i="102" s="1"/>
  <c r="D72" i="102"/>
  <c r="E72" i="102" s="1"/>
  <c r="C71" i="102"/>
  <c r="B71" i="102"/>
  <c r="D70" i="102"/>
  <c r="E70" i="102" s="1"/>
  <c r="D69" i="102"/>
  <c r="E69" i="102" s="1"/>
  <c r="D68" i="102"/>
  <c r="E68" i="102" s="1"/>
  <c r="D67" i="102"/>
  <c r="E67" i="102" s="1"/>
  <c r="D66" i="102"/>
  <c r="E66" i="102" s="1"/>
  <c r="C65" i="102"/>
  <c r="B65" i="102"/>
  <c r="D64" i="102"/>
  <c r="E64" i="102" s="1"/>
  <c r="D63" i="102"/>
  <c r="E63" i="102" s="1"/>
  <c r="D62" i="102"/>
  <c r="E62" i="102" s="1"/>
  <c r="D61" i="102"/>
  <c r="E61" i="102" s="1"/>
  <c r="D60" i="102"/>
  <c r="E60" i="102" s="1"/>
  <c r="D59" i="102"/>
  <c r="E59" i="102" s="1"/>
  <c r="D58" i="102"/>
  <c r="E58" i="102" s="1"/>
  <c r="D57" i="102"/>
  <c r="E57" i="102" s="1"/>
  <c r="D56" i="102"/>
  <c r="E56" i="102" s="1"/>
  <c r="D55" i="102"/>
  <c r="E55" i="102" s="1"/>
  <c r="D54" i="102"/>
  <c r="E54" i="102" s="1"/>
  <c r="D53" i="102"/>
  <c r="E53" i="102" s="1"/>
  <c r="D52" i="102"/>
  <c r="E52" i="102" s="1"/>
  <c r="D51" i="102"/>
  <c r="E51" i="102" s="1"/>
  <c r="D50" i="102"/>
  <c r="E50" i="102" s="1"/>
  <c r="D49" i="102"/>
  <c r="E49" i="102" s="1"/>
  <c r="D48" i="102"/>
  <c r="E48" i="102" s="1"/>
  <c r="D47" i="102"/>
  <c r="E47" i="102" s="1"/>
  <c r="D46" i="102"/>
  <c r="E46" i="102" s="1"/>
  <c r="D45" i="102"/>
  <c r="E45" i="102" s="1"/>
  <c r="D44" i="102"/>
  <c r="E44" i="102" s="1"/>
  <c r="D43" i="102"/>
  <c r="E43" i="102" s="1"/>
  <c r="D42" i="102"/>
  <c r="E42" i="102" s="1"/>
  <c r="D41" i="102"/>
  <c r="E41" i="102" s="1"/>
  <c r="D40" i="102"/>
  <c r="E40" i="102" s="1"/>
  <c r="D39" i="102"/>
  <c r="E39" i="102" s="1"/>
  <c r="D38" i="102"/>
  <c r="E38" i="102" s="1"/>
  <c r="D37" i="102"/>
  <c r="E37" i="102" s="1"/>
  <c r="D36" i="102"/>
  <c r="E36" i="102" s="1"/>
  <c r="D35" i="102"/>
  <c r="E35" i="102" s="1"/>
  <c r="D34" i="102"/>
  <c r="E34" i="102" s="1"/>
  <c r="D33" i="102"/>
  <c r="E33" i="102" s="1"/>
  <c r="D32" i="102"/>
  <c r="E32" i="102" s="1"/>
  <c r="D31" i="102"/>
  <c r="E31" i="102" s="1"/>
  <c r="D30" i="102"/>
  <c r="E30" i="102" s="1"/>
  <c r="D29" i="102"/>
  <c r="E29" i="102" s="1"/>
  <c r="D28" i="102"/>
  <c r="E28" i="102" s="1"/>
  <c r="D27" i="102"/>
  <c r="E27" i="102" s="1"/>
  <c r="D26" i="102"/>
  <c r="E26" i="102" s="1"/>
  <c r="D25" i="102"/>
  <c r="E25" i="102" s="1"/>
  <c r="D24" i="102"/>
  <c r="E24" i="102" s="1"/>
  <c r="D23" i="102"/>
  <c r="E23" i="102" s="1"/>
  <c r="D22" i="102"/>
  <c r="E22" i="102" s="1"/>
  <c r="D21" i="102"/>
  <c r="E21" i="102" s="1"/>
  <c r="D20" i="102"/>
  <c r="E20" i="102" s="1"/>
  <c r="D19" i="102"/>
  <c r="E19" i="102" s="1"/>
  <c r="D18" i="102"/>
  <c r="E18" i="102" s="1"/>
  <c r="D17" i="102"/>
  <c r="E17" i="102" s="1"/>
  <c r="D16" i="102"/>
  <c r="E16" i="102" s="1"/>
  <c r="D15" i="102"/>
  <c r="E15" i="102" s="1"/>
  <c r="D14" i="102"/>
  <c r="E14" i="102" s="1"/>
  <c r="D13" i="102"/>
  <c r="E13" i="102" s="1"/>
  <c r="D71" i="102" l="1"/>
  <c r="E71" i="102" s="1"/>
  <c r="D65" i="102"/>
  <c r="E65" i="102" s="1"/>
  <c r="C11" i="102" l="1"/>
  <c r="C9" i="102" s="1"/>
  <c r="B11" i="102"/>
  <c r="B9" i="102" s="1"/>
  <c r="D11" i="102" l="1"/>
  <c r="D9" i="102" l="1"/>
  <c r="E9" i="102" s="1"/>
  <c r="E11" i="102"/>
</calcChain>
</file>

<file path=xl/sharedStrings.xml><?xml version="1.0" encoding="utf-8"?>
<sst xmlns="http://schemas.openxmlformats.org/spreadsheetml/2006/main" count="73" uniqueCount="73">
  <si>
    <t>U.S. Department of Labor</t>
  </si>
  <si>
    <t>Employment and Training Administration</t>
  </si>
  <si>
    <t>State</t>
  </si>
  <si>
    <t>Difference</t>
  </si>
  <si>
    <t>% Difference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</si>
  <si>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</si>
  <si>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</si>
  <si>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</si>
  <si>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</si>
  <si>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</si>
  <si>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</si>
  <si>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</si>
  <si>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</si>
  <si>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</si>
  <si>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</si>
  <si>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</si>
  <si>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</si>
  <si>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</si>
  <si>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</si>
  <si>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</si>
  <si>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</si>
  <si>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</si>
  <si>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</si>
  <si>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</si>
  <si>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</si>
  <si>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</si>
  <si>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</si>
  <si>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</si>
  <si>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</si>
  <si>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</si>
  <si>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</si>
  <si>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</si>
  <si>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</si>
  <si>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</si>
  <si>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</si>
  <si>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</si>
  <si>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</si>
  <si>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</si>
  <si>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</si>
  <si>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</si>
  <si>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</si>
  <si>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</si>
  <si>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</si>
  <si>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</si>
  <si>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</si>
  <si>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</si>
  <si>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</si>
  <si>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</si>
  <si>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</si>
  <si>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</si>
  <si>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</si>
  <si>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</si>
  <si>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</si>
  <si>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</si>
  <si>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</si>
  <si>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</si>
  <si>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</si>
  <si>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</si>
  <si>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</si>
  <si>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</si>
  <si>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</si>
  <si>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</si>
  <si>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</si>
  <si>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</si>
  <si>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Native Americans</t>
  </si>
  <si>
    <t>Evaluations set aside</t>
  </si>
  <si>
    <t>WIOA Youth Activities State Allotments</t>
  </si>
  <si>
    <t>Total (WIOA Youth Activities)</t>
  </si>
  <si>
    <t>PY 2016</t>
  </si>
  <si>
    <t>Comparison of PY 2017 Allotments vs PY 2016 Allotments</t>
  </si>
  <si>
    <t>PY 2017</t>
  </si>
  <si>
    <t>Total Appropriated</t>
  </si>
  <si>
    <t>Program Integrity set aside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</si>
</sst>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3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4"/>
      <name val="SWISS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0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1" fontId="8" fillId="0" borderId="0" applyFont="0" applyFill="0" applyBorder="0" applyAlignment="0" applyProtection="0"/>
    <xf numFmtId="41" fontId="27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42" fontId="27" fillId="0" borderId="0" applyFont="0" applyFill="0" applyBorder="0" applyAlignment="0" applyProtection="0"/>
    <xf numFmtId="5" fontId="30" fillId="0" borderId="0" applyFont="0" applyFill="0" applyBorder="0" applyAlignment="0" applyProtection="0"/>
    <xf numFmtId="42" fontId="8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0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4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4" fillId="0" borderId="0"/>
    <xf numFmtId="0" fontId="9" fillId="0" borderId="0"/>
    <xf numFmtId="0" fontId="27" fillId="0" borderId="0">
      <alignment vertical="top"/>
    </xf>
    <xf numFmtId="0" fontId="29" fillId="0" borderId="0"/>
    <xf numFmtId="0" fontId="30" fillId="0" borderId="0">
      <alignment vertical="top"/>
    </xf>
    <xf numFmtId="0" fontId="9" fillId="23" borderId="5" applyNumberFormat="0" applyFont="0" applyAlignment="0" applyProtection="0"/>
    <xf numFmtId="0" fontId="24" fillId="20" borderId="6" applyNumberFormat="0" applyAlignment="0" applyProtection="0"/>
    <xf numFmtId="10" fontId="27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31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2" fillId="0" borderId="0"/>
    <xf numFmtId="41" fontId="1" fillId="0" borderId="0" applyFont="0" applyFill="0" applyBorder="0" applyAlignment="0" applyProtection="0"/>
    <xf numFmtId="5" fontId="31" fillId="0" borderId="0" applyFont="0" applyFill="0" applyBorder="0" applyAlignment="0" applyProtection="0"/>
    <xf numFmtId="0" fontId="31" fillId="0" borderId="0">
      <alignment vertical="top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4" fillId="0" borderId="0"/>
    <xf numFmtId="0" fontId="2" fillId="0" borderId="0"/>
    <xf numFmtId="10" fontId="1" fillId="0" borderId="0" applyFont="0" applyFill="0" applyBorder="0" applyAlignment="0" applyProtection="0"/>
  </cellStyleXfs>
  <cellXfs count="29">
    <xf numFmtId="0" fontId="0" fillId="0" borderId="0" xfId="0"/>
    <xf numFmtId="0" fontId="32" fillId="0" borderId="0" xfId="69" applyFill="1"/>
    <xf numFmtId="5" fontId="6" fillId="0" borderId="0" xfId="69" applyNumberFormat="1" applyFont="1" applyFill="1" applyBorder="1" applyProtection="1"/>
    <xf numFmtId="0" fontId="3" fillId="0" borderId="0" xfId="69" applyFont="1" applyFill="1" applyAlignment="1" applyProtection="1">
      <alignment horizontal="centerContinuous"/>
    </xf>
    <xf numFmtId="0" fontId="4" fillId="0" borderId="0" xfId="69" applyFont="1" applyFill="1" applyAlignment="1" applyProtection="1">
      <alignment horizontal="centerContinuous"/>
    </xf>
    <xf numFmtId="0" fontId="5" fillId="0" borderId="0" xfId="69" applyFont="1" applyFill="1" applyAlignment="1" applyProtection="1">
      <alignment horizontal="centerContinuous"/>
    </xf>
    <xf numFmtId="0" fontId="4" fillId="0" borderId="0" xfId="69" applyFont="1" applyFill="1" applyProtection="1"/>
    <xf numFmtId="0" fontId="5" fillId="0" borderId="9" xfId="69" applyFont="1" applyFill="1" applyBorder="1" applyProtection="1"/>
    <xf numFmtId="0" fontId="5" fillId="0" borderId="9" xfId="69" applyFont="1" applyFill="1" applyBorder="1" applyAlignment="1" applyProtection="1">
      <alignment horizontal="center" wrapText="1"/>
    </xf>
    <xf numFmtId="0" fontId="5" fillId="0" borderId="9" xfId="69" applyFont="1" applyFill="1" applyBorder="1" applyAlignment="1" applyProtection="1">
      <alignment horizontal="center"/>
    </xf>
    <xf numFmtId="0" fontId="5" fillId="0" borderId="0" xfId="69" applyFont="1" applyFill="1" applyBorder="1" applyProtection="1"/>
    <xf numFmtId="10" fontId="6" fillId="0" borderId="0" xfId="69" applyNumberFormat="1" applyFont="1" applyFill="1" applyBorder="1" applyProtection="1"/>
    <xf numFmtId="0" fontId="4" fillId="0" borderId="0" xfId="69" applyFont="1" applyFill="1" applyBorder="1" applyProtection="1"/>
    <xf numFmtId="0" fontId="6" fillId="0" borderId="0" xfId="69" applyFont="1" applyFill="1" applyBorder="1" applyProtection="1"/>
    <xf numFmtId="37" fontId="4" fillId="0" borderId="0" xfId="69" applyNumberFormat="1" applyFont="1" applyFill="1" applyBorder="1" applyProtection="1"/>
    <xf numFmtId="10" fontId="4" fillId="0" borderId="0" xfId="69" applyNumberFormat="1" applyFont="1" applyFill="1" applyBorder="1" applyProtection="1"/>
    <xf numFmtId="0" fontId="5" fillId="0" borderId="8" xfId="69" applyFont="1" applyFill="1" applyBorder="1" applyProtection="1"/>
    <xf numFmtId="37" fontId="4" fillId="0" borderId="8" xfId="69" applyNumberFormat="1" applyFont="1" applyFill="1" applyBorder="1" applyProtection="1"/>
    <xf numFmtId="10" fontId="4" fillId="0" borderId="8" xfId="69" applyNumberFormat="1" applyFont="1" applyFill="1" applyBorder="1" applyProtection="1"/>
    <xf numFmtId="37" fontId="5" fillId="0" borderId="9" xfId="69" applyNumberFormat="1" applyFont="1" applyFill="1" applyBorder="1" applyProtection="1"/>
    <xf numFmtId="10" fontId="5" fillId="0" borderId="9" xfId="69" applyNumberFormat="1" applyFont="1" applyFill="1" applyBorder="1" applyProtection="1"/>
    <xf numFmtId="10" fontId="5" fillId="0" borderId="9" xfId="69" applyNumberFormat="1" applyFont="1" applyFill="1" applyBorder="1" applyAlignment="1" applyProtection="1">
      <alignment horizontal="right"/>
    </xf>
    <xf numFmtId="37" fontId="6" fillId="0" borderId="9" xfId="69" applyNumberFormat="1" applyFont="1" applyFill="1" applyBorder="1" applyProtection="1"/>
    <xf numFmtId="10" fontId="6" fillId="0" borderId="9" xfId="69" applyNumberFormat="1" applyFont="1" applyFill="1" applyBorder="1" applyProtection="1"/>
    <xf numFmtId="37" fontId="7" fillId="0" borderId="0" xfId="69" applyNumberFormat="1" applyFont="1" applyFill="1" applyProtection="1"/>
    <xf numFmtId="164" fontId="7" fillId="0" borderId="0" xfId="69" applyNumberFormat="1" applyFont="1" applyFill="1" applyProtection="1"/>
    <xf numFmtId="0" fontId="6" fillId="0" borderId="0" xfId="69" quotePrefix="1" applyFont="1" applyFill="1" applyAlignment="1" applyProtection="1">
      <alignment horizontal="center"/>
    </xf>
    <xf numFmtId="0" fontId="28" fillId="0" borderId="0" xfId="69" applyFont="1" applyFill="1" applyAlignment="1" applyProtection="1">
      <alignment horizontal="center" wrapText="1"/>
    </xf>
    <xf numFmtId="0" fontId="32" fillId="0" borderId="0" xfId="69" applyFill="1" applyAlignment="1">
      <alignment horizontal="center" wrapText="1"/>
    </xf>
  </cellXfs>
  <cellStyles count="108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76"/>
  <sheetViews>
    <sheetView tabSelected="1" zoomScaleNormal="100" workbookViewId="0"/>
  </sheetViews>
  <sheetFormatPr defaultColWidth="12" defaultRowHeight="15"/>
  <cols>
    <col min="1" max="1" width="32.5703125" style="1" customWidth="1"/>
    <col min="2" max="2" width="17.140625" style="1" customWidth="1"/>
    <col min="3" max="3" width="17.85546875" style="1" customWidth="1"/>
    <col min="4" max="4" width="20.7109375" style="1" customWidth="1"/>
    <col min="5" max="5" width="18.5703125" style="1" customWidth="1"/>
    <col min="6" max="16384" width="12" style="1"/>
  </cols>
  <sheetData>
    <row r="1" spans="1:10">
      <c r="A1" s="3" t="s">
        <v>0</v>
      </c>
      <c r="B1" s="4"/>
      <c r="C1" s="4"/>
      <c r="D1" s="4"/>
      <c r="E1" s="4"/>
    </row>
    <row r="2" spans="1:10">
      <c r="A2" s="3" t="s">
        <v>1</v>
      </c>
      <c r="B2" s="4"/>
      <c r="C2" s="4"/>
      <c r="D2" s="4"/>
      <c r="E2" s="4"/>
    </row>
    <row r="3" spans="1:10" ht="15.75">
      <c r="A3" s="5" t="s">
        <v>66</v>
      </c>
      <c r="B3" s="4"/>
      <c r="C3" s="4"/>
      <c r="D3" s="4"/>
      <c r="E3" s="4"/>
      <c r="F3" s="26"/>
      <c r="G3" s="26"/>
      <c r="H3" s="26"/>
      <c r="I3" s="26"/>
      <c r="J3" s="26"/>
    </row>
    <row r="4" spans="1:10" ht="15.75">
      <c r="A4" s="27" t="s">
        <v>69</v>
      </c>
      <c r="B4" s="28"/>
      <c r="C4" s="28"/>
      <c r="D4" s="28"/>
      <c r="E4" s="28"/>
    </row>
    <row r="5" spans="1:10" ht="15.7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3.75" customHeight="1">
      <c r="A6" s="6"/>
      <c r="B6" s="6"/>
      <c r="C6" s="6"/>
      <c r="D6" s="6"/>
      <c r="E6" s="6"/>
    </row>
    <row r="7" spans="1:10" ht="15.75">
      <c r="A7" s="7" t="s">
        <v>2</v>
      </c>
      <c r="B7" s="8" t="s">
        <v>68</v>
      </c>
      <c r="C7" s="8" t="s">
        <v>70</v>
      </c>
      <c r="D7" s="9" t="s">
        <v>3</v>
      </c>
      <c r="E7" s="9" t="s">
        <v>4</v>
      </c>
    </row>
    <row r="8" spans="1:10" ht="9.75" customHeight="1">
      <c r="A8" s="10"/>
      <c r="B8" s="10"/>
      <c r="C8" s="10"/>
      <c r="D8" s="10"/>
      <c r="E8" s="10"/>
    </row>
    <row r="9" spans="1:10" ht="18" customHeight="1">
      <c r="A9" s="10" t="s">
        <v>71</v>
      </c>
      <c r="B9" s="2">
        <f>B11+B73+B74</f>
        <v>873416000</v>
      </c>
      <c r="C9" s="2">
        <f>C11+C73+C74</f>
        <v>873416000</v>
      </c>
      <c r="D9" s="2">
        <f>D11+D73+D74</f>
        <v>0</v>
      </c>
      <c r="E9" s="11">
        <f>D9/B9</f>
        <v>0</v>
      </c>
    </row>
    <row r="10" spans="1:10" ht="9.75" customHeight="1">
      <c r="A10" s="10"/>
      <c r="B10" s="10"/>
      <c r="C10" s="10"/>
      <c r="D10" s="10"/>
      <c r="E10" s="10"/>
    </row>
    <row r="11" spans="1:10" ht="15.75">
      <c r="A11" s="10" t="s">
        <v>67</v>
      </c>
      <c r="B11" s="2">
        <f>B65+B71+B72</f>
        <v>870931000</v>
      </c>
      <c r="C11" s="2">
        <f>C65+C71+C72</f>
        <v>866560920</v>
      </c>
      <c r="D11" s="2">
        <f>D65+D71+D72</f>
        <v>-4370080</v>
      </c>
      <c r="E11" s="11">
        <f>D11/B11</f>
        <v>-5.0177109323241448E-3</v>
      </c>
    </row>
    <row r="12" spans="1:10" ht="9.75" customHeight="1">
      <c r="A12" s="12"/>
      <c r="B12" s="13"/>
      <c r="C12" s="13"/>
      <c r="D12" s="13"/>
      <c r="E12" s="13"/>
    </row>
    <row r="13" spans="1:10" ht="18" customHeight="1">
      <c r="A13" s="10" t="s">
        <v>5</v>
      </c>
      <c r="B13" s="14">
        <v>13242811</v>
      </c>
      <c r="C13" s="14">
        <v>15935826</v>
      </c>
      <c r="D13" s="14">
        <f t="shared" ref="D13:D44" si="0">C13-B13</f>
        <v>2693015</v>
      </c>
      <c r="E13" s="15">
        <f t="shared" ref="E13:E44" si="1">D13/B13</f>
        <v>0.20335674956019534</v>
      </c>
    </row>
    <row r="14" spans="1:10" ht="18" customHeight="1">
      <c r="A14" s="10" t="s">
        <v>6</v>
      </c>
      <c r="B14" s="14">
        <v>2296191</v>
      </c>
      <c r="C14" s="14">
        <v>2749556</v>
      </c>
      <c r="D14" s="14">
        <f t="shared" si="0"/>
        <v>453365</v>
      </c>
      <c r="E14" s="15">
        <f t="shared" si="1"/>
        <v>0.19744219884147268</v>
      </c>
    </row>
    <row r="15" spans="1:10" ht="18" customHeight="1">
      <c r="A15" s="10" t="s">
        <v>7</v>
      </c>
      <c r="B15" s="14">
        <v>20040831</v>
      </c>
      <c r="C15" s="14">
        <v>21927448</v>
      </c>
      <c r="D15" s="14">
        <f t="shared" si="0"/>
        <v>1886617</v>
      </c>
      <c r="E15" s="15">
        <f t="shared" si="1"/>
        <v>9.4138661216194075E-2</v>
      </c>
    </row>
    <row r="16" spans="1:10" ht="18" customHeight="1">
      <c r="A16" s="16" t="s">
        <v>8</v>
      </c>
      <c r="B16" s="17">
        <v>7839730</v>
      </c>
      <c r="C16" s="17">
        <v>7020353</v>
      </c>
      <c r="D16" s="17">
        <f t="shared" si="0"/>
        <v>-819377</v>
      </c>
      <c r="E16" s="18">
        <f t="shared" si="1"/>
        <v>-0.10451597185107141</v>
      </c>
    </row>
    <row r="17" spans="1:5" ht="18" customHeight="1">
      <c r="A17" s="10" t="s">
        <v>9</v>
      </c>
      <c r="B17" s="14">
        <v>128788366</v>
      </c>
      <c r="C17" s="14">
        <v>122708017</v>
      </c>
      <c r="D17" s="14">
        <f t="shared" si="0"/>
        <v>-6080349</v>
      </c>
      <c r="E17" s="15">
        <f t="shared" si="1"/>
        <v>-4.7211943041501121E-2</v>
      </c>
    </row>
    <row r="18" spans="1:5" ht="18" customHeight="1">
      <c r="A18" s="10" t="s">
        <v>10</v>
      </c>
      <c r="B18" s="14">
        <v>11182905</v>
      </c>
      <c r="C18" s="14">
        <v>10014113</v>
      </c>
      <c r="D18" s="14">
        <f t="shared" si="0"/>
        <v>-1168792</v>
      </c>
      <c r="E18" s="15">
        <f t="shared" si="1"/>
        <v>-0.10451595538010919</v>
      </c>
    </row>
    <row r="19" spans="1:5" ht="18" customHeight="1">
      <c r="A19" s="10" t="s">
        <v>11</v>
      </c>
      <c r="B19" s="14">
        <v>10313964</v>
      </c>
      <c r="C19" s="14">
        <v>10849939</v>
      </c>
      <c r="D19" s="14">
        <f t="shared" si="0"/>
        <v>535975</v>
      </c>
      <c r="E19" s="15">
        <f t="shared" si="1"/>
        <v>5.1965956057244335E-2</v>
      </c>
    </row>
    <row r="20" spans="1:5" ht="18" customHeight="1">
      <c r="A20" s="16" t="s">
        <v>12</v>
      </c>
      <c r="B20" s="17">
        <v>2139306</v>
      </c>
      <c r="C20" s="17">
        <v>2128572</v>
      </c>
      <c r="D20" s="17">
        <f t="shared" si="0"/>
        <v>-10734</v>
      </c>
      <c r="E20" s="18">
        <f t="shared" si="1"/>
        <v>-5.0175150259009231E-3</v>
      </c>
    </row>
    <row r="21" spans="1:5" ht="18" customHeight="1">
      <c r="A21" s="10" t="s">
        <v>13</v>
      </c>
      <c r="B21" s="14">
        <v>3086388</v>
      </c>
      <c r="C21" s="14">
        <v>3048727</v>
      </c>
      <c r="D21" s="14">
        <f t="shared" si="0"/>
        <v>-37661</v>
      </c>
      <c r="E21" s="15">
        <f t="shared" si="1"/>
        <v>-1.2202289537154758E-2</v>
      </c>
    </row>
    <row r="22" spans="1:5" ht="18" customHeight="1">
      <c r="A22" s="10" t="s">
        <v>14</v>
      </c>
      <c r="B22" s="14">
        <v>49787759</v>
      </c>
      <c r="C22" s="14">
        <v>47191033</v>
      </c>
      <c r="D22" s="14">
        <f t="shared" si="0"/>
        <v>-2596726</v>
      </c>
      <c r="E22" s="15">
        <f t="shared" si="1"/>
        <v>-5.2155912460329856E-2</v>
      </c>
    </row>
    <row r="23" spans="1:5" ht="18" customHeight="1">
      <c r="A23" s="10" t="s">
        <v>15</v>
      </c>
      <c r="B23" s="14">
        <v>30707383</v>
      </c>
      <c r="C23" s="14">
        <v>27497972</v>
      </c>
      <c r="D23" s="14">
        <f t="shared" si="0"/>
        <v>-3209411</v>
      </c>
      <c r="E23" s="15">
        <f t="shared" si="1"/>
        <v>-0.1045159400265402</v>
      </c>
    </row>
    <row r="24" spans="1:5" ht="18" customHeight="1">
      <c r="A24" s="16" t="s">
        <v>16</v>
      </c>
      <c r="B24" s="17">
        <v>2139306</v>
      </c>
      <c r="C24" s="17">
        <v>2128572</v>
      </c>
      <c r="D24" s="17">
        <f t="shared" si="0"/>
        <v>-10734</v>
      </c>
      <c r="E24" s="18">
        <f t="shared" si="1"/>
        <v>-5.0175150259009231E-3</v>
      </c>
    </row>
    <row r="25" spans="1:5" ht="18" customHeight="1">
      <c r="A25" s="10" t="s">
        <v>17</v>
      </c>
      <c r="B25" s="14">
        <v>2944428</v>
      </c>
      <c r="C25" s="14">
        <v>2636688</v>
      </c>
      <c r="D25" s="14">
        <f t="shared" si="0"/>
        <v>-307740</v>
      </c>
      <c r="E25" s="15">
        <f t="shared" si="1"/>
        <v>-0.10451605541042266</v>
      </c>
    </row>
    <row r="26" spans="1:5" ht="18" customHeight="1">
      <c r="A26" s="10" t="s">
        <v>18</v>
      </c>
      <c r="B26" s="14">
        <v>40003397</v>
      </c>
      <c r="C26" s="14">
        <v>45262696</v>
      </c>
      <c r="D26" s="14">
        <f t="shared" si="0"/>
        <v>5259299</v>
      </c>
      <c r="E26" s="15">
        <f t="shared" si="1"/>
        <v>0.13147130979901531</v>
      </c>
    </row>
    <row r="27" spans="1:5" ht="18" customHeight="1">
      <c r="A27" s="10" t="s">
        <v>19</v>
      </c>
      <c r="B27" s="14">
        <v>17064726</v>
      </c>
      <c r="C27" s="14">
        <v>15281190</v>
      </c>
      <c r="D27" s="14">
        <f t="shared" si="0"/>
        <v>-1783536</v>
      </c>
      <c r="E27" s="15">
        <f t="shared" si="1"/>
        <v>-0.10451594710632917</v>
      </c>
    </row>
    <row r="28" spans="1:5" ht="18" customHeight="1">
      <c r="A28" s="16" t="s">
        <v>20</v>
      </c>
      <c r="B28" s="17">
        <v>5118005</v>
      </c>
      <c r="C28" s="17">
        <v>5042166</v>
      </c>
      <c r="D28" s="17">
        <f t="shared" si="0"/>
        <v>-75839</v>
      </c>
      <c r="E28" s="18">
        <f t="shared" si="1"/>
        <v>-1.4818078528645438E-2</v>
      </c>
    </row>
    <row r="29" spans="1:5" ht="18" customHeight="1">
      <c r="A29" s="10" t="s">
        <v>21</v>
      </c>
      <c r="B29" s="14">
        <v>5166437</v>
      </c>
      <c r="C29" s="14">
        <v>4626462</v>
      </c>
      <c r="D29" s="14">
        <f t="shared" si="0"/>
        <v>-539975</v>
      </c>
      <c r="E29" s="15">
        <f t="shared" si="1"/>
        <v>-0.10451593622451992</v>
      </c>
    </row>
    <row r="30" spans="1:5" ht="18" customHeight="1">
      <c r="A30" s="10" t="s">
        <v>22</v>
      </c>
      <c r="B30" s="14">
        <v>12961737</v>
      </c>
      <c r="C30" s="14">
        <v>13006059</v>
      </c>
      <c r="D30" s="14">
        <f t="shared" si="0"/>
        <v>44322</v>
      </c>
      <c r="E30" s="15">
        <f t="shared" si="1"/>
        <v>3.4194491062424733E-3</v>
      </c>
    </row>
    <row r="31" spans="1:5" ht="18" customHeight="1">
      <c r="A31" s="10" t="s">
        <v>23</v>
      </c>
      <c r="B31" s="14">
        <v>12548488</v>
      </c>
      <c r="C31" s="14">
        <v>15937361</v>
      </c>
      <c r="D31" s="14">
        <f t="shared" si="0"/>
        <v>3388873</v>
      </c>
      <c r="E31" s="15">
        <f t="shared" si="1"/>
        <v>0.27006225769989184</v>
      </c>
    </row>
    <row r="32" spans="1:5" ht="18" customHeight="1">
      <c r="A32" s="16" t="s">
        <v>24</v>
      </c>
      <c r="B32" s="17">
        <v>3208693</v>
      </c>
      <c r="C32" s="17">
        <v>2873333</v>
      </c>
      <c r="D32" s="17">
        <f t="shared" si="0"/>
        <v>-335360</v>
      </c>
      <c r="E32" s="18">
        <f t="shared" si="1"/>
        <v>-0.10451607554851773</v>
      </c>
    </row>
    <row r="33" spans="1:5" ht="18" customHeight="1">
      <c r="A33" s="10" t="s">
        <v>25</v>
      </c>
      <c r="B33" s="14">
        <v>14375433</v>
      </c>
      <c r="C33" s="14">
        <v>13351957</v>
      </c>
      <c r="D33" s="14">
        <f t="shared" si="0"/>
        <v>-1023476</v>
      </c>
      <c r="E33" s="15">
        <f t="shared" si="1"/>
        <v>-7.1196185881844398E-2</v>
      </c>
    </row>
    <row r="34" spans="1:5" ht="18" customHeight="1">
      <c r="A34" s="10" t="s">
        <v>26</v>
      </c>
      <c r="B34" s="14">
        <v>15595256</v>
      </c>
      <c r="C34" s="14">
        <v>13965303</v>
      </c>
      <c r="D34" s="14">
        <f t="shared" si="0"/>
        <v>-1629953</v>
      </c>
      <c r="E34" s="15">
        <f t="shared" si="1"/>
        <v>-0.10451595023512278</v>
      </c>
    </row>
    <row r="35" spans="1:5" ht="18" customHeight="1">
      <c r="A35" s="10" t="s">
        <v>27</v>
      </c>
      <c r="B35" s="14">
        <v>29709018</v>
      </c>
      <c r="C35" s="14">
        <v>26603952</v>
      </c>
      <c r="D35" s="14">
        <f t="shared" si="0"/>
        <v>-3105066</v>
      </c>
      <c r="E35" s="15">
        <f t="shared" si="1"/>
        <v>-0.10451594192712799</v>
      </c>
    </row>
    <row r="36" spans="1:5" ht="18" customHeight="1">
      <c r="A36" s="16" t="s">
        <v>28</v>
      </c>
      <c r="B36" s="17">
        <v>8577825</v>
      </c>
      <c r="C36" s="17">
        <v>8630212</v>
      </c>
      <c r="D36" s="17">
        <f t="shared" si="0"/>
        <v>52387</v>
      </c>
      <c r="E36" s="18">
        <f t="shared" si="1"/>
        <v>6.1072591245449753E-3</v>
      </c>
    </row>
    <row r="37" spans="1:5" ht="18" customHeight="1">
      <c r="A37" s="10" t="s">
        <v>29</v>
      </c>
      <c r="B37" s="14">
        <v>10193683</v>
      </c>
      <c r="C37" s="14">
        <v>10648637</v>
      </c>
      <c r="D37" s="14">
        <f t="shared" si="0"/>
        <v>454954</v>
      </c>
      <c r="E37" s="15">
        <f t="shared" si="1"/>
        <v>4.4630973908056586E-2</v>
      </c>
    </row>
    <row r="38" spans="1:5" ht="18" customHeight="1">
      <c r="A38" s="10" t="s">
        <v>30</v>
      </c>
      <c r="B38" s="14">
        <v>16472508</v>
      </c>
      <c r="C38" s="14">
        <v>14750868</v>
      </c>
      <c r="D38" s="14">
        <f t="shared" si="0"/>
        <v>-1721640</v>
      </c>
      <c r="E38" s="15">
        <f t="shared" si="1"/>
        <v>-0.10451596077537191</v>
      </c>
    </row>
    <row r="39" spans="1:5" ht="18" customHeight="1">
      <c r="A39" s="10" t="s">
        <v>31</v>
      </c>
      <c r="B39" s="14">
        <v>2139306</v>
      </c>
      <c r="C39" s="14">
        <v>2128572</v>
      </c>
      <c r="D39" s="14">
        <f t="shared" si="0"/>
        <v>-10734</v>
      </c>
      <c r="E39" s="15">
        <f t="shared" si="1"/>
        <v>-5.0175150259009231E-3</v>
      </c>
    </row>
    <row r="40" spans="1:5" ht="18" customHeight="1">
      <c r="A40" s="16" t="s">
        <v>32</v>
      </c>
      <c r="B40" s="17">
        <v>2291470</v>
      </c>
      <c r="C40" s="17">
        <v>2432570</v>
      </c>
      <c r="D40" s="17">
        <f t="shared" si="0"/>
        <v>141100</v>
      </c>
      <c r="E40" s="18">
        <f t="shared" si="1"/>
        <v>6.1576193447874072E-2</v>
      </c>
    </row>
    <row r="41" spans="1:5" ht="18" customHeight="1">
      <c r="A41" s="10" t="s">
        <v>33</v>
      </c>
      <c r="B41" s="14">
        <v>9531729</v>
      </c>
      <c r="C41" s="14">
        <v>9913269</v>
      </c>
      <c r="D41" s="14">
        <f t="shared" si="0"/>
        <v>381540</v>
      </c>
      <c r="E41" s="15">
        <f t="shared" si="1"/>
        <v>4.002841457200472E-2</v>
      </c>
    </row>
    <row r="42" spans="1:5" ht="18" customHeight="1">
      <c r="A42" s="10" t="s">
        <v>34</v>
      </c>
      <c r="B42" s="14">
        <v>2139306</v>
      </c>
      <c r="C42" s="14">
        <v>2128572</v>
      </c>
      <c r="D42" s="14">
        <f t="shared" si="0"/>
        <v>-10734</v>
      </c>
      <c r="E42" s="15">
        <f t="shared" si="1"/>
        <v>-5.0175150259009231E-3</v>
      </c>
    </row>
    <row r="43" spans="1:5" ht="18" customHeight="1">
      <c r="A43" s="10" t="s">
        <v>35</v>
      </c>
      <c r="B43" s="14">
        <v>24898651</v>
      </c>
      <c r="C43" s="14">
        <v>22296345</v>
      </c>
      <c r="D43" s="14">
        <f t="shared" si="0"/>
        <v>-2602306</v>
      </c>
      <c r="E43" s="15">
        <f t="shared" si="1"/>
        <v>-0.10451594345412528</v>
      </c>
    </row>
    <row r="44" spans="1:5" ht="18" customHeight="1">
      <c r="A44" s="16" t="s">
        <v>36</v>
      </c>
      <c r="B44" s="17">
        <v>6167206</v>
      </c>
      <c r="C44" s="17">
        <v>7484241</v>
      </c>
      <c r="D44" s="17">
        <f t="shared" si="0"/>
        <v>1317035</v>
      </c>
      <c r="E44" s="18">
        <f t="shared" si="1"/>
        <v>0.21355456587634661</v>
      </c>
    </row>
    <row r="45" spans="1:5" ht="18" customHeight="1">
      <c r="A45" s="10" t="s">
        <v>37</v>
      </c>
      <c r="B45" s="14">
        <v>54003637</v>
      </c>
      <c r="C45" s="14">
        <v>49406010</v>
      </c>
      <c r="D45" s="14">
        <f t="shared" ref="D45:D64" si="2">C45-B45</f>
        <v>-4597627</v>
      </c>
      <c r="E45" s="15">
        <f t="shared" ref="E45:E64" si="3">D45/B45</f>
        <v>-8.5135506706705694E-2</v>
      </c>
    </row>
    <row r="46" spans="1:5" ht="18" customHeight="1">
      <c r="A46" s="10" t="s">
        <v>38</v>
      </c>
      <c r="B46" s="14">
        <v>25235370</v>
      </c>
      <c r="C46" s="14">
        <v>28746951</v>
      </c>
      <c r="D46" s="14">
        <f t="shared" si="2"/>
        <v>3511581</v>
      </c>
      <c r="E46" s="15">
        <f t="shared" si="3"/>
        <v>0.13915314100803752</v>
      </c>
    </row>
    <row r="47" spans="1:5" ht="18" customHeight="1">
      <c r="A47" s="10" t="s">
        <v>39</v>
      </c>
      <c r="B47" s="14">
        <v>2139306</v>
      </c>
      <c r="C47" s="14">
        <v>2128572</v>
      </c>
      <c r="D47" s="14">
        <f t="shared" si="2"/>
        <v>-10734</v>
      </c>
      <c r="E47" s="15">
        <f t="shared" si="3"/>
        <v>-5.0175150259009231E-3</v>
      </c>
    </row>
    <row r="48" spans="1:5" ht="18" customHeight="1">
      <c r="A48" s="16" t="s">
        <v>40</v>
      </c>
      <c r="B48" s="17">
        <v>28162375</v>
      </c>
      <c r="C48" s="17">
        <v>30130209</v>
      </c>
      <c r="D48" s="17">
        <f t="shared" si="2"/>
        <v>1967834</v>
      </c>
      <c r="E48" s="18">
        <f t="shared" si="3"/>
        <v>6.9874575564028249E-2</v>
      </c>
    </row>
    <row r="49" spans="1:5" ht="18" customHeight="1">
      <c r="A49" s="10" t="s">
        <v>41</v>
      </c>
      <c r="B49" s="14">
        <v>6558618</v>
      </c>
      <c r="C49" s="14">
        <v>7802022</v>
      </c>
      <c r="D49" s="14">
        <f t="shared" si="2"/>
        <v>1243404</v>
      </c>
      <c r="E49" s="15">
        <f t="shared" si="3"/>
        <v>0.18958323232119936</v>
      </c>
    </row>
    <row r="50" spans="1:5" ht="18" customHeight="1">
      <c r="A50" s="10" t="s">
        <v>42</v>
      </c>
      <c r="B50" s="14">
        <v>11441241</v>
      </c>
      <c r="C50" s="14">
        <v>10245449</v>
      </c>
      <c r="D50" s="14">
        <f t="shared" si="2"/>
        <v>-1195792</v>
      </c>
      <c r="E50" s="15">
        <f t="shared" si="3"/>
        <v>-0.10451593494097362</v>
      </c>
    </row>
    <row r="51" spans="1:5" ht="18" customHeight="1">
      <c r="A51" s="10" t="s">
        <v>43</v>
      </c>
      <c r="B51" s="14">
        <v>29652886</v>
      </c>
      <c r="C51" s="14">
        <v>32264694</v>
      </c>
      <c r="D51" s="14">
        <f t="shared" si="2"/>
        <v>2611808</v>
      </c>
      <c r="E51" s="15">
        <f t="shared" si="3"/>
        <v>8.8079386269518584E-2</v>
      </c>
    </row>
    <row r="52" spans="1:5" ht="18" customHeight="1">
      <c r="A52" s="16" t="s">
        <v>44</v>
      </c>
      <c r="B52" s="17">
        <v>23096083</v>
      </c>
      <c r="C52" s="17">
        <v>25176038</v>
      </c>
      <c r="D52" s="17">
        <f t="shared" si="2"/>
        <v>2079955</v>
      </c>
      <c r="E52" s="18">
        <f t="shared" si="3"/>
        <v>9.0056612629942495E-2</v>
      </c>
    </row>
    <row r="53" spans="1:5" ht="18" customHeight="1">
      <c r="A53" s="10" t="s">
        <v>45</v>
      </c>
      <c r="B53" s="14">
        <v>3880689</v>
      </c>
      <c r="C53" s="14">
        <v>3582507</v>
      </c>
      <c r="D53" s="14">
        <f t="shared" si="2"/>
        <v>-298182</v>
      </c>
      <c r="E53" s="15">
        <f t="shared" si="3"/>
        <v>-7.6837386350722778E-2</v>
      </c>
    </row>
    <row r="54" spans="1:5" ht="18" customHeight="1">
      <c r="A54" s="10" t="s">
        <v>46</v>
      </c>
      <c r="B54" s="14">
        <v>14636640</v>
      </c>
      <c r="C54" s="14">
        <v>13932904</v>
      </c>
      <c r="D54" s="14">
        <f t="shared" si="2"/>
        <v>-703736</v>
      </c>
      <c r="E54" s="15">
        <f t="shared" si="3"/>
        <v>-4.8080433760753834E-2</v>
      </c>
    </row>
    <row r="55" spans="1:5" ht="18" customHeight="1">
      <c r="A55" s="10" t="s">
        <v>47</v>
      </c>
      <c r="B55" s="14">
        <v>2139306</v>
      </c>
      <c r="C55" s="14">
        <v>2128572</v>
      </c>
      <c r="D55" s="14">
        <f t="shared" si="2"/>
        <v>-10734</v>
      </c>
      <c r="E55" s="15">
        <f t="shared" si="3"/>
        <v>-5.0175150259009231E-3</v>
      </c>
    </row>
    <row r="56" spans="1:5" ht="18" customHeight="1">
      <c r="A56" s="16" t="s">
        <v>48</v>
      </c>
      <c r="B56" s="17">
        <v>18911472</v>
      </c>
      <c r="C56" s="17">
        <v>16934922</v>
      </c>
      <c r="D56" s="17">
        <f t="shared" si="2"/>
        <v>-1976550</v>
      </c>
      <c r="E56" s="18">
        <f t="shared" si="3"/>
        <v>-0.10451592557152611</v>
      </c>
    </row>
    <row r="57" spans="1:5" ht="18" customHeight="1">
      <c r="A57" s="10" t="s">
        <v>49</v>
      </c>
      <c r="B57" s="14">
        <v>51888988</v>
      </c>
      <c r="C57" s="14">
        <v>58289678</v>
      </c>
      <c r="D57" s="14">
        <f t="shared" si="2"/>
        <v>6400690</v>
      </c>
      <c r="E57" s="15">
        <f t="shared" si="3"/>
        <v>0.12335353312344423</v>
      </c>
    </row>
    <row r="58" spans="1:5" ht="18" customHeight="1">
      <c r="A58" s="10" t="s">
        <v>50</v>
      </c>
      <c r="B58" s="14">
        <v>3711780</v>
      </c>
      <c r="C58" s="14">
        <v>3323840</v>
      </c>
      <c r="D58" s="14">
        <f t="shared" si="2"/>
        <v>-387940</v>
      </c>
      <c r="E58" s="15">
        <f t="shared" si="3"/>
        <v>-0.10451589264449941</v>
      </c>
    </row>
    <row r="59" spans="1:5" ht="18" customHeight="1">
      <c r="A59" s="10" t="s">
        <v>51</v>
      </c>
      <c r="B59" s="14">
        <v>2139306</v>
      </c>
      <c r="C59" s="14">
        <v>2128572</v>
      </c>
      <c r="D59" s="14">
        <f t="shared" si="2"/>
        <v>-10734</v>
      </c>
      <c r="E59" s="15">
        <f t="shared" si="3"/>
        <v>-5.0175150259009231E-3</v>
      </c>
    </row>
    <row r="60" spans="1:5" ht="18" customHeight="1">
      <c r="A60" s="16" t="s">
        <v>52</v>
      </c>
      <c r="B60" s="17">
        <v>15728252</v>
      </c>
      <c r="C60" s="17">
        <v>14084399</v>
      </c>
      <c r="D60" s="17">
        <f t="shared" si="2"/>
        <v>-1643853</v>
      </c>
      <c r="E60" s="18">
        <f t="shared" si="3"/>
        <v>-0.10451593730822725</v>
      </c>
    </row>
    <row r="61" spans="1:5" ht="18" customHeight="1">
      <c r="A61" s="10" t="s">
        <v>53</v>
      </c>
      <c r="B61" s="14">
        <v>18966351</v>
      </c>
      <c r="C61" s="14">
        <v>18561132</v>
      </c>
      <c r="D61" s="14">
        <f t="shared" si="2"/>
        <v>-405219</v>
      </c>
      <c r="E61" s="15">
        <f t="shared" si="3"/>
        <v>-2.1365153476280176E-2</v>
      </c>
    </row>
    <row r="62" spans="1:5" ht="18" customHeight="1">
      <c r="A62" s="10" t="s">
        <v>54</v>
      </c>
      <c r="B62" s="14">
        <v>5350384</v>
      </c>
      <c r="C62" s="14">
        <v>6247535</v>
      </c>
      <c r="D62" s="14">
        <f t="shared" si="2"/>
        <v>897151</v>
      </c>
      <c r="E62" s="15">
        <f t="shared" si="3"/>
        <v>0.16767974037003699</v>
      </c>
    </row>
    <row r="63" spans="1:5" ht="18" customHeight="1">
      <c r="A63" s="10" t="s">
        <v>55</v>
      </c>
      <c r="B63" s="14">
        <v>13268135</v>
      </c>
      <c r="C63" s="14">
        <v>11985441</v>
      </c>
      <c r="D63" s="14">
        <f t="shared" si="2"/>
        <v>-1282694</v>
      </c>
      <c r="E63" s="15">
        <f t="shared" si="3"/>
        <v>-9.6674777578009269E-2</v>
      </c>
    </row>
    <row r="64" spans="1:5" ht="18" customHeight="1">
      <c r="A64" s="16" t="s">
        <v>56</v>
      </c>
      <c r="B64" s="17">
        <v>2139306</v>
      </c>
      <c r="C64" s="17">
        <v>2128572</v>
      </c>
      <c r="D64" s="17">
        <f t="shared" si="2"/>
        <v>-10734</v>
      </c>
      <c r="E64" s="18">
        <f t="shared" si="3"/>
        <v>-5.0175150259009231E-3</v>
      </c>
    </row>
    <row r="65" spans="1:5" ht="18" customHeight="1">
      <c r="A65" s="7" t="s">
        <v>57</v>
      </c>
      <c r="B65" s="19">
        <f>SUM(B13:B64)</f>
        <v>855722367</v>
      </c>
      <c r="C65" s="19">
        <f>SUM(C13:C64)</f>
        <v>851428600</v>
      </c>
      <c r="D65" s="19">
        <f>SUM(D13:D64)</f>
        <v>-4293767</v>
      </c>
      <c r="E65" s="20">
        <f t="shared" ref="E65:E72" si="4">D65/B65</f>
        <v>-5.0177103761505394E-3</v>
      </c>
    </row>
    <row r="66" spans="1:5" ht="18" customHeight="1">
      <c r="A66" s="10" t="s">
        <v>58</v>
      </c>
      <c r="B66" s="14">
        <v>228951</v>
      </c>
      <c r="C66" s="14">
        <v>227760</v>
      </c>
      <c r="D66" s="14">
        <f>C66-B66</f>
        <v>-1191</v>
      </c>
      <c r="E66" s="15">
        <f t="shared" si="4"/>
        <v>-5.2019864512493942E-3</v>
      </c>
    </row>
    <row r="67" spans="1:5" ht="18" customHeight="1">
      <c r="A67" s="10" t="s">
        <v>59</v>
      </c>
      <c r="B67" s="14">
        <v>777128</v>
      </c>
      <c r="C67" s="14">
        <v>773087</v>
      </c>
      <c r="D67" s="14">
        <f>C67-B67</f>
        <v>-4041</v>
      </c>
      <c r="E67" s="15">
        <f t="shared" si="4"/>
        <v>-5.1999155866215086E-3</v>
      </c>
    </row>
    <row r="68" spans="1:5" ht="18" customHeight="1">
      <c r="A68" s="10" t="s">
        <v>60</v>
      </c>
      <c r="B68" s="14">
        <v>424593</v>
      </c>
      <c r="C68" s="14">
        <v>422385</v>
      </c>
      <c r="D68" s="14">
        <f>C68-B68</f>
        <v>-2208</v>
      </c>
      <c r="E68" s="15">
        <f t="shared" si="4"/>
        <v>-5.2002741448869856E-3</v>
      </c>
    </row>
    <row r="69" spans="1:5" ht="18" customHeight="1">
      <c r="A69" s="10" t="s">
        <v>61</v>
      </c>
      <c r="B69" s="14">
        <v>75000</v>
      </c>
      <c r="C69" s="14">
        <v>75000</v>
      </c>
      <c r="D69" s="14">
        <f>C69-B69</f>
        <v>0</v>
      </c>
      <c r="E69" s="15">
        <f t="shared" si="4"/>
        <v>0</v>
      </c>
    </row>
    <row r="70" spans="1:5" ht="18" customHeight="1">
      <c r="A70" s="16" t="s">
        <v>62</v>
      </c>
      <c r="B70" s="17">
        <v>638996</v>
      </c>
      <c r="C70" s="17">
        <v>635674</v>
      </c>
      <c r="D70" s="17">
        <f>C70-B70</f>
        <v>-3322</v>
      </c>
      <c r="E70" s="18">
        <f t="shared" si="4"/>
        <v>-5.1987805870459284E-3</v>
      </c>
    </row>
    <row r="71" spans="1:5" ht="18" customHeight="1">
      <c r="A71" s="7" t="s">
        <v>63</v>
      </c>
      <c r="B71" s="19">
        <f>SUM(B66:B70)</f>
        <v>2144668</v>
      </c>
      <c r="C71" s="19">
        <f>SUM(C66:C70)</f>
        <v>2133906</v>
      </c>
      <c r="D71" s="19">
        <f>SUM(D66:D70)</f>
        <v>-10762</v>
      </c>
      <c r="E71" s="21">
        <f t="shared" si="4"/>
        <v>-5.0180261000770283E-3</v>
      </c>
    </row>
    <row r="72" spans="1:5" ht="18" customHeight="1">
      <c r="A72" s="7" t="s">
        <v>64</v>
      </c>
      <c r="B72" s="19">
        <v>13063965</v>
      </c>
      <c r="C72" s="19">
        <v>12998414</v>
      </c>
      <c r="D72" s="22">
        <f>C72-B72</f>
        <v>-65551</v>
      </c>
      <c r="E72" s="23">
        <f t="shared" si="4"/>
        <v>-5.0176956230363447E-3</v>
      </c>
    </row>
    <row r="73" spans="1:5" ht="18" customHeight="1">
      <c r="A73" s="7" t="s">
        <v>65</v>
      </c>
      <c r="B73" s="19">
        <v>2485000</v>
      </c>
      <c r="C73" s="19">
        <v>2488000</v>
      </c>
      <c r="D73" s="19">
        <f>C73-B73</f>
        <v>3000</v>
      </c>
      <c r="E73" s="21">
        <f>IF(ISERROR(D73/B73),"N/A ",D73/B73)</f>
        <v>1.2072434607645875E-3</v>
      </c>
    </row>
    <row r="74" spans="1:5" ht="18" customHeight="1">
      <c r="A74" s="7" t="s">
        <v>72</v>
      </c>
      <c r="B74" s="19">
        <v>0</v>
      </c>
      <c r="C74" s="19">
        <v>4367080</v>
      </c>
      <c r="D74" s="19">
        <f>C74-B74</f>
        <v>4367080</v>
      </c>
      <c r="E74" s="21" t="str">
        <f>IF(ISERROR(D74/B74),"N/A ",D74/B74)</f>
        <v xml:space="preserve">N/A </v>
      </c>
    </row>
    <row r="75" spans="1:5" ht="13.5" customHeight="1">
      <c r="A75" s="24"/>
      <c r="B75" s="6"/>
      <c r="C75" s="6"/>
      <c r="D75" s="25"/>
      <c r="E75" s="6"/>
    </row>
    <row r="76" spans="1:5">
      <c r="A76" s="25"/>
    </row>
  </sheetData>
  <mergeCells count="4">
    <mergeCell ref="F3:J3"/>
    <mergeCell ref="A4:E4"/>
    <mergeCell ref="A5:E5"/>
    <mergeCell ref="F5:J5"/>
  </mergeCells>
  <printOptions horizontalCentered="1"/>
  <pageMargins left="0.55000000000000004" right="0.3" top="0.3" bottom="0.5" header="0" footer="0"/>
  <pageSetup scale="6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7964A2-5BD8-42F7-B2E2-0579F4030FD4}"/>
</file>

<file path=customXml/itemProps2.xml><?xml version="1.0" encoding="utf-8"?>
<ds:datastoreItem xmlns:ds="http://schemas.openxmlformats.org/officeDocument/2006/customXml" ds:itemID="{AAA3E055-804E-44F2-978E-3A99E1B0B2BE}"/>
</file>

<file path=customXml/itemProps3.xml><?xml version="1.0" encoding="utf-8"?>
<ds:datastoreItem xmlns:ds="http://schemas.openxmlformats.org/officeDocument/2006/customXml" ds:itemID="{A44321FF-5C92-4A78-9BEC-A9DC0A66A8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Youth</vt:lpstr>
      <vt:lpstr>Youth!Print_Area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David Litvin</cp:lastModifiedBy>
  <cp:lastPrinted>2017-05-19T12:01:15Z</cp:lastPrinted>
  <dcterms:created xsi:type="dcterms:W3CDTF">2010-01-29T18:36:59Z</dcterms:created>
  <dcterms:modified xsi:type="dcterms:W3CDTF">2017-06-20T19:50:11Z</dcterms:modified>
</cp:coreProperties>
</file>