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38190" windowHeight="11715"/>
  </bookViews>
  <sheets>
    <sheet name="ES" sheetId="111" r:id="rId1"/>
  </sheets>
  <definedNames>
    <definedName name="_Key1" localSheetId="0" hidden="1">ES!$E$14:$E$65</definedName>
    <definedName name="_Key1" hidden="1">#REF!</definedName>
    <definedName name="_Order1" localSheetId="0" hidden="1">0</definedName>
    <definedName name="_Order1" hidden="1">255</definedName>
    <definedName name="_Order2" localSheetId="0" hidden="1">0</definedName>
    <definedName name="_Order2" hidden="1">0</definedName>
    <definedName name="_Sort" localSheetId="0" hidden="1">ES!$A$14:$E$65</definedName>
    <definedName name="_Sort" hidden="1">#REF!</definedName>
    <definedName name="_xlnm.Database">#REF!</definedName>
    <definedName name="FORFM">#REF!</definedName>
    <definedName name="_xlnm.Print_Area" localSheetId="0">ES!$A$1:$E$71</definedName>
    <definedName name="_xlnm.Print_Area">#REF!</definedName>
    <definedName name="STFORM">#REF!</definedName>
  </definedNames>
  <calcPr calcId="145621"/>
</workbook>
</file>

<file path=xl/calcChain.xml><?xml version="1.0" encoding="utf-8"?>
<calcChain xmlns="http://schemas.openxmlformats.org/spreadsheetml/2006/main">
  <c r="D71" i="111" l="1"/>
  <c r="E71" i="111" s="1"/>
  <c r="D70" i="111"/>
  <c r="E70" i="111" s="1"/>
  <c r="C69" i="111"/>
  <c r="B69" i="111"/>
  <c r="D68" i="111"/>
  <c r="E68" i="111" s="1"/>
  <c r="D67" i="111"/>
  <c r="E67" i="111" s="1"/>
  <c r="C66" i="111"/>
  <c r="B66" i="111"/>
  <c r="D65" i="111"/>
  <c r="E65" i="111" s="1"/>
  <c r="D64" i="111"/>
  <c r="E64" i="111" s="1"/>
  <c r="D63" i="111"/>
  <c r="E63" i="111" s="1"/>
  <c r="D62" i="111"/>
  <c r="E62" i="111" s="1"/>
  <c r="D61" i="111"/>
  <c r="E61" i="111" s="1"/>
  <c r="D60" i="111"/>
  <c r="E60" i="111" s="1"/>
  <c r="D59" i="111"/>
  <c r="E59" i="111" s="1"/>
  <c r="D58" i="111"/>
  <c r="E58" i="111" s="1"/>
  <c r="D57" i="111"/>
  <c r="E57" i="111" s="1"/>
  <c r="D56" i="111"/>
  <c r="E56" i="111" s="1"/>
  <c r="D55" i="111"/>
  <c r="E55" i="111" s="1"/>
  <c r="D54" i="111"/>
  <c r="E54" i="111" s="1"/>
  <c r="D53" i="111"/>
  <c r="E53" i="111" s="1"/>
  <c r="D52" i="111"/>
  <c r="E52" i="111" s="1"/>
  <c r="D51" i="111"/>
  <c r="E51" i="111" s="1"/>
  <c r="D50" i="111"/>
  <c r="E50" i="111" s="1"/>
  <c r="D49" i="111"/>
  <c r="E49" i="111" s="1"/>
  <c r="D48" i="111"/>
  <c r="E48" i="111" s="1"/>
  <c r="D47" i="111"/>
  <c r="E47" i="111" s="1"/>
  <c r="D46" i="111"/>
  <c r="E46" i="111" s="1"/>
  <c r="D45" i="111"/>
  <c r="E45" i="111" s="1"/>
  <c r="D44" i="111"/>
  <c r="E44" i="111" s="1"/>
  <c r="D43" i="111"/>
  <c r="E43" i="111" s="1"/>
  <c r="D42" i="111"/>
  <c r="E42" i="111" s="1"/>
  <c r="D41" i="111"/>
  <c r="E41" i="111" s="1"/>
  <c r="D40" i="111"/>
  <c r="E40" i="111" s="1"/>
  <c r="D39" i="111"/>
  <c r="E39" i="111" s="1"/>
  <c r="D38" i="111"/>
  <c r="E38" i="111" s="1"/>
  <c r="D37" i="111"/>
  <c r="E37" i="111" s="1"/>
  <c r="D36" i="111"/>
  <c r="E36" i="111" s="1"/>
  <c r="D35" i="111"/>
  <c r="E35" i="111" s="1"/>
  <c r="D34" i="111"/>
  <c r="E34" i="111" s="1"/>
  <c r="D33" i="111"/>
  <c r="E33" i="111" s="1"/>
  <c r="D32" i="111"/>
  <c r="E32" i="111" s="1"/>
  <c r="D31" i="111"/>
  <c r="E31" i="111" s="1"/>
  <c r="D30" i="111"/>
  <c r="E30" i="111" s="1"/>
  <c r="D29" i="111"/>
  <c r="E29" i="111" s="1"/>
  <c r="D28" i="111"/>
  <c r="E28" i="111" s="1"/>
  <c r="D27" i="111"/>
  <c r="E27" i="111" s="1"/>
  <c r="D26" i="111"/>
  <c r="E26" i="111" s="1"/>
  <c r="D25" i="111"/>
  <c r="E25" i="111" s="1"/>
  <c r="D24" i="111"/>
  <c r="E24" i="111" s="1"/>
  <c r="D23" i="111"/>
  <c r="E23" i="111" s="1"/>
  <c r="D22" i="111"/>
  <c r="E22" i="111" s="1"/>
  <c r="D21" i="111"/>
  <c r="E21" i="111" s="1"/>
  <c r="D20" i="111"/>
  <c r="E20" i="111" s="1"/>
  <c r="D19" i="111"/>
  <c r="E19" i="111" s="1"/>
  <c r="D18" i="111"/>
  <c r="E18" i="111" s="1"/>
  <c r="D17" i="111"/>
  <c r="E17" i="111" s="1"/>
  <c r="D16" i="111"/>
  <c r="E16" i="111" s="1"/>
  <c r="D15" i="111"/>
  <c r="E15" i="111" s="1"/>
  <c r="D14" i="111"/>
  <c r="E14" i="111" s="1"/>
  <c r="D66" i="111" l="1"/>
  <c r="E66" i="111" s="1"/>
  <c r="D69" i="111"/>
  <c r="E69" i="111" s="1"/>
  <c r="C12" i="111" l="1"/>
  <c r="B12" i="111"/>
  <c r="C10" i="111"/>
  <c r="B10" i="111"/>
  <c r="D12" i="111" l="1"/>
  <c r="E12" i="111" s="1"/>
  <c r="D10" i="111"/>
  <c r="E10" i="111" s="1"/>
</calcChain>
</file>

<file path=xl/sharedStrings.xml><?xml version="1.0" encoding="utf-8"?>
<sst xmlns="http://schemas.openxmlformats.org/spreadsheetml/2006/main" count="72" uniqueCount="70">
  <si>
    <t>Employment and Training Administration</t>
  </si>
  <si>
    <t>State</t>
  </si>
  <si>
    <t>Difference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</si>
  <si>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</si>
  <si>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</si>
  <si>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</si>
  <si>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</si>
  <si>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</si>
  <si>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</si>
  <si>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</si>
  <si>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</si>
  <si>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</si>
  <si>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</si>
  <si>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</si>
  <si>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</si>
  <si>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</si>
  <si>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</si>
  <si>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</si>
  <si>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</si>
  <si>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</si>
  <si>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</si>
  <si>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</si>
  <si>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</si>
  <si>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</si>
  <si>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</si>
  <si>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</si>
  <si>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</si>
  <si>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</si>
  <si>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</si>
  <si>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</si>
  <si>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</si>
  <si>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</si>
  <si>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</si>
  <si>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</si>
  <si>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</si>
  <si>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</si>
  <si>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</si>
  <si>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</si>
  <si>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</si>
  <si>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</si>
  <si>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</si>
  <si>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</si>
  <si>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</si>
  <si>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</si>
  <si>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</si>
  <si>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</si>
  <si>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</si>
  <si>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</si>
  <si>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</si>
  <si>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</si>
  <si>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</si>
  <si>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</si>
  <si>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</si>
  <si>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</si>
  <si>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</si>
  <si>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Guam</t>
  </si>
  <si>
    <t>Virgin Islands</t>
  </si>
  <si>
    <t xml:space="preserve">    Outlying Areas Total</t>
  </si>
  <si>
    <t>U. S. Department of Labor</t>
  </si>
  <si>
    <t xml:space="preserve">    State Total</t>
  </si>
  <si>
    <t>Employment Service (Wagner-Peyser)</t>
  </si>
  <si>
    <t>Final</t>
  </si>
  <si>
    <t xml:space="preserve">%   </t>
  </si>
  <si>
    <t>Evaluations set aside</t>
  </si>
  <si>
    <t>PY 2016</t>
  </si>
  <si>
    <t>Total (WIOA ES Activities)</t>
  </si>
  <si>
    <t>PY 2017</t>
  </si>
  <si>
    <t>PY 2017 vs PY 2016 Final Allotments</t>
  </si>
  <si>
    <t>Total Appropriated</t>
  </si>
  <si>
    <t>Program Integrity set aside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</si>
</sst>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</numFmts>
  <fonts count="3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2"/>
      <name val="SWISS"/>
    </font>
    <font>
      <b/>
      <sz val="12"/>
      <name val="SWISS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sz val="12"/>
      <name val="Arial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/>
      <right/>
      <top/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108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1" fontId="7" fillId="0" borderId="0" applyFont="0" applyFill="0" applyBorder="0" applyAlignment="0" applyProtection="0"/>
    <xf numFmtId="41" fontId="26" fillId="0" borderId="0" applyFont="0" applyFill="0" applyBorder="0" applyAlignment="0" applyProtection="0"/>
    <xf numFmtId="3" fontId="1" fillId="0" borderId="0" applyFont="0" applyFill="0" applyBorder="0" applyAlignment="0" applyProtection="0"/>
    <xf numFmtId="5" fontId="7" fillId="0" borderId="0" applyFont="0" applyFill="0" applyBorder="0" applyAlignment="0" applyProtection="0"/>
    <xf numFmtId="42" fontId="26" fillId="0" borderId="0" applyFont="0" applyFill="0" applyBorder="0" applyAlignment="0" applyProtection="0"/>
    <xf numFmtId="5" fontId="28" fillId="0" borderId="0" applyFont="0" applyFill="0" applyBorder="0" applyAlignment="0" applyProtection="0"/>
    <xf numFmtId="42" fontId="7" fillId="0" borderId="0" applyFont="0" applyFill="0" applyBorder="0" applyAlignment="0" applyProtection="0"/>
    <xf numFmtId="5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18" fillId="4" borderId="0" applyNumberFormat="0" applyBorder="0" applyAlignment="0" applyProtection="0"/>
    <xf numFmtId="0" fontId="9" fillId="0" borderId="0" applyNumberFormat="0" applyFont="0" applyFill="0" applyAlignment="0" applyProtection="0"/>
    <xf numFmtId="0" fontId="5" fillId="0" borderId="0" applyNumberFormat="0" applyFont="0" applyFill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2" fillId="0" borderId="0"/>
    <xf numFmtId="0" fontId="3" fillId="0" borderId="0"/>
    <xf numFmtId="0" fontId="8" fillId="0" borderId="0"/>
    <xf numFmtId="0" fontId="26" fillId="0" borderId="0">
      <alignment vertical="top"/>
    </xf>
    <xf numFmtId="0" fontId="27" fillId="0" borderId="0"/>
    <xf numFmtId="0" fontId="28" fillId="0" borderId="0">
      <alignment vertical="top"/>
    </xf>
    <xf numFmtId="0" fontId="8" fillId="23" borderId="5" applyNumberFormat="0" applyFont="0" applyAlignment="0" applyProtection="0"/>
    <xf numFmtId="0" fontId="23" fillId="20" borderId="6" applyNumberFormat="0" applyAlignment="0" applyProtection="0"/>
    <xf numFmtId="10" fontId="26" fillId="0" borderId="0" applyFont="0" applyFill="0" applyBorder="0" applyAlignment="0" applyProtection="0"/>
    <xf numFmtId="10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7" applyNumberFormat="0" applyFont="0" applyBorder="0" applyAlignment="0" applyProtection="0"/>
    <xf numFmtId="0" fontId="25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>
      <alignment vertical="top"/>
    </xf>
    <xf numFmtId="5" fontId="1" fillId="0" borderId="0" applyFont="0" applyFill="0" applyBorder="0" applyAlignment="0" applyProtection="0"/>
    <xf numFmtId="0" fontId="29" fillId="0" borderId="0">
      <alignment vertical="top"/>
    </xf>
    <xf numFmtId="42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30" fillId="0" borderId="0"/>
    <xf numFmtId="41" fontId="1" fillId="0" borderId="0" applyFont="0" applyFill="0" applyBorder="0" applyAlignment="0" applyProtection="0"/>
    <xf numFmtId="5" fontId="29" fillId="0" borderId="0" applyFont="0" applyFill="0" applyBorder="0" applyAlignment="0" applyProtection="0"/>
    <xf numFmtId="0" fontId="29" fillId="0" borderId="0">
      <alignment vertical="top"/>
    </xf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2" fillId="0" borderId="0"/>
    <xf numFmtId="0" fontId="1" fillId="0" borderId="0">
      <alignment vertical="top"/>
    </xf>
    <xf numFmtId="0" fontId="2" fillId="0" borderId="0"/>
    <xf numFmtId="0" fontId="1" fillId="0" borderId="0">
      <alignment vertical="top"/>
    </xf>
    <xf numFmtId="0" fontId="2" fillId="23" borderId="5" applyNumberFormat="0" applyFont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top"/>
    </xf>
    <xf numFmtId="0" fontId="2" fillId="0" borderId="0"/>
    <xf numFmtId="0" fontId="3" fillId="0" borderId="0"/>
    <xf numFmtId="0" fontId="2" fillId="0" borderId="0"/>
    <xf numFmtId="10" fontId="1" fillId="0" borderId="0" applyFont="0" applyFill="0" applyBorder="0" applyAlignment="0" applyProtection="0"/>
  </cellStyleXfs>
  <cellXfs count="36">
    <xf numFmtId="0" fontId="0" fillId="0" borderId="0" xfId="0"/>
    <xf numFmtId="0" fontId="30" fillId="0" borderId="0" xfId="69" applyFill="1"/>
    <xf numFmtId="0" fontId="4" fillId="0" borderId="9" xfId="69" applyFont="1" applyFill="1" applyBorder="1" applyProtection="1"/>
    <xf numFmtId="10" fontId="5" fillId="0" borderId="0" xfId="69" applyNumberFormat="1" applyFont="1" applyFill="1" applyBorder="1" applyProtection="1"/>
    <xf numFmtId="0" fontId="5" fillId="0" borderId="0" xfId="69" applyFont="1" applyFill="1" applyBorder="1" applyProtection="1"/>
    <xf numFmtId="0" fontId="2" fillId="0" borderId="0" xfId="69" applyFont="1" applyFill="1" applyProtection="1"/>
    <xf numFmtId="0" fontId="2" fillId="0" borderId="0" xfId="69" applyFont="1" applyFill="1" applyBorder="1" applyProtection="1"/>
    <xf numFmtId="0" fontId="4" fillId="0" borderId="0" xfId="69" applyFont="1" applyFill="1" applyBorder="1" applyAlignment="1" applyProtection="1">
      <alignment horizontal="center"/>
    </xf>
    <xf numFmtId="0" fontId="4" fillId="0" borderId="0" xfId="69" applyFont="1" applyFill="1" applyProtection="1"/>
    <xf numFmtId="0" fontId="30" fillId="0" borderId="0" xfId="69" applyFill="1" applyProtection="1"/>
    <xf numFmtId="0" fontId="2" fillId="0" borderId="0" xfId="69" applyFont="1" applyFill="1" applyAlignment="1" applyProtection="1">
      <alignment horizontal="centerContinuous"/>
    </xf>
    <xf numFmtId="0" fontId="4" fillId="0" borderId="0" xfId="69" quotePrefix="1" applyFont="1" applyFill="1" applyBorder="1" applyAlignment="1" applyProtection="1">
      <alignment horizontal="center"/>
    </xf>
    <xf numFmtId="0" fontId="6" fillId="0" borderId="0" xfId="69" applyFont="1" applyFill="1" applyBorder="1" applyAlignment="1" applyProtection="1">
      <alignment horizontal="right"/>
    </xf>
    <xf numFmtId="0" fontId="2" fillId="0" borderId="0" xfId="69" applyFont="1" applyFill="1"/>
    <xf numFmtId="0" fontId="6" fillId="0" borderId="0" xfId="69" applyFont="1" applyFill="1" applyAlignment="1" applyProtection="1">
      <alignment horizontal="centerContinuous"/>
    </xf>
    <xf numFmtId="0" fontId="1" fillId="0" borderId="0" xfId="69" applyFont="1" applyFill="1" applyAlignment="1" applyProtection="1">
      <alignment horizontal="centerContinuous"/>
    </xf>
    <xf numFmtId="0" fontId="5" fillId="0" borderId="0" xfId="69" applyFont="1" applyFill="1" applyAlignment="1" applyProtection="1">
      <alignment horizontal="centerContinuous"/>
    </xf>
    <xf numFmtId="0" fontId="5" fillId="0" borderId="0" xfId="69" applyFont="1" applyFill="1" applyBorder="1" applyAlignment="1" applyProtection="1">
      <alignment horizontal="center"/>
    </xf>
    <xf numFmtId="0" fontId="1" fillId="0" borderId="0" xfId="69" applyFont="1" applyFill="1" applyBorder="1" applyAlignment="1" applyProtection="1">
      <alignment horizontal="right"/>
    </xf>
    <xf numFmtId="0" fontId="5" fillId="0" borderId="9" xfId="69" applyFont="1" applyFill="1" applyBorder="1" applyProtection="1"/>
    <xf numFmtId="0" fontId="4" fillId="0" borderId="9" xfId="69" quotePrefix="1" applyFont="1" applyFill="1" applyBorder="1" applyAlignment="1" applyProtection="1">
      <alignment horizontal="center"/>
    </xf>
    <xf numFmtId="0" fontId="4" fillId="0" borderId="10" xfId="69" applyFont="1" applyFill="1" applyBorder="1" applyAlignment="1" applyProtection="1">
      <alignment horizontal="center"/>
    </xf>
    <xf numFmtId="5" fontId="5" fillId="0" borderId="0" xfId="71" applyFont="1" applyFill="1" applyBorder="1" applyProtection="1"/>
    <xf numFmtId="0" fontId="5" fillId="0" borderId="8" xfId="69" applyFont="1" applyFill="1" applyBorder="1" applyProtection="1"/>
    <xf numFmtId="0" fontId="5" fillId="0" borderId="11" xfId="69" applyFont="1" applyFill="1" applyBorder="1" applyProtection="1"/>
    <xf numFmtId="37" fontId="5" fillId="0" borderId="0" xfId="69" applyNumberFormat="1" applyFont="1" applyFill="1" applyBorder="1" applyProtection="1"/>
    <xf numFmtId="37" fontId="4" fillId="0" borderId="9" xfId="47" applyNumberFormat="1" applyFont="1" applyFill="1" applyBorder="1" applyProtection="1"/>
    <xf numFmtId="10" fontId="4" fillId="0" borderId="9" xfId="47" applyNumberFormat="1" applyFont="1" applyFill="1" applyBorder="1" applyAlignment="1" applyProtection="1">
      <alignment horizontal="right"/>
    </xf>
    <xf numFmtId="37" fontId="2" fillId="0" borderId="0" xfId="47" applyNumberFormat="1" applyFont="1" applyFill="1" applyBorder="1" applyProtection="1"/>
    <xf numFmtId="10" fontId="2" fillId="0" borderId="0" xfId="47" applyNumberFormat="1" applyFont="1" applyFill="1" applyBorder="1" applyProtection="1"/>
    <xf numFmtId="37" fontId="2" fillId="0" borderId="8" xfId="47" applyNumberFormat="1" applyFont="1" applyFill="1" applyBorder="1" applyProtection="1"/>
    <xf numFmtId="10" fontId="2" fillId="0" borderId="8" xfId="47" applyNumberFormat="1" applyFont="1" applyFill="1" applyBorder="1" applyProtection="1"/>
    <xf numFmtId="37" fontId="5" fillId="0" borderId="11" xfId="47" applyNumberFormat="1" applyFont="1" applyFill="1" applyBorder="1" applyProtection="1"/>
    <xf numFmtId="10" fontId="5" fillId="0" borderId="11" xfId="47" applyNumberFormat="1" applyFont="1" applyFill="1" applyBorder="1" applyProtection="1"/>
    <xf numFmtId="37" fontId="4" fillId="0" borderId="12" xfId="47" applyNumberFormat="1" applyFont="1" applyFill="1" applyBorder="1" applyProtection="1"/>
    <xf numFmtId="0" fontId="5" fillId="0" borderId="0" xfId="69" applyFont="1" applyFill="1" applyAlignment="1" applyProtection="1">
      <alignment horizontal="center"/>
    </xf>
  </cellXfs>
  <cellStyles count="108">
    <cellStyle name="20% - Accent1" xfId="1" builtinId="30" customBuiltin="1"/>
    <cellStyle name="20% - Accent1 2" xfId="73"/>
    <cellStyle name="20% - Accent2" xfId="2" builtinId="34" customBuiltin="1"/>
    <cellStyle name="20% - Accent2 2" xfId="74"/>
    <cellStyle name="20% - Accent3" xfId="3" builtinId="38" customBuiltin="1"/>
    <cellStyle name="20% - Accent3 2" xfId="75"/>
    <cellStyle name="20% - Accent4" xfId="4" builtinId="42" customBuiltin="1"/>
    <cellStyle name="20% - Accent4 2" xfId="76"/>
    <cellStyle name="20% - Accent5" xfId="5" builtinId="46" customBuiltin="1"/>
    <cellStyle name="20% - Accent5 2" xfId="77"/>
    <cellStyle name="20% - Accent6" xfId="6" builtinId="50" customBuiltin="1"/>
    <cellStyle name="20% - Accent6 2" xfId="78"/>
    <cellStyle name="40% - Accent1" xfId="7" builtinId="31" customBuiltin="1"/>
    <cellStyle name="40% - Accent1 2" xfId="79"/>
    <cellStyle name="40% - Accent2" xfId="8" builtinId="35" customBuiltin="1"/>
    <cellStyle name="40% - Accent2 2" xfId="80"/>
    <cellStyle name="40% - Accent3" xfId="9" builtinId="39" customBuiltin="1"/>
    <cellStyle name="40% - Accent3 2" xfId="81"/>
    <cellStyle name="40% - Accent4" xfId="10" builtinId="43" customBuiltin="1"/>
    <cellStyle name="40% - Accent4 2" xfId="82"/>
    <cellStyle name="40% - Accent5" xfId="11" builtinId="47" customBuiltin="1"/>
    <cellStyle name="40% - Accent5 2" xfId="83"/>
    <cellStyle name="40% - Accent6" xfId="12" builtinId="51" customBuiltin="1"/>
    <cellStyle name="40% - Accent6 2" xfId="84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[0] 2" xfId="28"/>
    <cellStyle name="Comma [0] 2 2" xfId="85"/>
    <cellStyle name="Comma [0] 3" xfId="29"/>
    <cellStyle name="Comma [0] 3 2" xfId="86"/>
    <cellStyle name="Comma [0] 4" xfId="70"/>
    <cellStyle name="Comma 2" xfId="60"/>
    <cellStyle name="Comma 2 2" xfId="99"/>
    <cellStyle name="Comma 3" xfId="61"/>
    <cellStyle name="Comma 3 2" xfId="100"/>
    <cellStyle name="Comma 4" xfId="62"/>
    <cellStyle name="Comma 4 2" xfId="101"/>
    <cellStyle name="Comma 5" xfId="63"/>
    <cellStyle name="Comma 5 2" xfId="102"/>
    <cellStyle name="Comma0" xfId="30"/>
    <cellStyle name="Currency [0] 2" xfId="31"/>
    <cellStyle name="Currency [0] 2 2" xfId="87"/>
    <cellStyle name="Currency [0] 3" xfId="32"/>
    <cellStyle name="Currency [0] 3 2" xfId="88"/>
    <cellStyle name="Currency [0] 4" xfId="33"/>
    <cellStyle name="Currency [0] 4 2" xfId="89"/>
    <cellStyle name="Currency [0] 5" xfId="34"/>
    <cellStyle name="Currency [0] 5 2" xfId="90"/>
    <cellStyle name="Currency [0] 6" xfId="65"/>
    <cellStyle name="Currency [0] 7" xfId="67"/>
    <cellStyle name="Currency [0] 8" xfId="71"/>
    <cellStyle name="Currency0" xfId="35"/>
    <cellStyle name="Date" xfId="36"/>
    <cellStyle name="Explanatory Text" xfId="37" builtinId="53" customBuiltin="1"/>
    <cellStyle name="Fixed" xfId="38"/>
    <cellStyle name="Good" xfId="39" builtinId="26" customBuiltin="1"/>
    <cellStyle name="Heading 1" xfId="40" builtinId="16" customBuiltin="1"/>
    <cellStyle name="Heading 2" xfId="41" builtinId="17" customBuiltin="1"/>
    <cellStyle name="Heading 3" xfId="42" builtinId="18" customBuiltin="1"/>
    <cellStyle name="Heading 4" xfId="43" builtinId="19" customBuiltin="1"/>
    <cellStyle name="Input" xfId="44" builtinId="20" customBuiltin="1"/>
    <cellStyle name="Linked Cell" xfId="45" builtinId="24" customBuiltin="1"/>
    <cellStyle name="Neutral" xfId="46" builtinId="28" customBuiltin="1"/>
    <cellStyle name="Normal" xfId="0" builtinId="0"/>
    <cellStyle name="Normal 10" xfId="69"/>
    <cellStyle name="Normal 11" xfId="72"/>
    <cellStyle name="Normal 2" xfId="47"/>
    <cellStyle name="Normal 2 2" xfId="104"/>
    <cellStyle name="Normal 3" xfId="48"/>
    <cellStyle name="Normal 3 2" xfId="105"/>
    <cellStyle name="Normal 4" xfId="49"/>
    <cellStyle name="Normal 4 2" xfId="91"/>
    <cellStyle name="Normal 5" xfId="50"/>
    <cellStyle name="Normal 5 2" xfId="92"/>
    <cellStyle name="Normal 6" xfId="51"/>
    <cellStyle name="Normal 6 2" xfId="106"/>
    <cellStyle name="Normal 6 3" xfId="93"/>
    <cellStyle name="Normal 7" xfId="52"/>
    <cellStyle name="Normal 7 2" xfId="94"/>
    <cellStyle name="Normal 8" xfId="64"/>
    <cellStyle name="Normal 9" xfId="66"/>
    <cellStyle name="Normal 9 2" xfId="103"/>
    <cellStyle name="Note" xfId="53" builtinId="10" customBuiltin="1"/>
    <cellStyle name="Note 2" xfId="95"/>
    <cellStyle name="Output" xfId="54" builtinId="21" customBuiltin="1"/>
    <cellStyle name="Percent 2" xfId="55"/>
    <cellStyle name="Percent 2 2" xfId="96"/>
    <cellStyle name="Percent 3" xfId="56"/>
    <cellStyle name="Percent 3 2" xfId="107"/>
    <cellStyle name="Percent 3 3" xfId="97"/>
    <cellStyle name="Percent 4" xfId="68"/>
    <cellStyle name="Title" xfId="57" builtinId="15" customBuiltin="1"/>
    <cellStyle name="Total" xfId="58" builtinId="25" customBuiltin="1"/>
    <cellStyle name="Warning Text" xfId="59" builtinId="11" customBuiltin="1"/>
    <cellStyle name="Warning Text 2" xfId="9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O72"/>
  <sheetViews>
    <sheetView tabSelected="1" zoomScaleNormal="100" workbookViewId="0"/>
  </sheetViews>
  <sheetFormatPr defaultColWidth="12" defaultRowHeight="15"/>
  <cols>
    <col min="1" max="1" width="28.85546875" style="13" customWidth="1"/>
    <col min="2" max="2" width="18.42578125" style="13" customWidth="1"/>
    <col min="3" max="3" width="19.28515625" style="13" customWidth="1"/>
    <col min="4" max="4" width="16.7109375" style="13" customWidth="1"/>
    <col min="5" max="5" width="13.85546875" style="13" customWidth="1"/>
    <col min="6" max="16384" width="12" style="13"/>
  </cols>
  <sheetData>
    <row r="1" spans="1:15">
      <c r="A1" s="14" t="s">
        <v>58</v>
      </c>
      <c r="B1" s="15"/>
      <c r="C1" s="15"/>
      <c r="D1" s="15"/>
      <c r="E1" s="15"/>
      <c r="F1" s="5"/>
      <c r="G1" s="9"/>
      <c r="H1" s="5"/>
    </row>
    <row r="2" spans="1:15">
      <c r="A2" s="14" t="s">
        <v>0</v>
      </c>
      <c r="B2" s="15"/>
      <c r="C2" s="15"/>
      <c r="D2" s="15"/>
      <c r="E2" s="15"/>
      <c r="F2" s="5"/>
    </row>
    <row r="3" spans="1:15" ht="15.75">
      <c r="A3" s="16" t="s">
        <v>60</v>
      </c>
      <c r="B3" s="10"/>
      <c r="C3" s="10"/>
      <c r="D3" s="10"/>
      <c r="E3" s="10"/>
      <c r="F3" s="5"/>
      <c r="G3" s="5"/>
    </row>
    <row r="4" spans="1:15" ht="15.75">
      <c r="A4" s="16" t="s">
        <v>67</v>
      </c>
      <c r="B4" s="10"/>
      <c r="C4" s="10"/>
      <c r="D4" s="10"/>
      <c r="E4" s="10"/>
      <c r="F4" s="5"/>
      <c r="G4" s="5"/>
    </row>
    <row r="5" spans="1:15" ht="16.5" customHeight="1">
      <c r="A5" s="5"/>
      <c r="B5" s="5"/>
      <c r="C5" s="5"/>
      <c r="D5" s="5"/>
      <c r="E5" s="5"/>
      <c r="F5" s="5"/>
      <c r="G5" s="5"/>
      <c r="K5" s="35"/>
      <c r="L5" s="35"/>
      <c r="M5" s="35"/>
      <c r="N5" s="35"/>
      <c r="O5" s="35"/>
    </row>
    <row r="6" spans="1:15" ht="8.25" customHeight="1">
      <c r="A6" s="6"/>
      <c r="B6" s="4"/>
      <c r="C6" s="4"/>
      <c r="D6" s="6"/>
      <c r="E6" s="6"/>
      <c r="F6" s="5"/>
      <c r="G6" s="5"/>
    </row>
    <row r="7" spans="1:15" ht="15.75">
      <c r="A7" s="6"/>
      <c r="B7" s="17" t="s">
        <v>61</v>
      </c>
      <c r="C7" s="7" t="s">
        <v>61</v>
      </c>
      <c r="D7" s="18"/>
      <c r="E7" s="7" t="s">
        <v>62</v>
      </c>
      <c r="F7" s="5"/>
      <c r="G7" s="5"/>
    </row>
    <row r="8" spans="1:15" ht="15.75">
      <c r="A8" s="19" t="s">
        <v>1</v>
      </c>
      <c r="B8" s="20" t="s">
        <v>64</v>
      </c>
      <c r="C8" s="20" t="s">
        <v>66</v>
      </c>
      <c r="D8" s="21" t="s">
        <v>2</v>
      </c>
      <c r="E8" s="21" t="s">
        <v>2</v>
      </c>
      <c r="F8" s="5"/>
      <c r="G8" s="5"/>
    </row>
    <row r="9" spans="1:15" ht="12" customHeight="1">
      <c r="A9" s="4"/>
      <c r="B9" s="11"/>
      <c r="C9" s="11"/>
      <c r="D9" s="12"/>
      <c r="E9" s="12"/>
      <c r="F9" s="5"/>
      <c r="G9" s="5"/>
    </row>
    <row r="10" spans="1:15" ht="15.75">
      <c r="A10" s="4" t="s">
        <v>68</v>
      </c>
      <c r="B10" s="22">
        <f>SUM(B66,B69,B70,B71)</f>
        <v>680000000</v>
      </c>
      <c r="C10" s="22">
        <f>SUM(C66,C69,C70,C71)</f>
        <v>671413000</v>
      </c>
      <c r="D10" s="22">
        <f>SUM(D66,D69,D70,D71)</f>
        <v>-8587000</v>
      </c>
      <c r="E10" s="3">
        <f>D10/B10</f>
        <v>-1.2627941176470588E-2</v>
      </c>
      <c r="F10" s="5"/>
      <c r="G10" s="5"/>
    </row>
    <row r="11" spans="1:15" ht="11.25" customHeight="1">
      <c r="A11" s="4"/>
      <c r="B11" s="4"/>
      <c r="C11" s="4"/>
      <c r="D11" s="4"/>
      <c r="E11" s="4"/>
      <c r="F11" s="5"/>
      <c r="G11" s="5"/>
    </row>
    <row r="12" spans="1:15" ht="15.75">
      <c r="A12" s="8" t="s">
        <v>65</v>
      </c>
      <c r="B12" s="22">
        <f>SUM(B66,B69)</f>
        <v>678155000</v>
      </c>
      <c r="C12" s="22">
        <f>SUM(C66,C69)</f>
        <v>666229935</v>
      </c>
      <c r="D12" s="22">
        <f>SUM(D66,D69)</f>
        <v>-11925065</v>
      </c>
      <c r="E12" s="3">
        <f>D12/B12</f>
        <v>-1.7584571373800973E-2</v>
      </c>
      <c r="F12" s="5"/>
      <c r="G12" s="5"/>
    </row>
    <row r="13" spans="1:15" ht="9.75" customHeight="1">
      <c r="A13" s="6"/>
      <c r="B13" s="6"/>
      <c r="C13" s="6"/>
      <c r="D13" s="6"/>
      <c r="E13" s="6"/>
      <c r="F13" s="5"/>
      <c r="G13" s="5"/>
    </row>
    <row r="14" spans="1:15" ht="18" customHeight="1">
      <c r="A14" s="4" t="s">
        <v>3</v>
      </c>
      <c r="B14" s="28">
        <v>8970663</v>
      </c>
      <c r="C14" s="28">
        <v>9027135</v>
      </c>
      <c r="D14" s="28">
        <f t="shared" ref="D14:D65" si="0">C14-B14</f>
        <v>56472</v>
      </c>
      <c r="E14" s="29">
        <f t="shared" ref="E14:E69" si="1">D14/B14</f>
        <v>6.2951868774916639E-3</v>
      </c>
      <c r="F14" s="5"/>
      <c r="G14" s="5"/>
    </row>
    <row r="15" spans="1:15" ht="18" customHeight="1">
      <c r="A15" s="4" t="s">
        <v>4</v>
      </c>
      <c r="B15" s="28">
        <v>7371868</v>
      </c>
      <c r="C15" s="28">
        <v>7242237</v>
      </c>
      <c r="D15" s="28">
        <f t="shared" si="0"/>
        <v>-129631</v>
      </c>
      <c r="E15" s="29">
        <f t="shared" si="1"/>
        <v>-1.7584552517760765E-2</v>
      </c>
      <c r="F15" s="5"/>
      <c r="G15" s="5"/>
    </row>
    <row r="16" spans="1:15" ht="18" customHeight="1">
      <c r="A16" s="4" t="s">
        <v>5</v>
      </c>
      <c r="B16" s="28">
        <v>13211577</v>
      </c>
      <c r="C16" s="28">
        <v>12978929</v>
      </c>
      <c r="D16" s="28">
        <f t="shared" si="0"/>
        <v>-232648</v>
      </c>
      <c r="E16" s="29">
        <f t="shared" si="1"/>
        <v>-1.7609404236905254E-2</v>
      </c>
      <c r="F16" s="5"/>
      <c r="G16" s="5"/>
    </row>
    <row r="17" spans="1:7" ht="18" customHeight="1">
      <c r="A17" s="23" t="s">
        <v>6</v>
      </c>
      <c r="B17" s="30">
        <v>5397894</v>
      </c>
      <c r="C17" s="30">
        <v>5217919</v>
      </c>
      <c r="D17" s="30">
        <f t="shared" si="0"/>
        <v>-179975</v>
      </c>
      <c r="E17" s="31">
        <f t="shared" si="1"/>
        <v>-3.3341706969421778E-2</v>
      </c>
      <c r="F17" s="5"/>
      <c r="G17" s="5"/>
    </row>
    <row r="18" spans="1:7" ht="18" customHeight="1">
      <c r="A18" s="4" t="s">
        <v>7</v>
      </c>
      <c r="B18" s="28">
        <v>80968393</v>
      </c>
      <c r="C18" s="28">
        <v>78969900</v>
      </c>
      <c r="D18" s="28">
        <f t="shared" si="0"/>
        <v>-1998493</v>
      </c>
      <c r="E18" s="29">
        <f t="shared" si="1"/>
        <v>-2.4682384396587938E-2</v>
      </c>
      <c r="F18" s="5"/>
      <c r="G18" s="5"/>
    </row>
    <row r="19" spans="1:7" ht="18" customHeight="1">
      <c r="A19" s="4" t="s">
        <v>8</v>
      </c>
      <c r="B19" s="28">
        <v>10789931</v>
      </c>
      <c r="C19" s="28">
        <v>10468606</v>
      </c>
      <c r="D19" s="28">
        <f t="shared" si="0"/>
        <v>-321325</v>
      </c>
      <c r="E19" s="29">
        <f t="shared" si="1"/>
        <v>-2.978007922386158E-2</v>
      </c>
      <c r="F19" s="5"/>
      <c r="G19" s="5"/>
    </row>
    <row r="20" spans="1:7" ht="18" customHeight="1">
      <c r="A20" s="4" t="s">
        <v>9</v>
      </c>
      <c r="B20" s="28">
        <v>7765324</v>
      </c>
      <c r="C20" s="28">
        <v>7612739</v>
      </c>
      <c r="D20" s="28">
        <f t="shared" si="0"/>
        <v>-152585</v>
      </c>
      <c r="E20" s="29">
        <f t="shared" si="1"/>
        <v>-1.9649534262833078E-2</v>
      </c>
      <c r="F20" s="5"/>
      <c r="G20" s="5"/>
    </row>
    <row r="21" spans="1:7" ht="18" customHeight="1">
      <c r="A21" s="23" t="s">
        <v>10</v>
      </c>
      <c r="B21" s="30">
        <v>1894205</v>
      </c>
      <c r="C21" s="30">
        <v>1860897</v>
      </c>
      <c r="D21" s="30">
        <f t="shared" si="0"/>
        <v>-33308</v>
      </c>
      <c r="E21" s="31">
        <f t="shared" si="1"/>
        <v>-1.7584157997682405E-2</v>
      </c>
      <c r="F21" s="5"/>
      <c r="G21" s="5"/>
    </row>
    <row r="22" spans="1:7" ht="18" customHeight="1">
      <c r="A22" s="4" t="s">
        <v>11</v>
      </c>
      <c r="B22" s="28">
        <v>2096429</v>
      </c>
      <c r="C22" s="28">
        <v>2015455</v>
      </c>
      <c r="D22" s="28">
        <f t="shared" si="0"/>
        <v>-80974</v>
      </c>
      <c r="E22" s="29">
        <f t="shared" si="1"/>
        <v>-3.8624728049459343E-2</v>
      </c>
      <c r="F22" s="5"/>
      <c r="G22" s="5"/>
    </row>
    <row r="23" spans="1:7" ht="18" customHeight="1">
      <c r="A23" s="4" t="s">
        <v>12</v>
      </c>
      <c r="B23" s="28">
        <v>39144904</v>
      </c>
      <c r="C23" s="28">
        <v>38312400</v>
      </c>
      <c r="D23" s="28">
        <f t="shared" si="0"/>
        <v>-832504</v>
      </c>
      <c r="E23" s="29">
        <f t="shared" si="1"/>
        <v>-2.1267238259161398E-2</v>
      </c>
      <c r="F23" s="5"/>
      <c r="G23" s="5"/>
    </row>
    <row r="24" spans="1:7" ht="18" customHeight="1">
      <c r="A24" s="4" t="s">
        <v>13</v>
      </c>
      <c r="B24" s="28">
        <v>20216693</v>
      </c>
      <c r="C24" s="28">
        <v>19771269</v>
      </c>
      <c r="D24" s="28">
        <f t="shared" si="0"/>
        <v>-445424</v>
      </c>
      <c r="E24" s="29">
        <f t="shared" si="1"/>
        <v>-2.203248572850169E-2</v>
      </c>
      <c r="F24" s="5"/>
      <c r="G24" s="5"/>
    </row>
    <row r="25" spans="1:7" ht="18" customHeight="1">
      <c r="A25" s="23" t="s">
        <v>14</v>
      </c>
      <c r="B25" s="30">
        <v>2428629</v>
      </c>
      <c r="C25" s="30">
        <v>2380036</v>
      </c>
      <c r="D25" s="30">
        <f t="shared" si="0"/>
        <v>-48593</v>
      </c>
      <c r="E25" s="31">
        <f t="shared" si="1"/>
        <v>-2.0008408035974205E-2</v>
      </c>
      <c r="F25" s="5"/>
      <c r="G25" s="5"/>
    </row>
    <row r="26" spans="1:7" ht="18" customHeight="1">
      <c r="A26" s="4" t="s">
        <v>15</v>
      </c>
      <c r="B26" s="28">
        <v>6142079</v>
      </c>
      <c r="C26" s="28">
        <v>6034073</v>
      </c>
      <c r="D26" s="28">
        <f t="shared" si="0"/>
        <v>-108006</v>
      </c>
      <c r="E26" s="29">
        <f t="shared" si="1"/>
        <v>-1.7584599611955496E-2</v>
      </c>
      <c r="F26" s="5"/>
      <c r="G26" s="5"/>
    </row>
    <row r="27" spans="1:7" ht="18" customHeight="1">
      <c r="A27" s="4" t="s">
        <v>16</v>
      </c>
      <c r="B27" s="28">
        <v>28115306</v>
      </c>
      <c r="C27" s="28">
        <v>27568320</v>
      </c>
      <c r="D27" s="28">
        <f t="shared" si="0"/>
        <v>-546986</v>
      </c>
      <c r="E27" s="29">
        <f t="shared" si="1"/>
        <v>-1.9455096807411594E-2</v>
      </c>
      <c r="F27" s="5"/>
      <c r="G27" s="5"/>
    </row>
    <row r="28" spans="1:7" ht="18" customHeight="1">
      <c r="A28" s="4" t="s">
        <v>17</v>
      </c>
      <c r="B28" s="28">
        <v>13000193</v>
      </c>
      <c r="C28" s="28">
        <v>12751883</v>
      </c>
      <c r="D28" s="28">
        <f t="shared" si="0"/>
        <v>-248310</v>
      </c>
      <c r="E28" s="29">
        <f t="shared" si="1"/>
        <v>-1.9100485662020557E-2</v>
      </c>
      <c r="F28" s="5"/>
      <c r="G28" s="5"/>
    </row>
    <row r="29" spans="1:7" ht="18" customHeight="1">
      <c r="A29" s="23" t="s">
        <v>18</v>
      </c>
      <c r="B29" s="30">
        <v>6166392</v>
      </c>
      <c r="C29" s="30">
        <v>6179048</v>
      </c>
      <c r="D29" s="30">
        <f t="shared" si="0"/>
        <v>12656</v>
      </c>
      <c r="E29" s="31">
        <f t="shared" si="1"/>
        <v>2.0524157400307994E-3</v>
      </c>
      <c r="F29" s="5"/>
      <c r="G29" s="5"/>
    </row>
    <row r="30" spans="1:7" ht="18" customHeight="1">
      <c r="A30" s="4" t="s">
        <v>19</v>
      </c>
      <c r="B30" s="28">
        <v>5618970</v>
      </c>
      <c r="C30" s="28">
        <v>5509961</v>
      </c>
      <c r="D30" s="28">
        <f t="shared" si="0"/>
        <v>-109009</v>
      </c>
      <c r="E30" s="29">
        <f t="shared" si="1"/>
        <v>-1.9400174765125993E-2</v>
      </c>
      <c r="F30" s="5"/>
      <c r="G30" s="5"/>
    </row>
    <row r="31" spans="1:7" ht="18" customHeight="1">
      <c r="A31" s="4" t="s">
        <v>20</v>
      </c>
      <c r="B31" s="28">
        <v>8515817</v>
      </c>
      <c r="C31" s="28">
        <v>8242605</v>
      </c>
      <c r="D31" s="28">
        <f t="shared" si="0"/>
        <v>-273212</v>
      </c>
      <c r="E31" s="29">
        <f t="shared" si="1"/>
        <v>-3.2082887643076409E-2</v>
      </c>
      <c r="F31" s="5"/>
      <c r="G31" s="5"/>
    </row>
    <row r="32" spans="1:7" ht="18" customHeight="1">
      <c r="A32" s="4" t="s">
        <v>21</v>
      </c>
      <c r="B32" s="28">
        <v>9250226</v>
      </c>
      <c r="C32" s="28">
        <v>9072599</v>
      </c>
      <c r="D32" s="28">
        <f t="shared" si="0"/>
        <v>-177627</v>
      </c>
      <c r="E32" s="29">
        <f t="shared" si="1"/>
        <v>-1.9202449756362708E-2</v>
      </c>
      <c r="F32" s="5"/>
      <c r="G32" s="5"/>
    </row>
    <row r="33" spans="1:7" ht="18" customHeight="1">
      <c r="A33" s="23" t="s">
        <v>22</v>
      </c>
      <c r="B33" s="30">
        <v>3652636</v>
      </c>
      <c r="C33" s="30">
        <v>3588406</v>
      </c>
      <c r="D33" s="30">
        <f t="shared" si="0"/>
        <v>-64230</v>
      </c>
      <c r="E33" s="31">
        <f t="shared" si="1"/>
        <v>-1.7584560848658337E-2</v>
      </c>
      <c r="F33" s="5"/>
      <c r="G33" s="5"/>
    </row>
    <row r="34" spans="1:7" ht="18" customHeight="1">
      <c r="A34" s="4" t="s">
        <v>23</v>
      </c>
      <c r="B34" s="28">
        <v>12506024</v>
      </c>
      <c r="C34" s="28">
        <v>12194677</v>
      </c>
      <c r="D34" s="28">
        <f t="shared" si="0"/>
        <v>-311347</v>
      </c>
      <c r="E34" s="29">
        <f t="shared" si="1"/>
        <v>-2.4895762234264065E-2</v>
      </c>
      <c r="F34" s="5"/>
      <c r="G34" s="5"/>
    </row>
    <row r="35" spans="1:7" ht="18" customHeight="1">
      <c r="A35" s="4" t="s">
        <v>24</v>
      </c>
      <c r="B35" s="28">
        <v>13897531</v>
      </c>
      <c r="C35" s="28">
        <v>13481619</v>
      </c>
      <c r="D35" s="28">
        <f t="shared" si="0"/>
        <v>-415912</v>
      </c>
      <c r="E35" s="29">
        <f t="shared" si="1"/>
        <v>-2.9927042436530632E-2</v>
      </c>
      <c r="F35" s="5"/>
      <c r="G35" s="5"/>
    </row>
    <row r="36" spans="1:7" ht="18" customHeight="1">
      <c r="A36" s="4" t="s">
        <v>25</v>
      </c>
      <c r="B36" s="28">
        <v>21131809</v>
      </c>
      <c r="C36" s="28">
        <v>20282456</v>
      </c>
      <c r="D36" s="28">
        <f t="shared" si="0"/>
        <v>-849353</v>
      </c>
      <c r="E36" s="29">
        <f t="shared" si="1"/>
        <v>-4.0193104149294556E-2</v>
      </c>
      <c r="F36" s="5"/>
      <c r="G36" s="5"/>
    </row>
    <row r="37" spans="1:7" ht="18" customHeight="1">
      <c r="A37" s="23" t="s">
        <v>26</v>
      </c>
      <c r="B37" s="30">
        <v>11125457</v>
      </c>
      <c r="C37" s="30">
        <v>10916782</v>
      </c>
      <c r="D37" s="30">
        <f t="shared" si="0"/>
        <v>-208675</v>
      </c>
      <c r="E37" s="31">
        <f t="shared" si="1"/>
        <v>-1.8756532877705609E-2</v>
      </c>
      <c r="F37" s="5"/>
      <c r="G37" s="5"/>
    </row>
    <row r="38" spans="1:7" ht="18" customHeight="1">
      <c r="A38" s="4" t="s">
        <v>27</v>
      </c>
      <c r="B38" s="28">
        <v>5700269</v>
      </c>
      <c r="C38" s="28">
        <v>5540675</v>
      </c>
      <c r="D38" s="28">
        <f t="shared" si="0"/>
        <v>-159594</v>
      </c>
      <c r="E38" s="29">
        <f t="shared" si="1"/>
        <v>-2.7997626076944788E-2</v>
      </c>
      <c r="F38" s="5"/>
      <c r="G38" s="5"/>
    </row>
    <row r="39" spans="1:7" ht="18" customHeight="1">
      <c r="A39" s="4" t="s">
        <v>28</v>
      </c>
      <c r="B39" s="28">
        <v>12359052</v>
      </c>
      <c r="C39" s="28">
        <v>12085367</v>
      </c>
      <c r="D39" s="28">
        <f t="shared" si="0"/>
        <v>-273685</v>
      </c>
      <c r="E39" s="29">
        <f t="shared" si="1"/>
        <v>-2.2144497814233648E-2</v>
      </c>
      <c r="F39" s="5"/>
      <c r="G39" s="5"/>
    </row>
    <row r="40" spans="1:7" ht="18" customHeight="1">
      <c r="A40" s="4" t="s">
        <v>29</v>
      </c>
      <c r="B40" s="28">
        <v>5019337</v>
      </c>
      <c r="C40" s="28">
        <v>4931074</v>
      </c>
      <c r="D40" s="28">
        <f t="shared" si="0"/>
        <v>-88263</v>
      </c>
      <c r="E40" s="29">
        <f t="shared" si="1"/>
        <v>-1.7584593343702565E-2</v>
      </c>
      <c r="F40" s="5"/>
      <c r="G40" s="5"/>
    </row>
    <row r="41" spans="1:7" ht="18" customHeight="1">
      <c r="A41" s="23" t="s">
        <v>30</v>
      </c>
      <c r="B41" s="30">
        <v>5520741</v>
      </c>
      <c r="C41" s="30">
        <v>5270650</v>
      </c>
      <c r="D41" s="30">
        <f t="shared" si="0"/>
        <v>-250091</v>
      </c>
      <c r="E41" s="31">
        <f t="shared" si="1"/>
        <v>-4.5300259512264747E-2</v>
      </c>
      <c r="F41" s="5"/>
      <c r="G41" s="5"/>
    </row>
    <row r="42" spans="1:7" ht="18" customHeight="1">
      <c r="A42" s="4" t="s">
        <v>31</v>
      </c>
      <c r="B42" s="28">
        <v>6211983</v>
      </c>
      <c r="C42" s="28">
        <v>6059257</v>
      </c>
      <c r="D42" s="28">
        <f t="shared" si="0"/>
        <v>-152726</v>
      </c>
      <c r="E42" s="29">
        <f t="shared" si="1"/>
        <v>-2.4585707977629687E-2</v>
      </c>
      <c r="F42" s="5"/>
      <c r="G42" s="5"/>
    </row>
    <row r="43" spans="1:7" ht="18" customHeight="1">
      <c r="A43" s="4" t="s">
        <v>32</v>
      </c>
      <c r="B43" s="28">
        <v>2694892</v>
      </c>
      <c r="C43" s="28">
        <v>2611819</v>
      </c>
      <c r="D43" s="28">
        <f t="shared" si="0"/>
        <v>-83073</v>
      </c>
      <c r="E43" s="29">
        <f t="shared" si="1"/>
        <v>-3.0826096184930603E-2</v>
      </c>
      <c r="F43" s="5"/>
      <c r="G43" s="5"/>
    </row>
    <row r="44" spans="1:7" ht="18" customHeight="1">
      <c r="A44" s="4" t="s">
        <v>33</v>
      </c>
      <c r="B44" s="28">
        <v>19315682</v>
      </c>
      <c r="C44" s="28">
        <v>18686255</v>
      </c>
      <c r="D44" s="28">
        <f t="shared" si="0"/>
        <v>-629427</v>
      </c>
      <c r="E44" s="29">
        <f t="shared" si="1"/>
        <v>-3.2586320275929163E-2</v>
      </c>
      <c r="F44" s="5"/>
      <c r="G44" s="5"/>
    </row>
    <row r="45" spans="1:7" ht="18" customHeight="1">
      <c r="A45" s="23" t="s">
        <v>34</v>
      </c>
      <c r="B45" s="30">
        <v>5632581</v>
      </c>
      <c r="C45" s="30">
        <v>5533534</v>
      </c>
      <c r="D45" s="30">
        <f t="shared" si="0"/>
        <v>-99047</v>
      </c>
      <c r="E45" s="31">
        <f t="shared" si="1"/>
        <v>-1.7584656128336193E-2</v>
      </c>
      <c r="F45" s="5"/>
      <c r="G45" s="5"/>
    </row>
    <row r="46" spans="1:7" ht="18" customHeight="1">
      <c r="A46" s="4" t="s">
        <v>35</v>
      </c>
      <c r="B46" s="28">
        <v>39157376</v>
      </c>
      <c r="C46" s="28">
        <v>38225469</v>
      </c>
      <c r="D46" s="28">
        <f t="shared" si="0"/>
        <v>-931907</v>
      </c>
      <c r="E46" s="29">
        <f t="shared" si="1"/>
        <v>-2.3799015541797284E-2</v>
      </c>
      <c r="F46" s="5"/>
      <c r="G46" s="5"/>
    </row>
    <row r="47" spans="1:7" ht="18" customHeight="1">
      <c r="A47" s="4" t="s">
        <v>36</v>
      </c>
      <c r="B47" s="28">
        <v>19761644</v>
      </c>
      <c r="C47" s="28">
        <v>19331991</v>
      </c>
      <c r="D47" s="28">
        <f t="shared" si="0"/>
        <v>-429653</v>
      </c>
      <c r="E47" s="29">
        <f t="shared" si="1"/>
        <v>-2.1741763994938882E-2</v>
      </c>
      <c r="F47" s="5"/>
      <c r="G47" s="5"/>
    </row>
    <row r="48" spans="1:7" ht="18" customHeight="1">
      <c r="A48" s="4" t="s">
        <v>37</v>
      </c>
      <c r="B48" s="28">
        <v>5111188</v>
      </c>
      <c r="C48" s="28">
        <v>5021310</v>
      </c>
      <c r="D48" s="28">
        <f t="shared" si="0"/>
        <v>-89878</v>
      </c>
      <c r="E48" s="29">
        <f t="shared" si="1"/>
        <v>-1.7584561553987056E-2</v>
      </c>
      <c r="F48" s="5"/>
      <c r="G48" s="5"/>
    </row>
    <row r="49" spans="1:7" ht="18" customHeight="1">
      <c r="A49" s="23" t="s">
        <v>38</v>
      </c>
      <c r="B49" s="30">
        <v>23704298</v>
      </c>
      <c r="C49" s="30">
        <v>23078542</v>
      </c>
      <c r="D49" s="30">
        <f t="shared" si="0"/>
        <v>-625756</v>
      </c>
      <c r="E49" s="31">
        <f t="shared" si="1"/>
        <v>-2.6398419392128804E-2</v>
      </c>
      <c r="F49" s="5"/>
      <c r="G49" s="5"/>
    </row>
    <row r="50" spans="1:7" ht="18" customHeight="1">
      <c r="A50" s="4" t="s">
        <v>39</v>
      </c>
      <c r="B50" s="28">
        <v>6861466</v>
      </c>
      <c r="C50" s="28">
        <v>7090070</v>
      </c>
      <c r="D50" s="28">
        <f t="shared" si="0"/>
        <v>228604</v>
      </c>
      <c r="E50" s="29">
        <f t="shared" si="1"/>
        <v>3.3317078303674461E-2</v>
      </c>
      <c r="F50" s="5"/>
      <c r="G50" s="5"/>
    </row>
    <row r="51" spans="1:7" ht="18" customHeight="1">
      <c r="A51" s="4" t="s">
        <v>40</v>
      </c>
      <c r="B51" s="28">
        <v>8237229</v>
      </c>
      <c r="C51" s="28">
        <v>8065602</v>
      </c>
      <c r="D51" s="28">
        <f t="shared" si="0"/>
        <v>-171627</v>
      </c>
      <c r="E51" s="29">
        <f t="shared" si="1"/>
        <v>-2.0835526121709132E-2</v>
      </c>
      <c r="F51" s="5"/>
      <c r="G51" s="5"/>
    </row>
    <row r="52" spans="1:7" ht="18" customHeight="1">
      <c r="A52" s="4" t="s">
        <v>41</v>
      </c>
      <c r="B52" s="28">
        <v>26031932</v>
      </c>
      <c r="C52" s="28">
        <v>26109470</v>
      </c>
      <c r="D52" s="28">
        <f t="shared" si="0"/>
        <v>77538</v>
      </c>
      <c r="E52" s="29">
        <f t="shared" si="1"/>
        <v>2.9785726238067923E-3</v>
      </c>
      <c r="F52" s="5"/>
      <c r="G52" s="5"/>
    </row>
    <row r="53" spans="1:7" ht="18" customHeight="1">
      <c r="A53" s="23" t="s">
        <v>42</v>
      </c>
      <c r="B53" s="30">
        <v>6909223</v>
      </c>
      <c r="C53" s="30">
        <v>6712967</v>
      </c>
      <c r="D53" s="30">
        <f t="shared" si="0"/>
        <v>-196256</v>
      </c>
      <c r="E53" s="31">
        <f t="shared" si="1"/>
        <v>-2.8404930626786833E-2</v>
      </c>
      <c r="F53" s="5"/>
      <c r="G53" s="5"/>
    </row>
    <row r="54" spans="1:7" ht="18" customHeight="1">
      <c r="A54" s="4" t="s">
        <v>43</v>
      </c>
      <c r="B54" s="28">
        <v>2459092</v>
      </c>
      <c r="C54" s="28">
        <v>2370967</v>
      </c>
      <c r="D54" s="28">
        <f t="shared" si="0"/>
        <v>-88125</v>
      </c>
      <c r="E54" s="29">
        <f t="shared" si="1"/>
        <v>-3.5836398150211543E-2</v>
      </c>
      <c r="F54" s="5"/>
      <c r="G54" s="5"/>
    </row>
    <row r="55" spans="1:7" ht="18" customHeight="1">
      <c r="A55" s="4" t="s">
        <v>44</v>
      </c>
      <c r="B55" s="28">
        <v>9472249</v>
      </c>
      <c r="C55" s="28">
        <v>9245152</v>
      </c>
      <c r="D55" s="28">
        <f t="shared" si="0"/>
        <v>-227097</v>
      </c>
      <c r="E55" s="29">
        <f t="shared" si="1"/>
        <v>-2.3974982076590257E-2</v>
      </c>
      <c r="F55" s="5"/>
      <c r="G55" s="5"/>
    </row>
    <row r="56" spans="1:7" ht="18" customHeight="1">
      <c r="A56" s="4" t="s">
        <v>45</v>
      </c>
      <c r="B56" s="28">
        <v>4723913</v>
      </c>
      <c r="C56" s="28">
        <v>4640845</v>
      </c>
      <c r="D56" s="28">
        <f t="shared" si="0"/>
        <v>-83068</v>
      </c>
      <c r="E56" s="29">
        <f t="shared" si="1"/>
        <v>-1.7584574483060972E-2</v>
      </c>
      <c r="F56" s="5"/>
      <c r="G56" s="5"/>
    </row>
    <row r="57" spans="1:7" ht="18" customHeight="1">
      <c r="A57" s="23" t="s">
        <v>46</v>
      </c>
      <c r="B57" s="30">
        <v>12834215</v>
      </c>
      <c r="C57" s="30">
        <v>12465126</v>
      </c>
      <c r="D57" s="30">
        <f t="shared" si="0"/>
        <v>-369089</v>
      </c>
      <c r="E57" s="31">
        <f t="shared" si="1"/>
        <v>-2.8758206092074974E-2</v>
      </c>
      <c r="F57" s="5"/>
      <c r="G57" s="5"/>
    </row>
    <row r="58" spans="1:7" ht="18" customHeight="1">
      <c r="A58" s="4" t="s">
        <v>47</v>
      </c>
      <c r="B58" s="28">
        <v>49277528</v>
      </c>
      <c r="C58" s="28">
        <v>50422012</v>
      </c>
      <c r="D58" s="28">
        <f t="shared" si="0"/>
        <v>1144484</v>
      </c>
      <c r="E58" s="29">
        <f t="shared" si="1"/>
        <v>2.3225272176802376E-2</v>
      </c>
      <c r="F58" s="5"/>
      <c r="G58" s="5"/>
    </row>
    <row r="59" spans="1:7" ht="18" customHeight="1">
      <c r="A59" s="4" t="s">
        <v>48</v>
      </c>
      <c r="B59" s="28">
        <v>6299178</v>
      </c>
      <c r="C59" s="28">
        <v>6013824</v>
      </c>
      <c r="D59" s="28">
        <f t="shared" si="0"/>
        <v>-285354</v>
      </c>
      <c r="E59" s="29">
        <f t="shared" si="1"/>
        <v>-4.5300196311328242E-2</v>
      </c>
      <c r="F59" s="5"/>
      <c r="G59" s="5"/>
    </row>
    <row r="60" spans="1:7" ht="18" customHeight="1">
      <c r="A60" s="4" t="s">
        <v>49</v>
      </c>
      <c r="B60" s="28">
        <v>2212949</v>
      </c>
      <c r="C60" s="28">
        <v>2174035</v>
      </c>
      <c r="D60" s="28">
        <f t="shared" si="0"/>
        <v>-38914</v>
      </c>
      <c r="E60" s="29">
        <f t="shared" si="1"/>
        <v>-1.7584679990365799E-2</v>
      </c>
      <c r="F60" s="5"/>
      <c r="G60" s="5"/>
    </row>
    <row r="61" spans="1:7" ht="18" customHeight="1">
      <c r="A61" s="23" t="s">
        <v>50</v>
      </c>
      <c r="B61" s="30">
        <v>16206026</v>
      </c>
      <c r="C61" s="30">
        <v>15801143</v>
      </c>
      <c r="D61" s="30">
        <f t="shared" si="0"/>
        <v>-404883</v>
      </c>
      <c r="E61" s="31">
        <f t="shared" si="1"/>
        <v>-2.4983484538405654E-2</v>
      </c>
      <c r="F61" s="5"/>
      <c r="G61" s="5"/>
    </row>
    <row r="62" spans="1:7" ht="18" customHeight="1">
      <c r="A62" s="4" t="s">
        <v>51</v>
      </c>
      <c r="B62" s="28">
        <v>14323487</v>
      </c>
      <c r="C62" s="28">
        <v>14769360</v>
      </c>
      <c r="D62" s="28">
        <f t="shared" si="0"/>
        <v>445873</v>
      </c>
      <c r="E62" s="29">
        <f t="shared" si="1"/>
        <v>3.1128802644216455E-2</v>
      </c>
      <c r="F62" s="5"/>
      <c r="G62" s="5"/>
    </row>
    <row r="63" spans="1:7" ht="18" customHeight="1">
      <c r="A63" s="4" t="s">
        <v>52</v>
      </c>
      <c r="B63" s="28">
        <v>5406984</v>
      </c>
      <c r="C63" s="28">
        <v>5311905</v>
      </c>
      <c r="D63" s="28">
        <f t="shared" si="0"/>
        <v>-95079</v>
      </c>
      <c r="E63" s="29">
        <f t="shared" si="1"/>
        <v>-1.7584479628569273E-2</v>
      </c>
      <c r="F63" s="5"/>
      <c r="G63" s="5"/>
    </row>
    <row r="64" spans="1:7" ht="18" customHeight="1">
      <c r="A64" s="4" t="s">
        <v>53</v>
      </c>
      <c r="B64" s="28">
        <v>12013389</v>
      </c>
      <c r="C64" s="28">
        <v>11756933</v>
      </c>
      <c r="D64" s="28">
        <f t="shared" si="0"/>
        <v>-256456</v>
      </c>
      <c r="E64" s="29">
        <f t="shared" si="1"/>
        <v>-2.1347514843646536E-2</v>
      </c>
      <c r="F64" s="5"/>
      <c r="G64" s="5"/>
    </row>
    <row r="65" spans="1:7" ht="18" customHeight="1">
      <c r="A65" s="4" t="s">
        <v>54</v>
      </c>
      <c r="B65" s="28">
        <v>3665041</v>
      </c>
      <c r="C65" s="28">
        <v>3600593</v>
      </c>
      <c r="D65" s="28">
        <f t="shared" si="0"/>
        <v>-64448</v>
      </c>
      <c r="E65" s="29">
        <f t="shared" si="1"/>
        <v>-1.7584523611059194E-2</v>
      </c>
      <c r="F65" s="5"/>
      <c r="G65" s="5"/>
    </row>
    <row r="66" spans="1:7" ht="18" customHeight="1">
      <c r="A66" s="24" t="s">
        <v>59</v>
      </c>
      <c r="B66" s="32">
        <f>SUM(B14:B65)</f>
        <v>676501894</v>
      </c>
      <c r="C66" s="32">
        <f>SUM(C14:C65)</f>
        <v>664605898</v>
      </c>
      <c r="D66" s="32">
        <f>SUM(D14:D65)</f>
        <v>-11895996</v>
      </c>
      <c r="E66" s="33">
        <f t="shared" si="1"/>
        <v>-1.7584571610970243E-2</v>
      </c>
      <c r="F66" s="5"/>
      <c r="G66" s="5"/>
    </row>
    <row r="67" spans="1:7" ht="18" customHeight="1">
      <c r="A67" s="4" t="s">
        <v>55</v>
      </c>
      <c r="B67" s="28">
        <v>317324</v>
      </c>
      <c r="C67" s="28">
        <v>311744</v>
      </c>
      <c r="D67" s="28">
        <f>C67-B67</f>
        <v>-5580</v>
      </c>
      <c r="E67" s="29">
        <f t="shared" si="1"/>
        <v>-1.7584550806116147E-2</v>
      </c>
      <c r="F67" s="5"/>
      <c r="G67" s="5"/>
    </row>
    <row r="68" spans="1:7" ht="18" customHeight="1">
      <c r="A68" s="23" t="s">
        <v>56</v>
      </c>
      <c r="B68" s="30">
        <v>1335782</v>
      </c>
      <c r="C68" s="30">
        <v>1312293</v>
      </c>
      <c r="D68" s="30">
        <f>C68-B68</f>
        <v>-23489</v>
      </c>
      <c r="E68" s="31">
        <f t="shared" si="1"/>
        <v>-1.7584456146287342E-2</v>
      </c>
      <c r="F68" s="5"/>
      <c r="G68" s="5"/>
    </row>
    <row r="69" spans="1:7" ht="18" customHeight="1">
      <c r="A69" s="24" t="s">
        <v>57</v>
      </c>
      <c r="B69" s="32">
        <f>+B68+B67</f>
        <v>1653106</v>
      </c>
      <c r="C69" s="32">
        <f>+C68+C67</f>
        <v>1624037</v>
      </c>
      <c r="D69" s="32">
        <f>+D68+D67</f>
        <v>-29069</v>
      </c>
      <c r="E69" s="33">
        <f t="shared" si="1"/>
        <v>-1.7584474316831467E-2</v>
      </c>
      <c r="F69" s="5"/>
      <c r="G69" s="5"/>
    </row>
    <row r="70" spans="1:7" s="1" customFormat="1" ht="18" customHeight="1">
      <c r="A70" s="2" t="s">
        <v>63</v>
      </c>
      <c r="B70" s="26">
        <v>1845000</v>
      </c>
      <c r="C70" s="34">
        <v>1826000</v>
      </c>
      <c r="D70" s="26">
        <f>C70-B70</f>
        <v>-19000</v>
      </c>
      <c r="E70" s="27">
        <f>IF(ISERROR(D70/B70),"N/A ",D70/B70)</f>
        <v>-1.0298102981029811E-2</v>
      </c>
    </row>
    <row r="71" spans="1:7" s="1" customFormat="1" ht="18" customHeight="1">
      <c r="A71" s="2" t="s">
        <v>69</v>
      </c>
      <c r="B71" s="26">
        <v>0</v>
      </c>
      <c r="C71" s="34">
        <v>3357065</v>
      </c>
      <c r="D71" s="26">
        <f>C71-B71</f>
        <v>3357065</v>
      </c>
      <c r="E71" s="27" t="str">
        <f>IF(ISERROR(D71/B71),"N/A ",D71/B71)</f>
        <v xml:space="preserve">N/A </v>
      </c>
    </row>
    <row r="72" spans="1:7" ht="18" customHeight="1">
      <c r="A72" s="4"/>
      <c r="B72" s="25"/>
      <c r="C72" s="25"/>
      <c r="D72" s="25"/>
      <c r="E72" s="3"/>
      <c r="F72" s="5"/>
      <c r="G72" s="5"/>
    </row>
  </sheetData>
  <mergeCells count="1">
    <mergeCell ref="K5:O5"/>
  </mergeCells>
  <printOptions horizontalCentered="1"/>
  <pageMargins left="0.55000000000000004" right="0.5" top="0.55000000000000004" bottom="0.55000000000000004" header="0" footer="0"/>
  <pageSetup scale="6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A99470-C878-4D28-B351-63FF99D8DE50}"/>
</file>

<file path=customXml/itemProps2.xml><?xml version="1.0" encoding="utf-8"?>
<ds:datastoreItem xmlns:ds="http://schemas.openxmlformats.org/officeDocument/2006/customXml" ds:itemID="{B96C8574-457C-4AC3-AE5B-87A9F59FAFB2}"/>
</file>

<file path=customXml/itemProps3.xml><?xml version="1.0" encoding="utf-8"?>
<ds:datastoreItem xmlns:ds="http://schemas.openxmlformats.org/officeDocument/2006/customXml" ds:itemID="{A6C00F0A-4AE2-4367-A4F9-79C61C3C15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</vt:lpstr>
      <vt:lpstr>ES!Print_Area</vt:lpstr>
    </vt:vector>
  </TitlesOfParts>
  <Company>Employment &amp; Training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litvin.david.j</dc:creator>
  <cp:lastModifiedBy>David Litvin</cp:lastModifiedBy>
  <cp:lastPrinted>2017-05-19T12:01:15Z</cp:lastPrinted>
  <dcterms:created xsi:type="dcterms:W3CDTF">2010-01-29T18:36:59Z</dcterms:created>
  <dcterms:modified xsi:type="dcterms:W3CDTF">2017-06-20T19:49:46Z</dcterms:modified>
</cp:coreProperties>
</file>