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60" windowHeight="10785"/>
  </bookViews>
  <sheets>
    <sheet name="Youth" sheetId="2" r:id="rId1"/>
  </sheets>
  <definedNames>
    <definedName name="_Key1" localSheetId="0" hidden="1">Youth!$A$13:$A$64</definedName>
    <definedName name="_Key1" hidden="1">#REF!</definedName>
    <definedName name="_Order1" hidden="1">255</definedName>
    <definedName name="_Order2" hidden="1">0</definedName>
    <definedName name="_Sort" localSheetId="0" hidden="1">Youth!$A$13:$E$64</definedName>
    <definedName name="_Sort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Youth!$A$1:$E$74</definedName>
    <definedName name="_xlnm.Print_Area">#REF!</definedName>
    <definedName name="STFORM" localSheetId="0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3" i="2" l="1"/>
  <c r="E73" i="2" s="1"/>
  <c r="D72" i="2"/>
  <c r="E72" i="2" s="1"/>
  <c r="C71" i="2"/>
  <c r="B71" i="2"/>
  <c r="D70" i="2"/>
  <c r="E70" i="2" s="1"/>
  <c r="D69" i="2"/>
  <c r="E69" i="2" s="1"/>
  <c r="D68" i="2"/>
  <c r="E68" i="2" s="1"/>
  <c r="D67" i="2"/>
  <c r="E67" i="2" s="1"/>
  <c r="D66" i="2"/>
  <c r="E66" i="2" s="1"/>
  <c r="C65" i="2"/>
  <c r="B65" i="2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D65" i="2" s="1"/>
  <c r="C11" i="2"/>
  <c r="B11" i="2"/>
  <c r="C9" i="2"/>
  <c r="B9" i="2"/>
  <c r="E65" i="2" l="1"/>
  <c r="D71" i="2"/>
  <c r="E71" i="2" s="1"/>
  <c r="E13" i="2"/>
  <c r="D11" i="2" l="1"/>
  <c r="E11" i="2" l="1"/>
  <c r="D9" i="2"/>
  <c r="E9" i="2" s="1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<sst xmlns="http://schemas.openxmlformats.org/spreadsheetml/2006/main" count="72" uniqueCount="72">
  <si>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</si>
  <si>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</si>
  <si>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WIOA Youth Activities State Allotments</t>
  </si>
  <si>
    <t>State</t>
  </si>
  <si>
    <t>PY 2015</t>
  </si>
  <si>
    <t>Difference</t>
  </si>
  <si>
    <t>% Difference</t>
  </si>
  <si>
    <t>Total with Evaluations</t>
  </si>
  <si>
    <t>Total (WIOA Youth Activities)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</si>
  <si>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</si>
  <si>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</si>
  <si>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</si>
  <si>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</si>
  <si>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</si>
  <si>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</si>
  <si>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</si>
  <si>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</si>
  <si>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</si>
  <si>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</si>
  <si>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</si>
  <si>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</si>
  <si>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</si>
  <si>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</si>
  <si>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</si>
  <si>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</si>
  <si>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</si>
  <si>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</si>
  <si>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</si>
  <si>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</si>
  <si>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</si>
  <si>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</si>
  <si>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</si>
  <si>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</si>
  <si>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</si>
  <si>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</si>
  <si>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</si>
  <si>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</si>
  <si>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</si>
  <si>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</si>
  <si>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</si>
  <si>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</si>
  <si>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</si>
  <si>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</si>
  <si>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</si>
  <si>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</si>
  <si>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</si>
  <si>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</si>
  <si>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</si>
  <si>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</si>
  <si>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</si>
  <si>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</si>
  <si>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</si>
  <si>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</si>
  <si>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</si>
  <si>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</si>
  <si>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</si>
  <si>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</si>
  <si>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</si>
  <si>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</si>
  <si>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</si>
  <si>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</si>
  <si>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</si>
  <si>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</si>
  <si>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</si>
  <si>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</si>
  <si>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</si>
  <si>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</si>
  <si>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</si>
  <si>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</si>
  <si>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Evaluations set aside</t>
  </si>
  <si>
    <t>Comparison of PY 2016 Allotments vs PY 2015 Allotments</t>
  </si>
  <si>
    <t>PY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</si>
</sst>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1">
    <font>
      <sz val="10"/>
      <name val="Arial"/>
    </font>
    <font>
      <sz val="12"/>
      <name val="Arial"/>
    </font>
    <font>
      <sz val="10"/>
      <name val="Arial"/>
    </font>
    <font>
      <sz val="10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b/>
      <sz val="14"/>
      <name val="SWISS"/>
    </font>
    <font>
      <sz val="10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29">
    <xf numFmtId="0" fontId="0" fillId="0" borderId="0"/>
    <xf numFmtId="0" fontId="1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5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>
      <alignment vertical="top"/>
    </xf>
    <xf numFmtId="0" fontId="2" fillId="0" borderId="0">
      <alignment vertical="top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>
      <alignment vertical="top"/>
    </xf>
    <xf numFmtId="0" fontId="2" fillId="0" borderId="0">
      <alignment vertical="top"/>
    </xf>
    <xf numFmtId="10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9" applyFont="1" applyFill="1" applyAlignment="1" applyProtection="1">
      <alignment horizontal="centerContinuous"/>
    </xf>
    <xf numFmtId="0" fontId="5" fillId="0" borderId="0" xfId="19" applyFont="1" applyFill="1" applyAlignment="1" applyProtection="1">
      <alignment horizontal="centerContinuous"/>
    </xf>
    <xf numFmtId="0" fontId="10" fillId="0" borderId="0" xfId="19" applyFill="1"/>
    <xf numFmtId="0" fontId="6" fillId="0" borderId="0" xfId="19" applyFont="1" applyFill="1" applyAlignment="1" applyProtection="1">
      <alignment horizontal="centerContinuous"/>
    </xf>
    <xf numFmtId="0" fontId="5" fillId="0" borderId="0" xfId="19" applyFont="1" applyFill="1" applyProtection="1"/>
    <xf numFmtId="0" fontId="6" fillId="0" borderId="1" xfId="19" applyFont="1" applyFill="1" applyBorder="1" applyProtection="1"/>
    <xf numFmtId="0" fontId="6" fillId="0" borderId="1" xfId="19" applyFont="1" applyFill="1" applyBorder="1" applyAlignment="1" applyProtection="1">
      <alignment horizontal="center" wrapText="1"/>
    </xf>
    <xf numFmtId="0" fontId="6" fillId="0" borderId="1" xfId="19" applyFont="1" applyFill="1" applyBorder="1" applyAlignment="1" applyProtection="1">
      <alignment horizontal="center"/>
    </xf>
    <xf numFmtId="0" fontId="6" fillId="0" borderId="0" xfId="19" applyFont="1" applyFill="1" applyBorder="1" applyProtection="1"/>
    <xf numFmtId="5" fontId="7" fillId="0" borderId="0" xfId="19" applyNumberFormat="1" applyFont="1" applyFill="1" applyBorder="1" applyProtection="1"/>
    <xf numFmtId="10" fontId="7" fillId="0" borderId="0" xfId="19" applyNumberFormat="1" applyFont="1" applyFill="1" applyBorder="1" applyProtection="1"/>
    <xf numFmtId="0" fontId="5" fillId="0" borderId="0" xfId="19" applyFont="1" applyFill="1" applyBorder="1" applyProtection="1"/>
    <xf numFmtId="0" fontId="7" fillId="0" borderId="0" xfId="19" applyFont="1" applyFill="1" applyBorder="1" applyProtection="1"/>
    <xf numFmtId="37" fontId="5" fillId="0" borderId="0" xfId="19" applyNumberFormat="1" applyFont="1" applyFill="1" applyBorder="1" applyProtection="1"/>
    <xf numFmtId="10" fontId="5" fillId="0" borderId="0" xfId="19" applyNumberFormat="1" applyFont="1" applyFill="1" applyBorder="1" applyProtection="1"/>
    <xf numFmtId="0" fontId="6" fillId="0" borderId="2" xfId="19" applyFont="1" applyFill="1" applyBorder="1" applyProtection="1"/>
    <xf numFmtId="37" fontId="5" fillId="0" borderId="2" xfId="19" applyNumberFormat="1" applyFont="1" applyFill="1" applyBorder="1" applyProtection="1"/>
    <xf numFmtId="10" fontId="5" fillId="0" borderId="2" xfId="19" applyNumberFormat="1" applyFont="1" applyFill="1" applyBorder="1" applyProtection="1"/>
    <xf numFmtId="37" fontId="6" fillId="0" borderId="1" xfId="19" applyNumberFormat="1" applyFont="1" applyFill="1" applyBorder="1" applyProtection="1"/>
    <xf numFmtId="10" fontId="6" fillId="0" borderId="1" xfId="19" applyNumberFormat="1" applyFont="1" applyFill="1" applyBorder="1" applyProtection="1"/>
    <xf numFmtId="10" fontId="6" fillId="0" borderId="1" xfId="19" applyNumberFormat="1" applyFont="1" applyFill="1" applyBorder="1" applyAlignment="1" applyProtection="1">
      <alignment horizontal="right"/>
    </xf>
    <xf numFmtId="37" fontId="7" fillId="0" borderId="1" xfId="19" applyNumberFormat="1" applyFont="1" applyFill="1" applyBorder="1" applyProtection="1"/>
    <xf numFmtId="10" fontId="7" fillId="0" borderId="1" xfId="19" applyNumberFormat="1" applyFont="1" applyFill="1" applyBorder="1" applyProtection="1"/>
    <xf numFmtId="37" fontId="9" fillId="0" borderId="0" xfId="19" applyNumberFormat="1" applyFont="1" applyFill="1" applyProtection="1"/>
    <xf numFmtId="164" fontId="9" fillId="0" borderId="0" xfId="19" applyNumberFormat="1" applyFont="1" applyFill="1" applyProtection="1"/>
    <xf numFmtId="0" fontId="7" fillId="0" borderId="0" xfId="19" quotePrefix="1" applyFont="1" applyFill="1" applyAlignment="1" applyProtection="1">
      <alignment horizontal="center"/>
    </xf>
    <xf numFmtId="0" fontId="8" fillId="0" borderId="0" xfId="19" applyFont="1" applyFill="1" applyAlignment="1" applyProtection="1">
      <alignment horizontal="center" wrapText="1"/>
    </xf>
    <xf numFmtId="0" fontId="10" fillId="0" borderId="0" xfId="19" applyFill="1" applyAlignment="1">
      <alignment horizontal="center" wrapText="1"/>
    </xf>
  </cellXfs>
  <cellStyles count="29">
    <cellStyle name="Comma [0] 2" xfId="2"/>
    <cellStyle name="Comma [0] 3" xfId="3"/>
    <cellStyle name="Comma 2" xfId="20"/>
    <cellStyle name="Comma 3" xfId="21"/>
    <cellStyle name="Comma 4" xfId="22"/>
    <cellStyle name="Comma 5" xfId="23"/>
    <cellStyle name="Comma0" xfId="4"/>
    <cellStyle name="Currency [0] 2" xfId="5"/>
    <cellStyle name="Currency [0] 3" xfId="6"/>
    <cellStyle name="Currency [0] 4" xfId="7"/>
    <cellStyle name="Currency [0] 5" xfId="8"/>
    <cellStyle name="Currency [0] 6" xfId="24"/>
    <cellStyle name="Currency [0] 7" xfId="25"/>
    <cellStyle name="Currency0" xfId="9"/>
    <cellStyle name="Date" xfId="10"/>
    <cellStyle name="Fixed" xfId="11"/>
    <cellStyle name="Normal" xfId="0" builtinId="0"/>
    <cellStyle name="Normal 2" xfId="12"/>
    <cellStyle name="Normal 3" xfId="13"/>
    <cellStyle name="Normal 4" xfId="14"/>
    <cellStyle name="Normal 5" xfId="15"/>
    <cellStyle name="Normal 6" xfId="1"/>
    <cellStyle name="Normal 6 2" xfId="19"/>
    <cellStyle name="Normal 7" xfId="16"/>
    <cellStyle name="Normal 8" xfId="26"/>
    <cellStyle name="Normal 9" xfId="27"/>
    <cellStyle name="Percent 2" xfId="17"/>
    <cellStyle name="Percent 3" xfId="18"/>
    <cellStyle name="Percent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4" tint="0.39997558519241921"/>
    <pageSetUpPr fitToPage="1"/>
  </sheetPr>
  <dimension ref="A1:J75"/>
  <sheetViews>
    <sheetView tabSelected="1" zoomScale="85" zoomScaleNormal="85" workbookViewId="0"/>
  </sheetViews>
  <sheetFormatPr defaultColWidth="12.5703125" defaultRowHeight="15"/>
  <cols>
    <col min="1" max="1" width="34.28515625" style="3" customWidth="1"/>
    <col min="2" max="2" width="18" style="3" customWidth="1"/>
    <col min="3" max="3" width="18.85546875" style="3" customWidth="1"/>
    <col min="4" max="4" width="21.7109375" style="3" customWidth="1"/>
    <col min="5" max="5" width="19.5703125" style="3" customWidth="1"/>
    <col min="6" max="16384" width="12.5703125" style="3"/>
  </cols>
  <sheetData>
    <row r="1" spans="1:10">
      <c r="A1" s="1" t="s">
        <v>0</v>
      </c>
      <c r="B1" s="2"/>
      <c r="C1" s="2"/>
      <c r="D1" s="2"/>
      <c r="E1" s="2"/>
    </row>
    <row r="2" spans="1:10">
      <c r="A2" s="1" t="s">
        <v>1</v>
      </c>
      <c r="B2" s="2"/>
      <c r="C2" s="2"/>
      <c r="D2" s="2"/>
      <c r="E2" s="2"/>
    </row>
    <row r="3" spans="1:10" ht="15.75">
      <c r="A3" s="4" t="s">
        <v>2</v>
      </c>
      <c r="B3" s="2"/>
      <c r="C3" s="2"/>
      <c r="D3" s="2"/>
      <c r="E3" s="2"/>
      <c r="F3" s="26"/>
      <c r="G3" s="26"/>
      <c r="H3" s="26"/>
      <c r="I3" s="26"/>
      <c r="J3" s="26"/>
    </row>
    <row r="4" spans="1:10" ht="15.75">
      <c r="A4" s="27" t="s">
        <v>70</v>
      </c>
      <c r="B4" s="28"/>
      <c r="C4" s="28"/>
      <c r="D4" s="28"/>
      <c r="E4" s="28"/>
    </row>
    <row r="5" spans="1:10" ht="15.7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3.75" customHeight="1">
      <c r="A6" s="5"/>
      <c r="B6" s="5"/>
      <c r="C6" s="5"/>
      <c r="D6" s="5"/>
      <c r="E6" s="5"/>
    </row>
    <row r="7" spans="1:10" ht="15.75">
      <c r="A7" s="6" t="s">
        <v>3</v>
      </c>
      <c r="B7" s="7" t="s">
        <v>4</v>
      </c>
      <c r="C7" s="7" t="s">
        <v>71</v>
      </c>
      <c r="D7" s="8" t="s">
        <v>5</v>
      </c>
      <c r="E7" s="8" t="s">
        <v>6</v>
      </c>
    </row>
    <row r="8" spans="1:10" ht="9.75" customHeight="1">
      <c r="A8" s="9"/>
      <c r="B8" s="9"/>
      <c r="C8" s="9"/>
      <c r="D8" s="9"/>
      <c r="E8" s="9"/>
    </row>
    <row r="9" spans="1:10" ht="18" customHeight="1">
      <c r="A9" s="9" t="s">
        <v>7</v>
      </c>
      <c r="B9" s="10">
        <f>B11+B73</f>
        <v>831842000</v>
      </c>
      <c r="C9" s="10">
        <f t="shared" ref="C9:D9" si="0">C11+C73</f>
        <v>873416000</v>
      </c>
      <c r="D9" s="10">
        <f t="shared" si="0"/>
        <v>41574000</v>
      </c>
      <c r="E9" s="11">
        <f>D9/B9</f>
        <v>4.9978241060201337E-2</v>
      </c>
    </row>
    <row r="10" spans="1:10" ht="9.75" customHeight="1">
      <c r="A10" s="9"/>
      <c r="B10" s="9"/>
      <c r="C10" s="9"/>
      <c r="D10" s="9"/>
      <c r="E10" s="9"/>
    </row>
    <row r="11" spans="1:10" ht="15.75">
      <c r="A11" s="9" t="s">
        <v>8</v>
      </c>
      <c r="B11" s="10">
        <f>B65+B71+B72</f>
        <v>829547000</v>
      </c>
      <c r="C11" s="10">
        <f>C65+C71+C72</f>
        <v>870931000</v>
      </c>
      <c r="D11" s="10">
        <f>D65+D71+D72</f>
        <v>41384000</v>
      </c>
      <c r="E11" s="11">
        <f>D11/B11</f>
        <v>4.9887468702798032E-2</v>
      </c>
    </row>
    <row r="12" spans="1:10" ht="9.75" customHeight="1">
      <c r="A12" s="12"/>
      <c r="B12" s="13"/>
      <c r="C12" s="13"/>
      <c r="D12" s="13"/>
      <c r="E12" s="13"/>
    </row>
    <row r="13" spans="1:10" ht="18" customHeight="1">
      <c r="A13" s="9" t="s">
        <v>9</v>
      </c>
      <c r="B13" s="14">
        <v>10973635</v>
      </c>
      <c r="C13" s="14">
        <v>13242811</v>
      </c>
      <c r="D13" s="14">
        <f t="shared" ref="D13:D64" si="1">C13-B13</f>
        <v>2269176</v>
      </c>
      <c r="E13" s="15">
        <f t="shared" ref="E13:E72" si="2">D13/B13</f>
        <v>0.20678435176675733</v>
      </c>
    </row>
    <row r="14" spans="1:10" ht="18" customHeight="1">
      <c r="A14" s="9" t="s">
        <v>10</v>
      </c>
      <c r="B14" s="14">
        <v>2037653</v>
      </c>
      <c r="C14" s="14">
        <v>2296191</v>
      </c>
      <c r="D14" s="14">
        <f t="shared" si="1"/>
        <v>258538</v>
      </c>
      <c r="E14" s="15">
        <f t="shared" si="2"/>
        <v>0.12688028825320111</v>
      </c>
    </row>
    <row r="15" spans="1:10" ht="18" customHeight="1">
      <c r="A15" s="9" t="s">
        <v>11</v>
      </c>
      <c r="B15" s="14">
        <v>18380399</v>
      </c>
      <c r="C15" s="14">
        <v>20040831</v>
      </c>
      <c r="D15" s="14">
        <f t="shared" si="1"/>
        <v>1660432</v>
      </c>
      <c r="E15" s="15">
        <f t="shared" si="2"/>
        <v>9.0337103128174751E-2</v>
      </c>
    </row>
    <row r="16" spans="1:10" ht="18" customHeight="1">
      <c r="A16" s="16" t="s">
        <v>12</v>
      </c>
      <c r="B16" s="17">
        <v>7694400</v>
      </c>
      <c r="C16" s="17">
        <v>7839730</v>
      </c>
      <c r="D16" s="17">
        <f t="shared" si="1"/>
        <v>145330</v>
      </c>
      <c r="E16" s="18">
        <f t="shared" si="2"/>
        <v>1.8887762528592224E-2</v>
      </c>
    </row>
    <row r="17" spans="1:5" ht="18" customHeight="1">
      <c r="A17" s="9" t="s">
        <v>13</v>
      </c>
      <c r="B17" s="14">
        <v>120707084</v>
      </c>
      <c r="C17" s="14">
        <v>128788366</v>
      </c>
      <c r="D17" s="14">
        <f t="shared" si="1"/>
        <v>8081282</v>
      </c>
      <c r="E17" s="15">
        <f t="shared" si="2"/>
        <v>6.694952551417778E-2</v>
      </c>
    </row>
    <row r="18" spans="1:5" ht="18" customHeight="1">
      <c r="A18" s="9" t="s">
        <v>14</v>
      </c>
      <c r="B18" s="14">
        <v>11835030</v>
      </c>
      <c r="C18" s="14">
        <v>11182905</v>
      </c>
      <c r="D18" s="14">
        <f t="shared" si="1"/>
        <v>-652125</v>
      </c>
      <c r="E18" s="15">
        <f t="shared" si="2"/>
        <v>-5.5101254496186323E-2</v>
      </c>
    </row>
    <row r="19" spans="1:5" ht="18" customHeight="1">
      <c r="A19" s="9" t="s">
        <v>15</v>
      </c>
      <c r="B19" s="14">
        <v>9634681</v>
      </c>
      <c r="C19" s="14">
        <v>10313964</v>
      </c>
      <c r="D19" s="14">
        <f t="shared" si="1"/>
        <v>679283</v>
      </c>
      <c r="E19" s="15">
        <f t="shared" si="2"/>
        <v>7.0503942995102792E-2</v>
      </c>
    </row>
    <row r="20" spans="1:5" ht="18" customHeight="1">
      <c r="A20" s="16" t="s">
        <v>16</v>
      </c>
      <c r="B20" s="17">
        <v>2037653</v>
      </c>
      <c r="C20" s="17">
        <v>2139306</v>
      </c>
      <c r="D20" s="17">
        <f t="shared" si="1"/>
        <v>101653</v>
      </c>
      <c r="E20" s="18">
        <f t="shared" si="2"/>
        <v>4.9887296806669243E-2</v>
      </c>
    </row>
    <row r="21" spans="1:5" ht="18" customHeight="1">
      <c r="A21" s="9" t="s">
        <v>17</v>
      </c>
      <c r="B21" s="14">
        <v>2329955</v>
      </c>
      <c r="C21" s="14">
        <v>3086388</v>
      </c>
      <c r="D21" s="14">
        <f t="shared" si="1"/>
        <v>756433</v>
      </c>
      <c r="E21" s="15">
        <f t="shared" si="2"/>
        <v>0.32465562639621798</v>
      </c>
    </row>
    <row r="22" spans="1:5" ht="18" customHeight="1">
      <c r="A22" s="9" t="s">
        <v>18</v>
      </c>
      <c r="B22" s="14">
        <v>42774978</v>
      </c>
      <c r="C22" s="14">
        <v>49787759</v>
      </c>
      <c r="D22" s="14">
        <f t="shared" si="1"/>
        <v>7012781</v>
      </c>
      <c r="E22" s="15">
        <f t="shared" si="2"/>
        <v>0.16394587041050027</v>
      </c>
    </row>
    <row r="23" spans="1:5" ht="18" customHeight="1">
      <c r="A23" s="9" t="s">
        <v>19</v>
      </c>
      <c r="B23" s="14">
        <v>27630735</v>
      </c>
      <c r="C23" s="14">
        <v>30707383</v>
      </c>
      <c r="D23" s="14">
        <f t="shared" si="1"/>
        <v>3076648</v>
      </c>
      <c r="E23" s="15">
        <f t="shared" si="2"/>
        <v>0.11134875709965732</v>
      </c>
    </row>
    <row r="24" spans="1:5" ht="18" customHeight="1">
      <c r="A24" s="16" t="s">
        <v>20</v>
      </c>
      <c r="B24" s="17">
        <v>2037653</v>
      </c>
      <c r="C24" s="17">
        <v>2139306</v>
      </c>
      <c r="D24" s="17">
        <f t="shared" si="1"/>
        <v>101653</v>
      </c>
      <c r="E24" s="18">
        <f t="shared" si="2"/>
        <v>4.9887296806669243E-2</v>
      </c>
    </row>
    <row r="25" spans="1:5" ht="18" customHeight="1">
      <c r="A25" s="9" t="s">
        <v>21</v>
      </c>
      <c r="B25" s="14">
        <v>3116131</v>
      </c>
      <c r="C25" s="14">
        <v>2944428</v>
      </c>
      <c r="D25" s="14">
        <f t="shared" si="1"/>
        <v>-171703</v>
      </c>
      <c r="E25" s="15">
        <f t="shared" si="2"/>
        <v>-5.5101342016750904E-2</v>
      </c>
    </row>
    <row r="26" spans="1:5" ht="18" customHeight="1">
      <c r="A26" s="9" t="s">
        <v>22</v>
      </c>
      <c r="B26" s="14">
        <v>42336174</v>
      </c>
      <c r="C26" s="14">
        <v>40003397</v>
      </c>
      <c r="D26" s="14">
        <f t="shared" si="1"/>
        <v>-2332777</v>
      </c>
      <c r="E26" s="15">
        <f t="shared" si="2"/>
        <v>-5.5101271078487161E-2</v>
      </c>
    </row>
    <row r="27" spans="1:5" ht="18" customHeight="1">
      <c r="A27" s="9" t="s">
        <v>23</v>
      </c>
      <c r="B27" s="14">
        <v>16203657</v>
      </c>
      <c r="C27" s="14">
        <v>17064726</v>
      </c>
      <c r="D27" s="14">
        <f t="shared" si="1"/>
        <v>861069</v>
      </c>
      <c r="E27" s="15">
        <f t="shared" si="2"/>
        <v>5.3140411451563063E-2</v>
      </c>
    </row>
    <row r="28" spans="1:5" ht="18" customHeight="1">
      <c r="A28" s="16" t="s">
        <v>24</v>
      </c>
      <c r="B28" s="17">
        <v>4781261</v>
      </c>
      <c r="C28" s="17">
        <v>5118005</v>
      </c>
      <c r="D28" s="17">
        <f t="shared" si="1"/>
        <v>336744</v>
      </c>
      <c r="E28" s="18">
        <f t="shared" si="2"/>
        <v>7.0429955612128267E-2</v>
      </c>
    </row>
    <row r="29" spans="1:5" ht="18" customHeight="1">
      <c r="A29" s="9" t="s">
        <v>25</v>
      </c>
      <c r="B29" s="14">
        <v>5370179</v>
      </c>
      <c r="C29" s="14">
        <v>5166437</v>
      </c>
      <c r="D29" s="14">
        <f t="shared" si="1"/>
        <v>-203742</v>
      </c>
      <c r="E29" s="15">
        <f t="shared" si="2"/>
        <v>-3.7939517472322618E-2</v>
      </c>
    </row>
    <row r="30" spans="1:5" ht="18" customHeight="1">
      <c r="A30" s="9" t="s">
        <v>26</v>
      </c>
      <c r="B30" s="14">
        <v>13717594</v>
      </c>
      <c r="C30" s="14">
        <v>12961737</v>
      </c>
      <c r="D30" s="14">
        <f t="shared" si="1"/>
        <v>-755857</v>
      </c>
      <c r="E30" s="15">
        <f t="shared" si="2"/>
        <v>-5.5101280880597577E-2</v>
      </c>
    </row>
    <row r="31" spans="1:5" ht="18" customHeight="1">
      <c r="A31" s="9" t="s">
        <v>27</v>
      </c>
      <c r="B31" s="14">
        <v>9194017</v>
      </c>
      <c r="C31" s="14">
        <v>12548488</v>
      </c>
      <c r="D31" s="14">
        <f t="shared" si="1"/>
        <v>3354471</v>
      </c>
      <c r="E31" s="15">
        <f t="shared" si="2"/>
        <v>0.36485368691400072</v>
      </c>
    </row>
    <row r="32" spans="1:5" ht="18" customHeight="1">
      <c r="A32" s="16" t="s">
        <v>28</v>
      </c>
      <c r="B32" s="17">
        <v>3214985</v>
      </c>
      <c r="C32" s="17">
        <v>3208693</v>
      </c>
      <c r="D32" s="17">
        <f t="shared" si="1"/>
        <v>-6292</v>
      </c>
      <c r="E32" s="18">
        <f t="shared" si="2"/>
        <v>-1.9570853363234976E-3</v>
      </c>
    </row>
    <row r="33" spans="1:5" ht="18" customHeight="1">
      <c r="A33" s="9" t="s">
        <v>29</v>
      </c>
      <c r="B33" s="14">
        <v>12364002</v>
      </c>
      <c r="C33" s="14">
        <v>14375433</v>
      </c>
      <c r="D33" s="14">
        <f t="shared" si="1"/>
        <v>2011431</v>
      </c>
      <c r="E33" s="15">
        <f t="shared" si="2"/>
        <v>0.16268446090513411</v>
      </c>
    </row>
    <row r="34" spans="1:5" ht="18" customHeight="1">
      <c r="A34" s="9" t="s">
        <v>30</v>
      </c>
      <c r="B34" s="14">
        <v>16504685</v>
      </c>
      <c r="C34" s="14">
        <v>15595256</v>
      </c>
      <c r="D34" s="14">
        <f t="shared" si="1"/>
        <v>-909429</v>
      </c>
      <c r="E34" s="15">
        <f t="shared" si="2"/>
        <v>-5.5101263671496911E-2</v>
      </c>
    </row>
    <row r="35" spans="1:5" ht="18" customHeight="1">
      <c r="A35" s="9" t="s">
        <v>31</v>
      </c>
      <c r="B35" s="14">
        <v>31250104</v>
      </c>
      <c r="C35" s="14">
        <v>29709018</v>
      </c>
      <c r="D35" s="14">
        <f t="shared" si="1"/>
        <v>-1541086</v>
      </c>
      <c r="E35" s="15">
        <f t="shared" si="2"/>
        <v>-4.931458788105153E-2</v>
      </c>
    </row>
    <row r="36" spans="1:5" ht="18" customHeight="1">
      <c r="A36" s="16" t="s">
        <v>32</v>
      </c>
      <c r="B36" s="17">
        <v>9078036</v>
      </c>
      <c r="C36" s="17">
        <v>8577825</v>
      </c>
      <c r="D36" s="17">
        <f t="shared" si="1"/>
        <v>-500211</v>
      </c>
      <c r="E36" s="18">
        <f t="shared" si="2"/>
        <v>-5.5101235553593308E-2</v>
      </c>
    </row>
    <row r="37" spans="1:5" ht="18" customHeight="1">
      <c r="A37" s="9" t="s">
        <v>33</v>
      </c>
      <c r="B37" s="14">
        <v>9151084</v>
      </c>
      <c r="C37" s="14">
        <v>10193683</v>
      </c>
      <c r="D37" s="14">
        <f t="shared" si="1"/>
        <v>1042599</v>
      </c>
      <c r="E37" s="15">
        <f t="shared" si="2"/>
        <v>0.11393174841363056</v>
      </c>
    </row>
    <row r="38" spans="1:5" ht="18" customHeight="1">
      <c r="A38" s="9" t="s">
        <v>34</v>
      </c>
      <c r="B38" s="14">
        <v>14228439</v>
      </c>
      <c r="C38" s="14">
        <v>16472508</v>
      </c>
      <c r="D38" s="14">
        <f t="shared" si="1"/>
        <v>2244069</v>
      </c>
      <c r="E38" s="15">
        <f t="shared" si="2"/>
        <v>0.15771716068080271</v>
      </c>
    </row>
    <row r="39" spans="1:5" ht="18" customHeight="1">
      <c r="A39" s="9" t="s">
        <v>35</v>
      </c>
      <c r="B39" s="14">
        <v>2152782</v>
      </c>
      <c r="C39" s="14">
        <v>2139306</v>
      </c>
      <c r="D39" s="14">
        <f t="shared" si="1"/>
        <v>-13476</v>
      </c>
      <c r="E39" s="15">
        <f t="shared" si="2"/>
        <v>-6.2598070775396674E-3</v>
      </c>
    </row>
    <row r="40" spans="1:5" ht="18" customHeight="1">
      <c r="A40" s="16" t="s">
        <v>36</v>
      </c>
      <c r="B40" s="17">
        <v>2425096</v>
      </c>
      <c r="C40" s="17">
        <v>2291470</v>
      </c>
      <c r="D40" s="17">
        <f t="shared" si="1"/>
        <v>-133626</v>
      </c>
      <c r="E40" s="18">
        <f t="shared" si="2"/>
        <v>-5.5101323823881609E-2</v>
      </c>
    </row>
    <row r="41" spans="1:5" ht="18" customHeight="1">
      <c r="A41" s="9" t="s">
        <v>37</v>
      </c>
      <c r="B41" s="14">
        <v>9034617</v>
      </c>
      <c r="C41" s="14">
        <v>9531729</v>
      </c>
      <c r="D41" s="14">
        <f t="shared" si="1"/>
        <v>497112</v>
      </c>
      <c r="E41" s="15">
        <f t="shared" si="2"/>
        <v>5.5023029753225844E-2</v>
      </c>
    </row>
    <row r="42" spans="1:5" ht="18" customHeight="1">
      <c r="A42" s="9" t="s">
        <v>38</v>
      </c>
      <c r="B42" s="14">
        <v>2037653</v>
      </c>
      <c r="C42" s="14">
        <v>2139306</v>
      </c>
      <c r="D42" s="14">
        <f t="shared" si="1"/>
        <v>101653</v>
      </c>
      <c r="E42" s="15">
        <f t="shared" si="2"/>
        <v>4.9887296806669243E-2</v>
      </c>
    </row>
    <row r="43" spans="1:5" ht="18" customHeight="1">
      <c r="A43" s="9" t="s">
        <v>39</v>
      </c>
      <c r="B43" s="14">
        <v>23282287</v>
      </c>
      <c r="C43" s="14">
        <v>24898651</v>
      </c>
      <c r="D43" s="14">
        <f t="shared" si="1"/>
        <v>1616364</v>
      </c>
      <c r="E43" s="15">
        <f t="shared" si="2"/>
        <v>6.9424623105109912E-2</v>
      </c>
    </row>
    <row r="44" spans="1:5" ht="18" customHeight="1">
      <c r="A44" s="16" t="s">
        <v>40</v>
      </c>
      <c r="B44" s="17">
        <v>5249778</v>
      </c>
      <c r="C44" s="17">
        <v>6167206</v>
      </c>
      <c r="D44" s="17">
        <f t="shared" si="1"/>
        <v>917428</v>
      </c>
      <c r="E44" s="18">
        <f t="shared" si="2"/>
        <v>0.17475558014072215</v>
      </c>
    </row>
    <row r="45" spans="1:5" ht="18" customHeight="1">
      <c r="A45" s="9" t="s">
        <v>41</v>
      </c>
      <c r="B45" s="14">
        <v>52128262</v>
      </c>
      <c r="C45" s="14">
        <v>54003637</v>
      </c>
      <c r="D45" s="14">
        <f t="shared" si="1"/>
        <v>1875375</v>
      </c>
      <c r="E45" s="15">
        <f t="shared" si="2"/>
        <v>3.5976165865648849E-2</v>
      </c>
    </row>
    <row r="46" spans="1:5" ht="18" customHeight="1">
      <c r="A46" s="9" t="s">
        <v>42</v>
      </c>
      <c r="B46" s="14">
        <v>26347165</v>
      </c>
      <c r="C46" s="14">
        <v>25235370</v>
      </c>
      <c r="D46" s="14">
        <f t="shared" si="1"/>
        <v>-1111795</v>
      </c>
      <c r="E46" s="15">
        <f t="shared" si="2"/>
        <v>-4.2197898711303472E-2</v>
      </c>
    </row>
    <row r="47" spans="1:5" ht="18" customHeight="1">
      <c r="A47" s="9" t="s">
        <v>43</v>
      </c>
      <c r="B47" s="14">
        <v>2037653</v>
      </c>
      <c r="C47" s="14">
        <v>2139306</v>
      </c>
      <c r="D47" s="14">
        <f t="shared" si="1"/>
        <v>101653</v>
      </c>
      <c r="E47" s="15">
        <f t="shared" si="2"/>
        <v>4.9887296806669243E-2</v>
      </c>
    </row>
    <row r="48" spans="1:5" ht="18" customHeight="1">
      <c r="A48" s="16" t="s">
        <v>44</v>
      </c>
      <c r="B48" s="17">
        <v>28593170</v>
      </c>
      <c r="C48" s="17">
        <v>28162375</v>
      </c>
      <c r="D48" s="17">
        <f t="shared" si="1"/>
        <v>-430795</v>
      </c>
      <c r="E48" s="18">
        <f t="shared" si="2"/>
        <v>-1.5066360253165354E-2</v>
      </c>
    </row>
    <row r="49" spans="1:5" ht="18" customHeight="1">
      <c r="A49" s="9" t="s">
        <v>45</v>
      </c>
      <c r="B49" s="14">
        <v>6941080</v>
      </c>
      <c r="C49" s="14">
        <v>6558618</v>
      </c>
      <c r="D49" s="14">
        <f t="shared" si="1"/>
        <v>-382462</v>
      </c>
      <c r="E49" s="15">
        <f t="shared" si="2"/>
        <v>-5.5101223440732566E-2</v>
      </c>
    </row>
    <row r="50" spans="1:5" ht="18" customHeight="1">
      <c r="A50" s="9" t="s">
        <v>46</v>
      </c>
      <c r="B50" s="14">
        <v>10431168</v>
      </c>
      <c r="C50" s="14">
        <v>11441241</v>
      </c>
      <c r="D50" s="14">
        <f t="shared" si="1"/>
        <v>1010073</v>
      </c>
      <c r="E50" s="15">
        <f t="shared" si="2"/>
        <v>9.6832205175872918E-2</v>
      </c>
    </row>
    <row r="51" spans="1:5" ht="18" customHeight="1">
      <c r="A51" s="9" t="s">
        <v>47</v>
      </c>
      <c r="B51" s="14">
        <v>30984178</v>
      </c>
      <c r="C51" s="14">
        <v>29652886</v>
      </c>
      <c r="D51" s="14">
        <f t="shared" si="1"/>
        <v>-1331292</v>
      </c>
      <c r="E51" s="15">
        <f t="shared" si="2"/>
        <v>-4.2966832942929772E-2</v>
      </c>
    </row>
    <row r="52" spans="1:5" ht="18" customHeight="1">
      <c r="A52" s="16" t="s">
        <v>48</v>
      </c>
      <c r="B52" s="17">
        <v>19489676</v>
      </c>
      <c r="C52" s="17">
        <v>23096083</v>
      </c>
      <c r="D52" s="17">
        <f t="shared" si="1"/>
        <v>3606407</v>
      </c>
      <c r="E52" s="18">
        <f t="shared" si="2"/>
        <v>0.18504191655110122</v>
      </c>
    </row>
    <row r="53" spans="1:5" ht="18" customHeight="1">
      <c r="A53" s="9" t="s">
        <v>49</v>
      </c>
      <c r="B53" s="14">
        <v>4106989</v>
      </c>
      <c r="C53" s="14">
        <v>3880689</v>
      </c>
      <c r="D53" s="14">
        <f t="shared" si="1"/>
        <v>-226300</v>
      </c>
      <c r="E53" s="15">
        <f t="shared" si="2"/>
        <v>-5.5101194573445415E-2</v>
      </c>
    </row>
    <row r="54" spans="1:5" ht="18" customHeight="1">
      <c r="A54" s="9" t="s">
        <v>50</v>
      </c>
      <c r="B54" s="14">
        <v>11474747</v>
      </c>
      <c r="C54" s="14">
        <v>14636640</v>
      </c>
      <c r="D54" s="14">
        <f t="shared" si="1"/>
        <v>3161893</v>
      </c>
      <c r="E54" s="15">
        <f t="shared" si="2"/>
        <v>0.27555230629485772</v>
      </c>
    </row>
    <row r="55" spans="1:5" ht="18" customHeight="1">
      <c r="A55" s="9" t="s">
        <v>51</v>
      </c>
      <c r="B55" s="14">
        <v>2037653</v>
      </c>
      <c r="C55" s="14">
        <v>2139306</v>
      </c>
      <c r="D55" s="14">
        <f t="shared" si="1"/>
        <v>101653</v>
      </c>
      <c r="E55" s="15">
        <f t="shared" si="2"/>
        <v>4.9887296806669243E-2</v>
      </c>
    </row>
    <row r="56" spans="1:5" ht="18" customHeight="1">
      <c r="A56" s="16" t="s">
        <v>52</v>
      </c>
      <c r="B56" s="17">
        <v>17503627</v>
      </c>
      <c r="C56" s="17">
        <v>18911472</v>
      </c>
      <c r="D56" s="17">
        <f t="shared" si="1"/>
        <v>1407845</v>
      </c>
      <c r="E56" s="18">
        <f t="shared" si="2"/>
        <v>8.043161568742295E-2</v>
      </c>
    </row>
    <row r="57" spans="1:5" ht="18" customHeight="1">
      <c r="A57" s="9" t="s">
        <v>53</v>
      </c>
      <c r="B57" s="14">
        <v>54914867</v>
      </c>
      <c r="C57" s="14">
        <v>51888988</v>
      </c>
      <c r="D57" s="14">
        <f t="shared" si="1"/>
        <v>-3025879</v>
      </c>
      <c r="E57" s="15">
        <f t="shared" si="2"/>
        <v>-5.5101271573688777E-2</v>
      </c>
    </row>
    <row r="58" spans="1:5" ht="18" customHeight="1">
      <c r="A58" s="9" t="s">
        <v>54</v>
      </c>
      <c r="B58" s="14">
        <v>3928231</v>
      </c>
      <c r="C58" s="14">
        <v>3711780</v>
      </c>
      <c r="D58" s="14">
        <f t="shared" si="1"/>
        <v>-216451</v>
      </c>
      <c r="E58" s="15">
        <f t="shared" si="2"/>
        <v>-5.5101392967979737E-2</v>
      </c>
    </row>
    <row r="59" spans="1:5" ht="18" customHeight="1">
      <c r="A59" s="9" t="s">
        <v>55</v>
      </c>
      <c r="B59" s="14">
        <v>2037653</v>
      </c>
      <c r="C59" s="14">
        <v>2139306</v>
      </c>
      <c r="D59" s="14">
        <f t="shared" si="1"/>
        <v>101653</v>
      </c>
      <c r="E59" s="15">
        <f t="shared" si="2"/>
        <v>4.9887296806669243E-2</v>
      </c>
    </row>
    <row r="60" spans="1:5" ht="18" customHeight="1">
      <c r="A60" s="16" t="s">
        <v>56</v>
      </c>
      <c r="B60" s="17">
        <v>13325559</v>
      </c>
      <c r="C60" s="17">
        <v>15728252</v>
      </c>
      <c r="D60" s="17">
        <f t="shared" si="1"/>
        <v>2402693</v>
      </c>
      <c r="E60" s="18">
        <f t="shared" si="2"/>
        <v>0.18030710756674448</v>
      </c>
    </row>
    <row r="61" spans="1:5" ht="18" customHeight="1">
      <c r="A61" s="9" t="s">
        <v>57</v>
      </c>
      <c r="B61" s="14">
        <v>15945865</v>
      </c>
      <c r="C61" s="14">
        <v>18966351</v>
      </c>
      <c r="D61" s="14">
        <f t="shared" si="1"/>
        <v>3020486</v>
      </c>
      <c r="E61" s="15">
        <f t="shared" si="2"/>
        <v>0.18942127002831141</v>
      </c>
    </row>
    <row r="62" spans="1:5" ht="18" customHeight="1">
      <c r="A62" s="9" t="s">
        <v>58</v>
      </c>
      <c r="B62" s="14">
        <v>3987564</v>
      </c>
      <c r="C62" s="14">
        <v>5350384</v>
      </c>
      <c r="D62" s="14">
        <f t="shared" si="1"/>
        <v>1362820</v>
      </c>
      <c r="E62" s="15">
        <f t="shared" si="2"/>
        <v>0.34176755532951947</v>
      </c>
    </row>
    <row r="63" spans="1:5" ht="18" customHeight="1">
      <c r="A63" s="9" t="s">
        <v>59</v>
      </c>
      <c r="B63" s="14">
        <v>14041859</v>
      </c>
      <c r="C63" s="14">
        <v>13268135</v>
      </c>
      <c r="D63" s="14">
        <f t="shared" si="1"/>
        <v>-773724</v>
      </c>
      <c r="E63" s="15">
        <f t="shared" si="2"/>
        <v>-5.5101251194731408E-2</v>
      </c>
    </row>
    <row r="64" spans="1:5" ht="18" customHeight="1">
      <c r="A64" s="16" t="s">
        <v>60</v>
      </c>
      <c r="B64" s="17">
        <v>2037653</v>
      </c>
      <c r="C64" s="17">
        <v>2139306</v>
      </c>
      <c r="D64" s="17">
        <f t="shared" si="1"/>
        <v>101653</v>
      </c>
      <c r="E64" s="18">
        <f t="shared" si="2"/>
        <v>4.9887296806669243E-2</v>
      </c>
    </row>
    <row r="65" spans="1:5" ht="18" customHeight="1">
      <c r="A65" s="6" t="s">
        <v>61</v>
      </c>
      <c r="B65" s="19">
        <f>SUM(B13:B64)</f>
        <v>815061036</v>
      </c>
      <c r="C65" s="19">
        <f>SUM(C13:C64)</f>
        <v>855722367</v>
      </c>
      <c r="D65" s="19">
        <f>SUM(D13:D64)</f>
        <v>40661331</v>
      </c>
      <c r="E65" s="20">
        <f t="shared" si="2"/>
        <v>4.9887467568747818E-2</v>
      </c>
    </row>
    <row r="66" spans="1:5" ht="18" customHeight="1">
      <c r="A66" s="9" t="s">
        <v>62</v>
      </c>
      <c r="B66" s="14">
        <v>217678</v>
      </c>
      <c r="C66" s="14">
        <v>228951</v>
      </c>
      <c r="D66" s="14">
        <f>C66-B66</f>
        <v>11273</v>
      </c>
      <c r="E66" s="15">
        <f>D66/B66</f>
        <v>5.1787502641516367E-2</v>
      </c>
    </row>
    <row r="67" spans="1:5" ht="18" customHeight="1">
      <c r="A67" s="9" t="s">
        <v>63</v>
      </c>
      <c r="B67" s="14">
        <v>738863</v>
      </c>
      <c r="C67" s="14">
        <v>777128</v>
      </c>
      <c r="D67" s="14">
        <f>C67-B67</f>
        <v>38265</v>
      </c>
      <c r="E67" s="15">
        <f>D67/B67</f>
        <v>5.1789032608210182E-2</v>
      </c>
    </row>
    <row r="68" spans="1:5" ht="18" customHeight="1">
      <c r="A68" s="9" t="s">
        <v>64</v>
      </c>
      <c r="B68" s="14">
        <v>403686</v>
      </c>
      <c r="C68" s="14">
        <v>424593</v>
      </c>
      <c r="D68" s="14">
        <f>C68-B68</f>
        <v>20907</v>
      </c>
      <c r="E68" s="15">
        <f>D68/B68</f>
        <v>5.1790252820261291E-2</v>
      </c>
    </row>
    <row r="69" spans="1:5" ht="18" customHeight="1">
      <c r="A69" s="9" t="s">
        <v>65</v>
      </c>
      <c r="B69" s="14">
        <v>75000</v>
      </c>
      <c r="C69" s="14">
        <v>75000</v>
      </c>
      <c r="D69" s="14">
        <f>C69-B69</f>
        <v>0</v>
      </c>
      <c r="E69" s="15">
        <f>D69/B69</f>
        <v>0</v>
      </c>
    </row>
    <row r="70" spans="1:5" ht="18" customHeight="1">
      <c r="A70" s="16" t="s">
        <v>66</v>
      </c>
      <c r="B70" s="17">
        <v>607532</v>
      </c>
      <c r="C70" s="17">
        <v>638996</v>
      </c>
      <c r="D70" s="17">
        <f>C70-B70</f>
        <v>31464</v>
      </c>
      <c r="E70" s="18">
        <f>D70/B70</f>
        <v>5.1789864566804712E-2</v>
      </c>
    </row>
    <row r="71" spans="1:5" ht="18" customHeight="1">
      <c r="A71" s="6" t="s">
        <v>67</v>
      </c>
      <c r="B71" s="19">
        <f>SUM(B66:B70)</f>
        <v>2042759</v>
      </c>
      <c r="C71" s="19">
        <f>SUM(C66:C70)</f>
        <v>2144668</v>
      </c>
      <c r="D71" s="19">
        <f>SUM(D66:D70)</f>
        <v>101909</v>
      </c>
      <c r="E71" s="21">
        <f t="shared" si="2"/>
        <v>4.9887921188941038E-2</v>
      </c>
    </row>
    <row r="72" spans="1:5" ht="18" customHeight="1">
      <c r="A72" s="6" t="s">
        <v>68</v>
      </c>
      <c r="B72" s="22">
        <v>12443205</v>
      </c>
      <c r="C72" s="19">
        <v>13063965</v>
      </c>
      <c r="D72" s="22">
        <f>C72-B72</f>
        <v>620760</v>
      </c>
      <c r="E72" s="23">
        <f t="shared" si="2"/>
        <v>4.9887468702798032E-2</v>
      </c>
    </row>
    <row r="73" spans="1:5" ht="18" customHeight="1">
      <c r="A73" s="6" t="s">
        <v>69</v>
      </c>
      <c r="B73" s="19">
        <v>2295000</v>
      </c>
      <c r="C73" s="19">
        <v>2485000</v>
      </c>
      <c r="D73" s="19">
        <f>C73-B73</f>
        <v>190000</v>
      </c>
      <c r="E73" s="21">
        <f>IF(ISERROR(D73/B73),"N/A ",D73/B73)</f>
        <v>8.2788671023965144E-2</v>
      </c>
    </row>
    <row r="74" spans="1:5" ht="13.5" customHeight="1">
      <c r="A74" s="24"/>
      <c r="B74" s="5"/>
      <c r="C74" s="5"/>
      <c r="D74" s="25"/>
      <c r="E74" s="5"/>
    </row>
    <row r="75" spans="1:5">
      <c r="A75" s="25"/>
    </row>
  </sheetData>
  <mergeCells count="4">
    <mergeCell ref="F3:J3"/>
    <mergeCell ref="A4:E4"/>
    <mergeCell ref="A5:E5"/>
    <mergeCell ref="F5:J5"/>
  </mergeCells>
  <printOptions horizontalCentered="1"/>
  <pageMargins left="0.5" right="0.5" top="0.5" bottom="0.5" header="0" footer="0"/>
  <pageSetup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EA80CF-093E-43F3-9547-A433D2B65F31}"/>
</file>

<file path=customXml/itemProps2.xml><?xml version="1.0" encoding="utf-8"?>
<ds:datastoreItem xmlns:ds="http://schemas.openxmlformats.org/officeDocument/2006/customXml" ds:itemID="{5BFE2C38-E745-420F-9117-9EE2912C2535}"/>
</file>

<file path=customXml/itemProps3.xml><?xml version="1.0" encoding="utf-8"?>
<ds:datastoreItem xmlns:ds="http://schemas.openxmlformats.org/officeDocument/2006/customXml" ds:itemID="{9087FBFC-C02A-4F9A-A433-78502B80E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Donnelly.Evan</cp:lastModifiedBy>
  <cp:lastPrinted>2016-02-17T16:21:13Z</cp:lastPrinted>
  <dcterms:created xsi:type="dcterms:W3CDTF">2015-02-11T13:54:23Z</dcterms:created>
  <dcterms:modified xsi:type="dcterms:W3CDTF">2016-02-17T16:21:15Z</dcterms:modified>
</cp:coreProperties>
</file>