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8960" windowHeight="10785"/>
  </bookViews>
  <sheets>
    <sheet name="WP-ES" sheetId="2" r:id="rId1"/>
  </sheets>
  <definedNames>
    <definedName name="_Key1" localSheetId="0" hidden="1">'WP-ES'!$E$14:$E$65</definedName>
    <definedName name="_Key1" hidden="1">#REF!</definedName>
    <definedName name="_Order1" localSheetId="0" hidden="1">0</definedName>
    <definedName name="_Order1" hidden="1">255</definedName>
    <definedName name="_Order2" localSheetId="0" hidden="1">0</definedName>
    <definedName name="_Order2" hidden="1">0</definedName>
    <definedName name="_Sort" localSheetId="0" hidden="1">'WP-ES'!$A$14:$E$65</definedName>
    <definedName name="_Sort" hidden="1">#REF!</definedName>
    <definedName name="_xlnm.Database" localSheetId="0">#REF!</definedName>
    <definedName name="_xlnm.Database">#REF!</definedName>
    <definedName name="FORFM" localSheetId="0">#REF!</definedName>
    <definedName name="FORFM">#REF!</definedName>
    <definedName name="_xlnm.Print_Area" localSheetId="0">'WP-ES'!$A$1:$E$71</definedName>
    <definedName name="_xlnm.Print_Area">#REF!</definedName>
    <definedName name="STFORM" localSheetId="0">#REF!</definedName>
    <definedName name="STFORM">#REF!</definedName>
  </definedNames>
  <calcPr calcId="145621"/>
</workbook>
</file>

<file path=xl/calcChain.xml><?xml version="1.0" encoding="utf-8"?>
<calcChain xmlns="http://schemas.openxmlformats.org/spreadsheetml/2006/main">
  <c r="D70" i="2" l="1"/>
  <c r="E70" i="2" s="1"/>
  <c r="C69" i="2"/>
  <c r="B69" i="2"/>
  <c r="D68" i="2"/>
  <c r="E68" i="2" s="1"/>
  <c r="E67" i="2"/>
  <c r="D67" i="2"/>
  <c r="C66" i="2"/>
  <c r="B66" i="2"/>
  <c r="D65" i="2"/>
  <c r="E65" i="2" s="1"/>
  <c r="D64" i="2"/>
  <c r="E64" i="2" s="1"/>
  <c r="D63" i="2"/>
  <c r="E63" i="2" s="1"/>
  <c r="D62" i="2"/>
  <c r="E62" i="2" s="1"/>
  <c r="D61" i="2"/>
  <c r="E61" i="2" s="1"/>
  <c r="D60" i="2"/>
  <c r="E60" i="2" s="1"/>
  <c r="D59" i="2"/>
  <c r="E59" i="2" s="1"/>
  <c r="D58" i="2"/>
  <c r="E58" i="2" s="1"/>
  <c r="D57" i="2"/>
  <c r="E57" i="2" s="1"/>
  <c r="D56" i="2"/>
  <c r="E56" i="2" s="1"/>
  <c r="D55" i="2"/>
  <c r="E55" i="2" s="1"/>
  <c r="D54" i="2"/>
  <c r="E54" i="2" s="1"/>
  <c r="D53" i="2"/>
  <c r="E53" i="2" s="1"/>
  <c r="D52" i="2"/>
  <c r="E52" i="2" s="1"/>
  <c r="D51" i="2"/>
  <c r="E51" i="2" s="1"/>
  <c r="D50" i="2"/>
  <c r="E50" i="2" s="1"/>
  <c r="D49" i="2"/>
  <c r="E49" i="2" s="1"/>
  <c r="D48" i="2"/>
  <c r="E48" i="2" s="1"/>
  <c r="D47" i="2"/>
  <c r="E47" i="2" s="1"/>
  <c r="D46" i="2"/>
  <c r="E46" i="2" s="1"/>
  <c r="D45" i="2"/>
  <c r="E45" i="2" s="1"/>
  <c r="D44" i="2"/>
  <c r="E44" i="2" s="1"/>
  <c r="D43" i="2"/>
  <c r="E43" i="2" s="1"/>
  <c r="D42" i="2"/>
  <c r="E42" i="2" s="1"/>
  <c r="D41" i="2"/>
  <c r="E41" i="2" s="1"/>
  <c r="D40" i="2"/>
  <c r="E40" i="2" s="1"/>
  <c r="D39" i="2"/>
  <c r="E39" i="2" s="1"/>
  <c r="D38" i="2"/>
  <c r="E38" i="2" s="1"/>
  <c r="D37" i="2"/>
  <c r="E37" i="2" s="1"/>
  <c r="D36" i="2"/>
  <c r="E36" i="2" s="1"/>
  <c r="D35" i="2"/>
  <c r="E35" i="2" s="1"/>
  <c r="D34" i="2"/>
  <c r="E34" i="2" s="1"/>
  <c r="D33" i="2"/>
  <c r="E33" i="2" s="1"/>
  <c r="D32" i="2"/>
  <c r="E32" i="2" s="1"/>
  <c r="D31" i="2"/>
  <c r="E31" i="2" s="1"/>
  <c r="D30" i="2"/>
  <c r="E30" i="2" s="1"/>
  <c r="D29" i="2"/>
  <c r="E29" i="2" s="1"/>
  <c r="D28" i="2"/>
  <c r="E28" i="2" s="1"/>
  <c r="D27" i="2"/>
  <c r="E27" i="2" s="1"/>
  <c r="D26" i="2"/>
  <c r="E26" i="2" s="1"/>
  <c r="D25" i="2"/>
  <c r="E25" i="2" s="1"/>
  <c r="D24" i="2"/>
  <c r="E24" i="2" s="1"/>
  <c r="D23" i="2"/>
  <c r="E23" i="2" s="1"/>
  <c r="D22" i="2"/>
  <c r="E22" i="2" s="1"/>
  <c r="D21" i="2"/>
  <c r="E21" i="2" s="1"/>
  <c r="D20" i="2"/>
  <c r="E20" i="2" s="1"/>
  <c r="D19" i="2"/>
  <c r="E19" i="2" s="1"/>
  <c r="D18" i="2"/>
  <c r="E18" i="2" s="1"/>
  <c r="D17" i="2"/>
  <c r="E17" i="2" s="1"/>
  <c r="D16" i="2"/>
  <c r="E16" i="2" s="1"/>
  <c r="D15" i="2"/>
  <c r="D66" i="2" s="1"/>
  <c r="D14" i="2"/>
  <c r="E14" i="2" s="1"/>
  <c r="C12" i="2"/>
  <c r="B12" i="2"/>
  <c r="C10" i="2"/>
  <c r="B10" i="2"/>
  <c r="E66" i="2" l="1"/>
  <c r="D12" i="2"/>
  <c r="E12" i="2" s="1"/>
  <c r="E15" i="2"/>
  <c r="D69" i="2"/>
  <c r="E69" i="2" s="1"/>
  <c r="D10" i="2" l="1"/>
  <c r="E10" i="2" s="1"/>
</calcChain>
</file>

<file path=xl/sharedStrings.xml><?xml version="1.0" encoding="utf-8"?>
<sst xmlns="http://schemas.openxmlformats.org/spreadsheetml/2006/main" count="71" uniqueCount="69">
  <si>
    <t>U. S. Department of Labor</t>
  </si>
  <si>
    <t>Employment and Training Administration</t>
  </si>
  <si>
    <t>Employment Service (Wagner-Peyser)</t>
  </si>
  <si>
    <t>Final</t>
  </si>
  <si>
    <t xml:space="preserve">%   </t>
  </si>
  <si>
    <t>State</t>
  </si>
  <si>
    <t>PY 2015</t>
  </si>
  <si>
    <t>Difference</t>
  </si>
  <si>
    <t>Total with Evaluation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</si>
  <si>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</si>
  <si>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</si>
  <si>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</si>
  <si>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</si>
  <si>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</si>
  <si>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</si>
  <si>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</si>
  <si>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</si>
  <si>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</si>
  <si>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</si>
  <si>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</si>
  <si>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</si>
  <si>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</si>
  <si>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</si>
  <si>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</si>
  <si>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</si>
  <si>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</si>
  <si>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</si>
  <si>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</si>
  <si>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</si>
  <si>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</si>
  <si>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</si>
  <si>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</si>
  <si>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</si>
  <si>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</si>
  <si>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</si>
  <si>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</si>
  <si>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</si>
  <si>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</si>
  <si>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</si>
  <si>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</si>
  <si>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</si>
  <si>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</si>
  <si>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</si>
  <si>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</si>
  <si>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</si>
  <si>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</si>
  <si>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</si>
  <si>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</si>
  <si>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</si>
  <si>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</si>
  <si>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</si>
  <si>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</si>
  <si>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</si>
  <si>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</si>
  <si>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</si>
  <si>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</si>
  <si>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</si>
  <si>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</si>
  <si>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</si>
  <si>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</si>
  <si>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</si>
  <si>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   State Total</t>
  </si>
  <si>
    <t>Guam</t>
  </si>
  <si>
    <t>Virgin Islands</t>
  </si>
  <si>
    <t xml:space="preserve">    Outlying Areas Total</t>
  </si>
  <si>
    <t>Evaluations set aside</t>
  </si>
  <si>
    <t>PY 2016 vs PY 2015 Final Allotments</t>
  </si>
  <si>
    <t>PY 2016</t>
  </si>
  <si>
    <t>Total (WIOA ES Activities)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</si>
</sst>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mm/dd/yy_)"/>
  </numFmts>
  <fonts count="10">
    <font>
      <sz val="10"/>
      <name val="Arial"/>
    </font>
    <font>
      <sz val="12"/>
      <name val="Arial"/>
    </font>
    <font>
      <sz val="12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SWISS"/>
    </font>
    <font>
      <sz val="9"/>
      <name val="Arial"/>
      <family val="2"/>
    </font>
    <font>
      <sz val="12"/>
      <name val="SWISS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29">
    <xf numFmtId="0" fontId="0" fillId="0" borderId="0"/>
    <xf numFmtId="0" fontId="1" fillId="0" borderId="0"/>
    <xf numFmtId="5" fontId="3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3" fontId="3" fillId="0" borderId="0" applyFont="0" applyFill="0" applyBorder="0" applyAlignment="0" applyProtection="0"/>
    <xf numFmtId="5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5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2" fillId="0" borderId="0"/>
    <xf numFmtId="0" fontId="9" fillId="0" borderId="0"/>
    <xf numFmtId="0" fontId="2" fillId="0" borderId="0"/>
    <xf numFmtId="0" fontId="5" fillId="0" borderId="0">
      <alignment vertical="top"/>
    </xf>
    <xf numFmtId="0" fontId="3" fillId="0" borderId="0">
      <alignment vertical="top"/>
    </xf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2" fillId="0" borderId="0"/>
    <xf numFmtId="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5" fillId="0" borderId="0">
      <alignment vertical="top"/>
    </xf>
    <xf numFmtId="0" fontId="3" fillId="0" borderId="0">
      <alignment vertical="top"/>
    </xf>
    <xf numFmtId="10" fontId="5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19" applyFont="1" applyFill="1" applyAlignment="1" applyProtection="1">
      <alignment horizontal="centerContinuous"/>
    </xf>
    <xf numFmtId="0" fontId="5" fillId="0" borderId="0" xfId="19" applyFont="1" applyFill="1" applyAlignment="1" applyProtection="1">
      <alignment horizontal="centerContinuous"/>
    </xf>
    <xf numFmtId="0" fontId="2" fillId="0" borderId="0" xfId="19" applyFont="1" applyFill="1" applyProtection="1"/>
    <xf numFmtId="0" fontId="2" fillId="0" borderId="0" xfId="19" applyFill="1" applyProtection="1"/>
    <xf numFmtId="0" fontId="2" fillId="0" borderId="0" xfId="19" applyFont="1" applyFill="1"/>
    <xf numFmtId="0" fontId="6" fillId="0" borderId="0" xfId="19" applyFont="1" applyFill="1" applyAlignment="1" applyProtection="1">
      <alignment horizontal="centerContinuous"/>
    </xf>
    <xf numFmtId="0" fontId="2" fillId="0" borderId="0" xfId="19" applyFont="1" applyFill="1" applyAlignment="1" applyProtection="1">
      <alignment horizontal="centerContinuous"/>
    </xf>
    <xf numFmtId="0" fontId="2" fillId="0" borderId="0" xfId="19" applyFont="1" applyFill="1" applyBorder="1" applyProtection="1"/>
    <xf numFmtId="0" fontId="6" fillId="0" borderId="0" xfId="19" applyFont="1" applyFill="1" applyBorder="1" applyProtection="1"/>
    <xf numFmtId="0" fontId="6" fillId="0" borderId="0" xfId="19" applyFont="1" applyFill="1" applyBorder="1" applyAlignment="1" applyProtection="1">
      <alignment horizontal="center"/>
    </xf>
    <xf numFmtId="0" fontId="7" fillId="0" borderId="0" xfId="19" applyFont="1" applyFill="1" applyBorder="1" applyAlignment="1" applyProtection="1">
      <alignment horizontal="center"/>
    </xf>
    <xf numFmtId="0" fontId="5" fillId="0" borderId="0" xfId="19" applyFont="1" applyFill="1" applyBorder="1" applyAlignment="1" applyProtection="1">
      <alignment horizontal="right"/>
    </xf>
    <xf numFmtId="0" fontId="6" fillId="0" borderId="1" xfId="19" applyFont="1" applyFill="1" applyBorder="1" applyProtection="1"/>
    <xf numFmtId="0" fontId="7" fillId="0" borderId="1" xfId="19" quotePrefix="1" applyFont="1" applyFill="1" applyBorder="1" applyAlignment="1" applyProtection="1">
      <alignment horizontal="center"/>
    </xf>
    <xf numFmtId="0" fontId="7" fillId="0" borderId="2" xfId="19" applyFont="1" applyFill="1" applyBorder="1" applyAlignment="1" applyProtection="1">
      <alignment horizontal="center"/>
    </xf>
    <xf numFmtId="0" fontId="7" fillId="0" borderId="0" xfId="19" quotePrefix="1" applyFont="1" applyFill="1" applyBorder="1" applyAlignment="1" applyProtection="1">
      <alignment horizontal="center"/>
    </xf>
    <xf numFmtId="0" fontId="4" fillId="0" borderId="0" xfId="19" applyFont="1" applyFill="1" applyBorder="1" applyAlignment="1" applyProtection="1">
      <alignment horizontal="right"/>
    </xf>
    <xf numFmtId="5" fontId="6" fillId="0" borderId="0" xfId="20" applyFont="1" applyFill="1" applyBorder="1" applyProtection="1"/>
    <xf numFmtId="10" fontId="6" fillId="0" borderId="0" xfId="19" applyNumberFormat="1" applyFont="1" applyFill="1" applyBorder="1" applyProtection="1"/>
    <xf numFmtId="0" fontId="7" fillId="0" borderId="0" xfId="19" applyFont="1" applyFill="1" applyProtection="1"/>
    <xf numFmtId="37" fontId="2" fillId="0" borderId="0" xfId="19" applyNumberFormat="1" applyFont="1" applyFill="1" applyBorder="1" applyProtection="1"/>
    <xf numFmtId="10" fontId="2" fillId="0" borderId="0" xfId="19" applyNumberFormat="1" applyFont="1" applyFill="1" applyBorder="1" applyProtection="1"/>
    <xf numFmtId="0" fontId="6" fillId="0" borderId="3" xfId="19" applyFont="1" applyFill="1" applyBorder="1" applyProtection="1"/>
    <xf numFmtId="37" fontId="2" fillId="0" borderId="3" xfId="19" applyNumberFormat="1" applyFont="1" applyFill="1" applyBorder="1" applyProtection="1"/>
    <xf numFmtId="10" fontId="2" fillId="0" borderId="3" xfId="19" applyNumberFormat="1" applyFont="1" applyFill="1" applyBorder="1" applyProtection="1"/>
    <xf numFmtId="0" fontId="6" fillId="0" borderId="4" xfId="19" applyFont="1" applyFill="1" applyBorder="1" applyProtection="1"/>
    <xf numFmtId="37" fontId="6" fillId="0" borderId="4" xfId="19" applyNumberFormat="1" applyFont="1" applyFill="1" applyBorder="1" applyProtection="1"/>
    <xf numFmtId="10" fontId="6" fillId="0" borderId="4" xfId="19" applyNumberFormat="1" applyFont="1" applyFill="1" applyBorder="1" applyProtection="1"/>
    <xf numFmtId="0" fontId="7" fillId="0" borderId="1" xfId="19" applyFont="1" applyFill="1" applyBorder="1" applyProtection="1"/>
    <xf numFmtId="37" fontId="7" fillId="0" borderId="1" xfId="19" applyNumberFormat="1" applyFont="1" applyFill="1" applyBorder="1" applyProtection="1"/>
    <xf numFmtId="37" fontId="7" fillId="0" borderId="5" xfId="19" applyNumberFormat="1" applyFont="1" applyFill="1" applyBorder="1" applyProtection="1"/>
    <xf numFmtId="10" fontId="7" fillId="0" borderId="1" xfId="19" applyNumberFormat="1" applyFont="1" applyFill="1" applyBorder="1" applyAlignment="1" applyProtection="1">
      <alignment horizontal="right"/>
    </xf>
    <xf numFmtId="0" fontId="2" fillId="0" borderId="0" xfId="19" applyFill="1"/>
    <xf numFmtId="37" fontId="6" fillId="0" borderId="0" xfId="19" applyNumberFormat="1" applyFont="1" applyFill="1" applyBorder="1" applyProtection="1"/>
    <xf numFmtId="164" fontId="5" fillId="0" borderId="0" xfId="19" applyNumberFormat="1" applyFont="1" applyFill="1" applyProtection="1"/>
    <xf numFmtId="0" fontId="6" fillId="0" borderId="0" xfId="19" applyFont="1" applyFill="1" applyAlignment="1" applyProtection="1">
      <alignment horizontal="center"/>
    </xf>
    <xf numFmtId="0" fontId="8" fillId="0" borderId="0" xfId="19" applyFont="1" applyFill="1" applyAlignment="1" applyProtection="1">
      <alignment horizontal="left"/>
    </xf>
  </cellXfs>
  <cellStyles count="29">
    <cellStyle name="Comma [0] 2" xfId="3"/>
    <cellStyle name="Comma [0] 3" xfId="4"/>
    <cellStyle name="Comma 2" xfId="21"/>
    <cellStyle name="Comma 3" xfId="22"/>
    <cellStyle name="Comma 4" xfId="23"/>
    <cellStyle name="Comma 5" xfId="24"/>
    <cellStyle name="Comma0" xfId="5"/>
    <cellStyle name="Currency [0] 2" xfId="6"/>
    <cellStyle name="Currency [0] 3" xfId="7"/>
    <cellStyle name="Currency [0] 4" xfId="2"/>
    <cellStyle name="Currency [0] 5" xfId="8"/>
    <cellStyle name="Currency [0] 6" xfId="20"/>
    <cellStyle name="Currency [0] 7" xfId="25"/>
    <cellStyle name="Currency0" xfId="9"/>
    <cellStyle name="Date" xfId="10"/>
    <cellStyle name="Fixed" xfId="11"/>
    <cellStyle name="Normal" xfId="0" builtinId="0"/>
    <cellStyle name="Normal 2" xfId="12"/>
    <cellStyle name="Normal 3" xfId="13"/>
    <cellStyle name="Normal 4" xfId="14"/>
    <cellStyle name="Normal 5" xfId="15"/>
    <cellStyle name="Normal 6" xfId="1"/>
    <cellStyle name="Normal 6 2" xfId="19"/>
    <cellStyle name="Normal 7" xfId="16"/>
    <cellStyle name="Normal 8" xfId="26"/>
    <cellStyle name="Normal 9" xfId="27"/>
    <cellStyle name="Percent 2" xfId="17"/>
    <cellStyle name="Percent 3" xfId="18"/>
    <cellStyle name="Percent 4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9" tint="0.59999389629810485"/>
    <pageSetUpPr fitToPage="1"/>
  </sheetPr>
  <dimension ref="A1:O73"/>
  <sheetViews>
    <sheetView tabSelected="1" zoomScale="85" zoomScaleNormal="85" workbookViewId="0"/>
  </sheetViews>
  <sheetFormatPr defaultColWidth="12.5703125" defaultRowHeight="15"/>
  <cols>
    <col min="1" max="1" width="28.7109375" style="5" customWidth="1"/>
    <col min="2" max="2" width="19.42578125" style="5" customWidth="1"/>
    <col min="3" max="3" width="20.28515625" style="5" customWidth="1"/>
    <col min="4" max="4" width="17.5703125" style="5" customWidth="1"/>
    <col min="5" max="5" width="14.5703125" style="5" customWidth="1"/>
    <col min="6" max="16384" width="12.5703125" style="5"/>
  </cols>
  <sheetData>
    <row r="1" spans="1:15">
      <c r="A1" s="1" t="s">
        <v>0</v>
      </c>
      <c r="B1" s="2"/>
      <c r="C1" s="2"/>
      <c r="D1" s="2"/>
      <c r="E1" s="2"/>
      <c r="F1" s="3"/>
      <c r="G1" s="4"/>
      <c r="H1" s="3"/>
    </row>
    <row r="2" spans="1:15">
      <c r="A2" s="1" t="s">
        <v>1</v>
      </c>
      <c r="B2" s="2"/>
      <c r="C2" s="2"/>
      <c r="D2" s="2"/>
      <c r="E2" s="2"/>
      <c r="F2" s="3"/>
    </row>
    <row r="3" spans="1:15" ht="15.75">
      <c r="A3" s="6" t="s">
        <v>2</v>
      </c>
      <c r="B3" s="7"/>
      <c r="C3" s="7"/>
      <c r="D3" s="7"/>
      <c r="E3" s="7"/>
      <c r="F3" s="3"/>
      <c r="G3" s="3"/>
    </row>
    <row r="4" spans="1:15" ht="15.75">
      <c r="A4" s="6" t="s">
        <v>66</v>
      </c>
      <c r="B4" s="7"/>
      <c r="C4" s="7"/>
      <c r="D4" s="7"/>
      <c r="E4" s="7"/>
      <c r="F4" s="3"/>
      <c r="G4" s="3"/>
    </row>
    <row r="5" spans="1:15" ht="16.5" customHeight="1">
      <c r="A5" s="3"/>
      <c r="B5" s="3"/>
      <c r="C5" s="3"/>
      <c r="D5" s="3"/>
      <c r="E5" s="3"/>
      <c r="F5" s="3"/>
      <c r="G5" s="3"/>
      <c r="K5" s="36"/>
      <c r="L5" s="36"/>
      <c r="M5" s="36"/>
      <c r="N5" s="36"/>
      <c r="O5" s="36"/>
    </row>
    <row r="6" spans="1:15" ht="8.25" customHeight="1">
      <c r="A6" s="8"/>
      <c r="B6" s="9"/>
      <c r="C6" s="9"/>
      <c r="D6" s="8"/>
      <c r="E6" s="8"/>
      <c r="F6" s="3"/>
      <c r="G6" s="3"/>
    </row>
    <row r="7" spans="1:15" ht="15.75">
      <c r="A7" s="8"/>
      <c r="B7" s="10" t="s">
        <v>3</v>
      </c>
      <c r="C7" s="11" t="s">
        <v>3</v>
      </c>
      <c r="D7" s="12"/>
      <c r="E7" s="11" t="s">
        <v>4</v>
      </c>
      <c r="F7" s="3"/>
      <c r="G7" s="3"/>
    </row>
    <row r="8" spans="1:15" ht="15.75">
      <c r="A8" s="13" t="s">
        <v>5</v>
      </c>
      <c r="B8" s="14" t="s">
        <v>6</v>
      </c>
      <c r="C8" s="14" t="s">
        <v>67</v>
      </c>
      <c r="D8" s="15" t="s">
        <v>7</v>
      </c>
      <c r="E8" s="15" t="s">
        <v>7</v>
      </c>
      <c r="F8" s="3"/>
      <c r="G8" s="3"/>
    </row>
    <row r="9" spans="1:15" ht="12" customHeight="1">
      <c r="A9" s="9"/>
      <c r="B9" s="16"/>
      <c r="C9" s="16"/>
      <c r="D9" s="17"/>
      <c r="E9" s="17"/>
      <c r="F9" s="3"/>
      <c r="G9" s="3"/>
    </row>
    <row r="10" spans="1:15" ht="15.75">
      <c r="A10" s="9" t="s">
        <v>8</v>
      </c>
      <c r="B10" s="18">
        <f>SUM(B66,B69,B70)</f>
        <v>664184000</v>
      </c>
      <c r="C10" s="18">
        <f>SUM(C66,C69,C70)</f>
        <v>680000000</v>
      </c>
      <c r="D10" s="18">
        <f>SUM(D66,D69,D70)</f>
        <v>15816000</v>
      </c>
      <c r="E10" s="19">
        <f>D10/B10</f>
        <v>2.3812678414415284E-2</v>
      </c>
      <c r="F10" s="3"/>
      <c r="G10" s="3"/>
    </row>
    <row r="11" spans="1:15" ht="11.25" customHeight="1">
      <c r="A11" s="9"/>
      <c r="B11" s="9"/>
      <c r="C11" s="9"/>
      <c r="D11" s="9"/>
      <c r="E11" s="9"/>
      <c r="F11" s="3"/>
      <c r="G11" s="3"/>
    </row>
    <row r="12" spans="1:15" ht="15.75">
      <c r="A12" s="20" t="s">
        <v>68</v>
      </c>
      <c r="B12" s="18">
        <f>SUM(B66,B69)</f>
        <v>662400000</v>
      </c>
      <c r="C12" s="18">
        <f>SUM(C66,C69)</f>
        <v>678155000</v>
      </c>
      <c r="D12" s="18">
        <f>SUM(D66,D69)</f>
        <v>15755000</v>
      </c>
      <c r="E12" s="19">
        <f>D12/B12</f>
        <v>2.3784722222222221E-2</v>
      </c>
      <c r="F12" s="3"/>
      <c r="G12" s="3"/>
    </row>
    <row r="13" spans="1:15" ht="9.75" customHeight="1">
      <c r="A13" s="8"/>
      <c r="B13" s="8"/>
      <c r="C13" s="8"/>
      <c r="D13" s="8"/>
      <c r="E13" s="8"/>
      <c r="F13" s="3"/>
      <c r="G13" s="3"/>
    </row>
    <row r="14" spans="1:15" ht="18" customHeight="1">
      <c r="A14" s="9" t="s">
        <v>9</v>
      </c>
      <c r="B14" s="21">
        <v>8491183</v>
      </c>
      <c r="C14" s="21">
        <v>8970663</v>
      </c>
      <c r="D14" s="21">
        <f t="shared" ref="D14:D65" si="0">C14-B14</f>
        <v>479480</v>
      </c>
      <c r="E14" s="22">
        <f t="shared" ref="E14:E69" si="1">D14/B14</f>
        <v>5.6467985674080984E-2</v>
      </c>
      <c r="F14" s="3"/>
      <c r="G14" s="3"/>
    </row>
    <row r="15" spans="1:15" ht="18" customHeight="1">
      <c r="A15" s="9" t="s">
        <v>10</v>
      </c>
      <c r="B15" s="21">
        <v>7200604</v>
      </c>
      <c r="C15" s="21">
        <v>7371868</v>
      </c>
      <c r="D15" s="21">
        <f t="shared" si="0"/>
        <v>171264</v>
      </c>
      <c r="E15" s="22">
        <f t="shared" si="1"/>
        <v>2.3784671397010584E-2</v>
      </c>
      <c r="F15" s="3"/>
      <c r="G15" s="3"/>
    </row>
    <row r="16" spans="1:15" ht="18" customHeight="1">
      <c r="A16" s="9" t="s">
        <v>11</v>
      </c>
      <c r="B16" s="21">
        <v>12473460</v>
      </c>
      <c r="C16" s="21">
        <v>13211577</v>
      </c>
      <c r="D16" s="21">
        <f t="shared" si="0"/>
        <v>738117</v>
      </c>
      <c r="E16" s="22">
        <f t="shared" si="1"/>
        <v>5.9175000360765978E-2</v>
      </c>
      <c r="F16" s="3"/>
      <c r="G16" s="3"/>
    </row>
    <row r="17" spans="1:7" ht="18" customHeight="1">
      <c r="A17" s="23" t="s">
        <v>12</v>
      </c>
      <c r="B17" s="24">
        <v>5283573</v>
      </c>
      <c r="C17" s="24">
        <v>5397894</v>
      </c>
      <c r="D17" s="24">
        <f t="shared" si="0"/>
        <v>114321</v>
      </c>
      <c r="E17" s="25">
        <f t="shared" si="1"/>
        <v>2.1637062646811162E-2</v>
      </c>
      <c r="F17" s="3"/>
      <c r="G17" s="3"/>
    </row>
    <row r="18" spans="1:7" ht="18" customHeight="1">
      <c r="A18" s="9" t="s">
        <v>13</v>
      </c>
      <c r="B18" s="21">
        <v>79283096</v>
      </c>
      <c r="C18" s="21">
        <v>80968393</v>
      </c>
      <c r="D18" s="21">
        <f t="shared" si="0"/>
        <v>1685297</v>
      </c>
      <c r="E18" s="22">
        <f t="shared" si="1"/>
        <v>2.1256700167208403E-2</v>
      </c>
      <c r="F18" s="3"/>
      <c r="G18" s="3"/>
    </row>
    <row r="19" spans="1:7" ht="18" customHeight="1">
      <c r="A19" s="9" t="s">
        <v>14</v>
      </c>
      <c r="B19" s="21">
        <v>10626917</v>
      </c>
      <c r="C19" s="21">
        <v>10789931</v>
      </c>
      <c r="D19" s="21">
        <f t="shared" si="0"/>
        <v>163014</v>
      </c>
      <c r="E19" s="22">
        <f t="shared" si="1"/>
        <v>1.533972647005712E-2</v>
      </c>
      <c r="F19" s="3"/>
      <c r="G19" s="3"/>
    </row>
    <row r="20" spans="1:7" ht="18" customHeight="1">
      <c r="A20" s="9" t="s">
        <v>15</v>
      </c>
      <c r="B20" s="21">
        <v>7565360</v>
      </c>
      <c r="C20" s="21">
        <v>7765324</v>
      </c>
      <c r="D20" s="21">
        <f t="shared" si="0"/>
        <v>199964</v>
      </c>
      <c r="E20" s="22">
        <f t="shared" si="1"/>
        <v>2.6431524739073883E-2</v>
      </c>
      <c r="F20" s="3"/>
      <c r="G20" s="3"/>
    </row>
    <row r="21" spans="1:7" ht="18" customHeight="1">
      <c r="A21" s="23" t="s">
        <v>16</v>
      </c>
      <c r="B21" s="24">
        <v>1850199</v>
      </c>
      <c r="C21" s="24">
        <v>1894205</v>
      </c>
      <c r="D21" s="24">
        <f t="shared" si="0"/>
        <v>44006</v>
      </c>
      <c r="E21" s="25">
        <f t="shared" si="1"/>
        <v>2.3784468589594956E-2</v>
      </c>
      <c r="F21" s="3"/>
      <c r="G21" s="3"/>
    </row>
    <row r="22" spans="1:7" ht="18" customHeight="1">
      <c r="A22" s="9" t="s">
        <v>17</v>
      </c>
      <c r="B22" s="21">
        <v>2088474</v>
      </c>
      <c r="C22" s="21">
        <v>2096429</v>
      </c>
      <c r="D22" s="21">
        <f t="shared" si="0"/>
        <v>7955</v>
      </c>
      <c r="E22" s="22">
        <f t="shared" si="1"/>
        <v>3.8090012133260936E-3</v>
      </c>
      <c r="F22" s="3"/>
      <c r="G22" s="3"/>
    </row>
    <row r="23" spans="1:7" ht="18" customHeight="1">
      <c r="A23" s="9" t="s">
        <v>18</v>
      </c>
      <c r="B23" s="21">
        <v>38350606</v>
      </c>
      <c r="C23" s="21">
        <v>39144904</v>
      </c>
      <c r="D23" s="21">
        <f t="shared" si="0"/>
        <v>794298</v>
      </c>
      <c r="E23" s="22">
        <f t="shared" si="1"/>
        <v>2.0711484976273908E-2</v>
      </c>
      <c r="F23" s="3"/>
      <c r="G23" s="3"/>
    </row>
    <row r="24" spans="1:7" ht="18" customHeight="1">
      <c r="A24" s="9" t="s">
        <v>19</v>
      </c>
      <c r="B24" s="21">
        <v>19841888</v>
      </c>
      <c r="C24" s="21">
        <v>20216693</v>
      </c>
      <c r="D24" s="21">
        <f t="shared" si="0"/>
        <v>374805</v>
      </c>
      <c r="E24" s="22">
        <f t="shared" si="1"/>
        <v>1.8889583491248415E-2</v>
      </c>
      <c r="F24" s="3"/>
      <c r="G24" s="3"/>
    </row>
    <row r="25" spans="1:7" ht="18" customHeight="1">
      <c r="A25" s="23" t="s">
        <v>20</v>
      </c>
      <c r="B25" s="24">
        <v>2339563</v>
      </c>
      <c r="C25" s="24">
        <v>2428629</v>
      </c>
      <c r="D25" s="24">
        <f t="shared" si="0"/>
        <v>89066</v>
      </c>
      <c r="E25" s="25">
        <f t="shared" si="1"/>
        <v>3.8069502723371847E-2</v>
      </c>
      <c r="F25" s="3"/>
      <c r="G25" s="3"/>
    </row>
    <row r="26" spans="1:7" ht="18" customHeight="1">
      <c r="A26" s="9" t="s">
        <v>21</v>
      </c>
      <c r="B26" s="21">
        <v>5999385</v>
      </c>
      <c r="C26" s="21">
        <v>6142079</v>
      </c>
      <c r="D26" s="21">
        <f t="shared" si="0"/>
        <v>142694</v>
      </c>
      <c r="E26" s="22">
        <f t="shared" si="1"/>
        <v>2.3784771272388754E-2</v>
      </c>
      <c r="F26" s="3"/>
      <c r="G26" s="3"/>
    </row>
    <row r="27" spans="1:7" ht="18" customHeight="1">
      <c r="A27" s="9" t="s">
        <v>22</v>
      </c>
      <c r="B27" s="21">
        <v>27708235</v>
      </c>
      <c r="C27" s="21">
        <v>28115306</v>
      </c>
      <c r="D27" s="21">
        <f t="shared" si="0"/>
        <v>407071</v>
      </c>
      <c r="E27" s="22">
        <f t="shared" si="1"/>
        <v>1.4691336348201176E-2</v>
      </c>
      <c r="F27" s="3"/>
      <c r="G27" s="3"/>
    </row>
    <row r="28" spans="1:7" ht="18" customHeight="1">
      <c r="A28" s="9" t="s">
        <v>23</v>
      </c>
      <c r="B28" s="21">
        <v>12751284</v>
      </c>
      <c r="C28" s="21">
        <v>13000193</v>
      </c>
      <c r="D28" s="21">
        <f t="shared" si="0"/>
        <v>248909</v>
      </c>
      <c r="E28" s="22">
        <f t="shared" si="1"/>
        <v>1.9520308699892498E-2</v>
      </c>
      <c r="F28" s="3"/>
      <c r="G28" s="3"/>
    </row>
    <row r="29" spans="1:7" ht="18" customHeight="1">
      <c r="A29" s="23" t="s">
        <v>24</v>
      </c>
      <c r="B29" s="24">
        <v>6028720</v>
      </c>
      <c r="C29" s="24">
        <v>6166392</v>
      </c>
      <c r="D29" s="24">
        <f t="shared" si="0"/>
        <v>137672</v>
      </c>
      <c r="E29" s="25">
        <f t="shared" si="1"/>
        <v>2.2836024894173225E-2</v>
      </c>
      <c r="F29" s="3"/>
      <c r="G29" s="3"/>
    </row>
    <row r="30" spans="1:7" ht="18" customHeight="1">
      <c r="A30" s="9" t="s">
        <v>25</v>
      </c>
      <c r="B30" s="21">
        <v>5498111</v>
      </c>
      <c r="C30" s="21">
        <v>5618970</v>
      </c>
      <c r="D30" s="21">
        <f t="shared" si="0"/>
        <v>120859</v>
      </c>
      <c r="E30" s="22">
        <f t="shared" si="1"/>
        <v>2.1981913424447053E-2</v>
      </c>
      <c r="F30" s="3"/>
      <c r="G30" s="3"/>
    </row>
    <row r="31" spans="1:7" ht="18" customHeight="1">
      <c r="A31" s="9" t="s">
        <v>26</v>
      </c>
      <c r="B31" s="21">
        <v>8465309</v>
      </c>
      <c r="C31" s="21">
        <v>8515817</v>
      </c>
      <c r="D31" s="21">
        <f t="shared" si="0"/>
        <v>50508</v>
      </c>
      <c r="E31" s="22">
        <f t="shared" si="1"/>
        <v>5.9664685600962705E-3</v>
      </c>
      <c r="F31" s="3"/>
      <c r="G31" s="3"/>
    </row>
    <row r="32" spans="1:7" ht="18" customHeight="1">
      <c r="A32" s="9" t="s">
        <v>27</v>
      </c>
      <c r="B32" s="21">
        <v>8076868</v>
      </c>
      <c r="C32" s="21">
        <v>9250226</v>
      </c>
      <c r="D32" s="21">
        <f t="shared" si="0"/>
        <v>1173358</v>
      </c>
      <c r="E32" s="22">
        <f t="shared" si="1"/>
        <v>0.14527388586764078</v>
      </c>
      <c r="F32" s="3"/>
      <c r="G32" s="3"/>
    </row>
    <row r="33" spans="1:7" ht="18" customHeight="1">
      <c r="A33" s="23" t="s">
        <v>28</v>
      </c>
      <c r="B33" s="24">
        <v>3567777</v>
      </c>
      <c r="C33" s="24">
        <v>3652636</v>
      </c>
      <c r="D33" s="24">
        <f t="shared" si="0"/>
        <v>84859</v>
      </c>
      <c r="E33" s="25">
        <f t="shared" si="1"/>
        <v>2.3784838570347865E-2</v>
      </c>
      <c r="F33" s="3"/>
      <c r="G33" s="3"/>
    </row>
    <row r="34" spans="1:7" ht="18" customHeight="1">
      <c r="A34" s="9" t="s">
        <v>29</v>
      </c>
      <c r="B34" s="21">
        <v>11934682</v>
      </c>
      <c r="C34" s="21">
        <v>12506024</v>
      </c>
      <c r="D34" s="21">
        <f t="shared" si="0"/>
        <v>571342</v>
      </c>
      <c r="E34" s="22">
        <f t="shared" si="1"/>
        <v>4.7872410844293965E-2</v>
      </c>
      <c r="F34" s="3"/>
      <c r="G34" s="3"/>
    </row>
    <row r="35" spans="1:7" ht="18" customHeight="1">
      <c r="A35" s="9" t="s">
        <v>30</v>
      </c>
      <c r="B35" s="21">
        <v>13585040</v>
      </c>
      <c r="C35" s="21">
        <v>13897531</v>
      </c>
      <c r="D35" s="21">
        <f t="shared" si="0"/>
        <v>312491</v>
      </c>
      <c r="E35" s="22">
        <f t="shared" si="1"/>
        <v>2.3002582252242172E-2</v>
      </c>
      <c r="F35" s="3"/>
      <c r="G35" s="3"/>
    </row>
    <row r="36" spans="1:7" ht="18" customHeight="1">
      <c r="A36" s="9" t="s">
        <v>31</v>
      </c>
      <c r="B36" s="21">
        <v>21056725</v>
      </c>
      <c r="C36" s="21">
        <v>21131809</v>
      </c>
      <c r="D36" s="21">
        <f t="shared" si="0"/>
        <v>75084</v>
      </c>
      <c r="E36" s="22">
        <f t="shared" si="1"/>
        <v>3.5657966754089254E-3</v>
      </c>
      <c r="F36" s="3"/>
      <c r="G36" s="3"/>
    </row>
    <row r="37" spans="1:7" ht="18" customHeight="1">
      <c r="A37" s="23" t="s">
        <v>32</v>
      </c>
      <c r="B37" s="24">
        <v>10920175</v>
      </c>
      <c r="C37" s="24">
        <v>11125457</v>
      </c>
      <c r="D37" s="24">
        <f t="shared" si="0"/>
        <v>205282</v>
      </c>
      <c r="E37" s="25">
        <f t="shared" si="1"/>
        <v>1.8798416692040191E-2</v>
      </c>
      <c r="F37" s="3"/>
      <c r="G37" s="3"/>
    </row>
    <row r="38" spans="1:7" ht="18" customHeight="1">
      <c r="A38" s="9" t="s">
        <v>33</v>
      </c>
      <c r="B38" s="21">
        <v>5621814</v>
      </c>
      <c r="C38" s="21">
        <v>5700269</v>
      </c>
      <c r="D38" s="21">
        <f t="shared" si="0"/>
        <v>78455</v>
      </c>
      <c r="E38" s="22">
        <f t="shared" si="1"/>
        <v>1.3955459928058809E-2</v>
      </c>
      <c r="F38" s="3"/>
      <c r="G38" s="3"/>
    </row>
    <row r="39" spans="1:7" ht="18" customHeight="1">
      <c r="A39" s="9" t="s">
        <v>34</v>
      </c>
      <c r="B39" s="21">
        <v>11967561</v>
      </c>
      <c r="C39" s="21">
        <v>12359052</v>
      </c>
      <c r="D39" s="21">
        <f t="shared" si="0"/>
        <v>391491</v>
      </c>
      <c r="E39" s="22">
        <f t="shared" si="1"/>
        <v>3.271268055370681E-2</v>
      </c>
      <c r="F39" s="3"/>
      <c r="G39" s="3"/>
    </row>
    <row r="40" spans="1:7" ht="18" customHeight="1">
      <c r="A40" s="9" t="s">
        <v>35</v>
      </c>
      <c r="B40" s="21">
        <v>4902727</v>
      </c>
      <c r="C40" s="21">
        <v>5019337</v>
      </c>
      <c r="D40" s="21">
        <f t="shared" si="0"/>
        <v>116610</v>
      </c>
      <c r="E40" s="22">
        <f t="shared" si="1"/>
        <v>2.3784722257633353E-2</v>
      </c>
      <c r="F40" s="3"/>
      <c r="G40" s="3"/>
    </row>
    <row r="41" spans="1:7" ht="18" customHeight="1">
      <c r="A41" s="23" t="s">
        <v>36</v>
      </c>
      <c r="B41" s="24">
        <v>5512267</v>
      </c>
      <c r="C41" s="24">
        <v>5520741</v>
      </c>
      <c r="D41" s="24">
        <f t="shared" si="0"/>
        <v>8474</v>
      </c>
      <c r="E41" s="25">
        <f t="shared" si="1"/>
        <v>1.5372985379699495E-3</v>
      </c>
      <c r="F41" s="3"/>
      <c r="G41" s="3"/>
    </row>
    <row r="42" spans="1:7" ht="18" customHeight="1">
      <c r="A42" s="9" t="s">
        <v>37</v>
      </c>
      <c r="B42" s="21">
        <v>6068982</v>
      </c>
      <c r="C42" s="21">
        <v>6211983</v>
      </c>
      <c r="D42" s="21">
        <f t="shared" si="0"/>
        <v>143001</v>
      </c>
      <c r="E42" s="22">
        <f t="shared" si="1"/>
        <v>2.3562600778845613E-2</v>
      </c>
      <c r="F42" s="3"/>
      <c r="G42" s="3"/>
    </row>
    <row r="43" spans="1:7" ht="18" customHeight="1">
      <c r="A43" s="9" t="s">
        <v>38</v>
      </c>
      <c r="B43" s="21">
        <v>2641511</v>
      </c>
      <c r="C43" s="21">
        <v>2694892</v>
      </c>
      <c r="D43" s="21">
        <f t="shared" si="0"/>
        <v>53381</v>
      </c>
      <c r="E43" s="22">
        <f t="shared" si="1"/>
        <v>2.0208509447812256E-2</v>
      </c>
      <c r="F43" s="3"/>
      <c r="G43" s="3"/>
    </row>
    <row r="44" spans="1:7" ht="18" customHeight="1">
      <c r="A44" s="9" t="s">
        <v>39</v>
      </c>
      <c r="B44" s="21">
        <v>18973701</v>
      </c>
      <c r="C44" s="21">
        <v>19315682</v>
      </c>
      <c r="D44" s="21">
        <f t="shared" si="0"/>
        <v>341981</v>
      </c>
      <c r="E44" s="22">
        <f t="shared" si="1"/>
        <v>1.8023947989904553E-2</v>
      </c>
      <c r="F44" s="3"/>
      <c r="G44" s="3"/>
    </row>
    <row r="45" spans="1:7" ht="18" customHeight="1">
      <c r="A45" s="23" t="s">
        <v>40</v>
      </c>
      <c r="B45" s="24">
        <v>5501724</v>
      </c>
      <c r="C45" s="24">
        <v>5632581</v>
      </c>
      <c r="D45" s="24">
        <f t="shared" si="0"/>
        <v>130857</v>
      </c>
      <c r="E45" s="25">
        <f t="shared" si="1"/>
        <v>2.3784726387583239E-2</v>
      </c>
      <c r="F45" s="3"/>
      <c r="G45" s="3"/>
    </row>
    <row r="46" spans="1:7" ht="18" customHeight="1">
      <c r="A46" s="9" t="s">
        <v>41</v>
      </c>
      <c r="B46" s="21">
        <v>38363357</v>
      </c>
      <c r="C46" s="21">
        <v>39157376</v>
      </c>
      <c r="D46" s="21">
        <f t="shared" si="0"/>
        <v>794019</v>
      </c>
      <c r="E46" s="22">
        <f t="shared" si="1"/>
        <v>2.0697328442868021E-2</v>
      </c>
      <c r="F46" s="3"/>
      <c r="G46" s="3"/>
    </row>
    <row r="47" spans="1:7" ht="18" customHeight="1">
      <c r="A47" s="9" t="s">
        <v>42</v>
      </c>
      <c r="B47" s="21">
        <v>19378713</v>
      </c>
      <c r="C47" s="21">
        <v>19761644</v>
      </c>
      <c r="D47" s="21">
        <f t="shared" si="0"/>
        <v>382931</v>
      </c>
      <c r="E47" s="22">
        <f t="shared" si="1"/>
        <v>1.976039378879289E-2</v>
      </c>
      <c r="F47" s="3"/>
      <c r="G47" s="3"/>
    </row>
    <row r="48" spans="1:7" ht="18" customHeight="1">
      <c r="A48" s="9" t="s">
        <v>43</v>
      </c>
      <c r="B48" s="21">
        <v>4992444</v>
      </c>
      <c r="C48" s="21">
        <v>5111188</v>
      </c>
      <c r="D48" s="21">
        <f t="shared" si="0"/>
        <v>118744</v>
      </c>
      <c r="E48" s="22">
        <f t="shared" si="1"/>
        <v>2.3784743504383823E-2</v>
      </c>
      <c r="F48" s="3"/>
      <c r="G48" s="3"/>
    </row>
    <row r="49" spans="1:7" ht="18" customHeight="1">
      <c r="A49" s="23" t="s">
        <v>44</v>
      </c>
      <c r="B49" s="24">
        <v>23445526</v>
      </c>
      <c r="C49" s="24">
        <v>23704298</v>
      </c>
      <c r="D49" s="24">
        <f t="shared" si="0"/>
        <v>258772</v>
      </c>
      <c r="E49" s="25">
        <f t="shared" si="1"/>
        <v>1.1037159072481461E-2</v>
      </c>
      <c r="F49" s="3"/>
      <c r="G49" s="3"/>
    </row>
    <row r="50" spans="1:7" ht="18" customHeight="1">
      <c r="A50" s="9" t="s">
        <v>45</v>
      </c>
      <c r="B50" s="21">
        <v>6464603</v>
      </c>
      <c r="C50" s="21">
        <v>6861466</v>
      </c>
      <c r="D50" s="21">
        <f t="shared" si="0"/>
        <v>396863</v>
      </c>
      <c r="E50" s="22">
        <f t="shared" si="1"/>
        <v>6.1390158065390867E-2</v>
      </c>
      <c r="F50" s="3"/>
      <c r="G50" s="3"/>
    </row>
    <row r="51" spans="1:7" ht="18" customHeight="1">
      <c r="A51" s="9" t="s">
        <v>46</v>
      </c>
      <c r="B51" s="21">
        <v>8093834</v>
      </c>
      <c r="C51" s="21">
        <v>8237229</v>
      </c>
      <c r="D51" s="21">
        <f t="shared" si="0"/>
        <v>143395</v>
      </c>
      <c r="E51" s="22">
        <f t="shared" si="1"/>
        <v>1.7716572887459762E-2</v>
      </c>
      <c r="F51" s="3"/>
      <c r="G51" s="3"/>
    </row>
    <row r="52" spans="1:7" ht="18" customHeight="1">
      <c r="A52" s="9" t="s">
        <v>47</v>
      </c>
      <c r="B52" s="21">
        <v>25557772</v>
      </c>
      <c r="C52" s="21">
        <v>26031932</v>
      </c>
      <c r="D52" s="21">
        <f t="shared" si="0"/>
        <v>474160</v>
      </c>
      <c r="E52" s="22">
        <f t="shared" si="1"/>
        <v>1.8552477892047867E-2</v>
      </c>
      <c r="F52" s="3"/>
      <c r="G52" s="3"/>
    </row>
    <row r="53" spans="1:7" ht="18" customHeight="1">
      <c r="A53" s="23" t="s">
        <v>48</v>
      </c>
      <c r="B53" s="24">
        <v>6836910</v>
      </c>
      <c r="C53" s="24">
        <v>6909223</v>
      </c>
      <c r="D53" s="24">
        <f t="shared" si="0"/>
        <v>72313</v>
      </c>
      <c r="E53" s="25">
        <f t="shared" si="1"/>
        <v>1.0576854163649953E-2</v>
      </c>
      <c r="F53" s="3"/>
      <c r="G53" s="3"/>
    </row>
    <row r="54" spans="1:7" ht="18" customHeight="1">
      <c r="A54" s="9" t="s">
        <v>49</v>
      </c>
      <c r="B54" s="21">
        <v>2437864</v>
      </c>
      <c r="C54" s="21">
        <v>2459092</v>
      </c>
      <c r="D54" s="21">
        <f t="shared" si="0"/>
        <v>21228</v>
      </c>
      <c r="E54" s="22">
        <f t="shared" si="1"/>
        <v>8.7076227385941129E-3</v>
      </c>
      <c r="F54" s="3"/>
      <c r="G54" s="3"/>
    </row>
    <row r="55" spans="1:7" ht="18" customHeight="1">
      <c r="A55" s="9" t="s">
        <v>50</v>
      </c>
      <c r="B55" s="21">
        <v>8992138</v>
      </c>
      <c r="C55" s="21">
        <v>9472249</v>
      </c>
      <c r="D55" s="21">
        <f t="shared" si="0"/>
        <v>480111</v>
      </c>
      <c r="E55" s="22">
        <f t="shared" si="1"/>
        <v>5.3392307813781327E-2</v>
      </c>
      <c r="F55" s="3"/>
      <c r="G55" s="3"/>
    </row>
    <row r="56" spans="1:7" ht="18" customHeight="1">
      <c r="A56" s="9" t="s">
        <v>51</v>
      </c>
      <c r="B56" s="21">
        <v>4614166</v>
      </c>
      <c r="C56" s="21">
        <v>4723913</v>
      </c>
      <c r="D56" s="21">
        <f t="shared" si="0"/>
        <v>109747</v>
      </c>
      <c r="E56" s="22">
        <f t="shared" si="1"/>
        <v>2.3784796645807713E-2</v>
      </c>
      <c r="F56" s="3"/>
      <c r="G56" s="3"/>
    </row>
    <row r="57" spans="1:7" ht="18" customHeight="1">
      <c r="A57" s="23" t="s">
        <v>52</v>
      </c>
      <c r="B57" s="24">
        <v>12567163</v>
      </c>
      <c r="C57" s="24">
        <v>12834215</v>
      </c>
      <c r="D57" s="24">
        <f t="shared" si="0"/>
        <v>267052</v>
      </c>
      <c r="E57" s="25">
        <f t="shared" si="1"/>
        <v>2.1249982991387951E-2</v>
      </c>
      <c r="F57" s="3"/>
      <c r="G57" s="3"/>
    </row>
    <row r="58" spans="1:7" ht="18" customHeight="1">
      <c r="A58" s="9" t="s">
        <v>53</v>
      </c>
      <c r="B58" s="21">
        <v>48160966</v>
      </c>
      <c r="C58" s="21">
        <v>49277528</v>
      </c>
      <c r="D58" s="21">
        <f t="shared" si="0"/>
        <v>1116562</v>
      </c>
      <c r="E58" s="22">
        <f t="shared" si="1"/>
        <v>2.3183961883156579E-2</v>
      </c>
      <c r="F58" s="3"/>
      <c r="G58" s="3"/>
    </row>
    <row r="59" spans="1:7" ht="18" customHeight="1">
      <c r="A59" s="9" t="s">
        <v>54</v>
      </c>
      <c r="B59" s="21">
        <v>6289510</v>
      </c>
      <c r="C59" s="21">
        <v>6299178</v>
      </c>
      <c r="D59" s="21">
        <f t="shared" si="0"/>
        <v>9668</v>
      </c>
      <c r="E59" s="22">
        <f t="shared" si="1"/>
        <v>1.5371626724498412E-3</v>
      </c>
      <c r="F59" s="3"/>
      <c r="G59" s="3"/>
    </row>
    <row r="60" spans="1:7" ht="18" customHeight="1">
      <c r="A60" s="9" t="s">
        <v>55</v>
      </c>
      <c r="B60" s="21">
        <v>2161537</v>
      </c>
      <c r="C60" s="21">
        <v>2212949</v>
      </c>
      <c r="D60" s="21">
        <f t="shared" si="0"/>
        <v>51412</v>
      </c>
      <c r="E60" s="22">
        <f t="shared" si="1"/>
        <v>2.378492711436353E-2</v>
      </c>
      <c r="F60" s="3"/>
      <c r="G60" s="3"/>
    </row>
    <row r="61" spans="1:7" ht="18" customHeight="1">
      <c r="A61" s="23" t="s">
        <v>56</v>
      </c>
      <c r="B61" s="24">
        <v>15846585</v>
      </c>
      <c r="C61" s="24">
        <v>16206026</v>
      </c>
      <c r="D61" s="24">
        <f t="shared" si="0"/>
        <v>359441</v>
      </c>
      <c r="E61" s="25">
        <f t="shared" si="1"/>
        <v>2.2682552739281051E-2</v>
      </c>
      <c r="F61" s="3"/>
      <c r="G61" s="3"/>
    </row>
    <row r="62" spans="1:7" ht="18" customHeight="1">
      <c r="A62" s="9" t="s">
        <v>57</v>
      </c>
      <c r="B62" s="21">
        <v>13756839</v>
      </c>
      <c r="C62" s="21">
        <v>14323487</v>
      </c>
      <c r="D62" s="21">
        <f t="shared" si="0"/>
        <v>566648</v>
      </c>
      <c r="E62" s="22">
        <f t="shared" si="1"/>
        <v>4.119027634182533E-2</v>
      </c>
      <c r="F62" s="3"/>
      <c r="G62" s="3"/>
    </row>
    <row r="63" spans="1:7" ht="18" customHeight="1">
      <c r="A63" s="9" t="s">
        <v>58</v>
      </c>
      <c r="B63" s="21">
        <v>5281368</v>
      </c>
      <c r="C63" s="21">
        <v>5406984</v>
      </c>
      <c r="D63" s="21">
        <f t="shared" si="0"/>
        <v>125616</v>
      </c>
      <c r="E63" s="22">
        <f t="shared" si="1"/>
        <v>2.3784746679269463E-2</v>
      </c>
      <c r="F63" s="3"/>
      <c r="G63" s="3"/>
    </row>
    <row r="64" spans="1:7" ht="18" customHeight="1">
      <c r="A64" s="9" t="s">
        <v>59</v>
      </c>
      <c r="B64" s="21">
        <v>11786589</v>
      </c>
      <c r="C64" s="21">
        <v>12013389</v>
      </c>
      <c r="D64" s="21">
        <f t="shared" si="0"/>
        <v>226800</v>
      </c>
      <c r="E64" s="22">
        <f t="shared" si="1"/>
        <v>1.9242208241926483E-2</v>
      </c>
      <c r="F64" s="3"/>
      <c r="G64" s="3"/>
    </row>
    <row r="65" spans="1:7" ht="18" customHeight="1">
      <c r="A65" s="9" t="s">
        <v>60</v>
      </c>
      <c r="B65" s="21">
        <v>3579894</v>
      </c>
      <c r="C65" s="21">
        <v>3665041</v>
      </c>
      <c r="D65" s="21">
        <f t="shared" si="0"/>
        <v>85147</v>
      </c>
      <c r="E65" s="22">
        <f t="shared" si="1"/>
        <v>2.3784782454452563E-2</v>
      </c>
      <c r="F65" s="3"/>
      <c r="G65" s="3"/>
    </row>
    <row r="66" spans="1:7" ht="18" customHeight="1">
      <c r="A66" s="26" t="s">
        <v>61</v>
      </c>
      <c r="B66" s="27">
        <f>SUM(B14:B65)</f>
        <v>660785299</v>
      </c>
      <c r="C66" s="27">
        <f>SUM(C14:C65)</f>
        <v>676501894</v>
      </c>
      <c r="D66" s="27">
        <f>SUM(D14:D65)</f>
        <v>15716595</v>
      </c>
      <c r="E66" s="28">
        <f t="shared" si="1"/>
        <v>2.3784722547224829E-2</v>
      </c>
      <c r="F66" s="3"/>
      <c r="G66" s="3"/>
    </row>
    <row r="67" spans="1:7" ht="18" customHeight="1">
      <c r="A67" s="9" t="s">
        <v>62</v>
      </c>
      <c r="B67" s="21">
        <v>309952</v>
      </c>
      <c r="C67" s="21">
        <v>317324</v>
      </c>
      <c r="D67" s="21">
        <f>C67-B67</f>
        <v>7372</v>
      </c>
      <c r="E67" s="22">
        <f t="shared" si="1"/>
        <v>2.3784327895932274E-2</v>
      </c>
      <c r="F67" s="3"/>
      <c r="G67" s="3"/>
    </row>
    <row r="68" spans="1:7" ht="18" customHeight="1">
      <c r="A68" s="23" t="s">
        <v>63</v>
      </c>
      <c r="B68" s="24">
        <v>1304749</v>
      </c>
      <c r="C68" s="24">
        <v>1335782</v>
      </c>
      <c r="D68" s="24">
        <f>C68-B68</f>
        <v>31033</v>
      </c>
      <c r="E68" s="25">
        <f t="shared" si="1"/>
        <v>2.3784651300748267E-2</v>
      </c>
      <c r="F68" s="3"/>
      <c r="G68" s="3"/>
    </row>
    <row r="69" spans="1:7" ht="18" customHeight="1">
      <c r="A69" s="26" t="s">
        <v>64</v>
      </c>
      <c r="B69" s="27">
        <f>+B68+B67</f>
        <v>1614701</v>
      </c>
      <c r="C69" s="27">
        <f>+C68+C67</f>
        <v>1653106</v>
      </c>
      <c r="D69" s="27">
        <f>+D68+D67</f>
        <v>38405</v>
      </c>
      <c r="E69" s="28">
        <f t="shared" si="1"/>
        <v>2.3784589221162309E-2</v>
      </c>
      <c r="F69" s="3"/>
      <c r="G69" s="3"/>
    </row>
    <row r="70" spans="1:7" s="33" customFormat="1" ht="18" customHeight="1">
      <c r="A70" s="29" t="s">
        <v>65</v>
      </c>
      <c r="B70" s="30">
        <v>1784000</v>
      </c>
      <c r="C70" s="31">
        <v>1845000</v>
      </c>
      <c r="D70" s="30">
        <f>C70-B70</f>
        <v>61000</v>
      </c>
      <c r="E70" s="32">
        <f>IF(ISERROR(D70/B70),"N/A ",D70/B70)</f>
        <v>3.4192825112107625E-2</v>
      </c>
    </row>
    <row r="71" spans="1:7" ht="18" customHeight="1">
      <c r="A71" s="9"/>
      <c r="B71" s="34"/>
      <c r="C71" s="34"/>
      <c r="D71" s="34"/>
      <c r="E71" s="19"/>
      <c r="F71" s="3"/>
      <c r="G71" s="3"/>
    </row>
    <row r="72" spans="1:7">
      <c r="A72" s="37"/>
      <c r="B72" s="37"/>
      <c r="C72" s="37"/>
      <c r="D72" s="37"/>
      <c r="E72" s="37"/>
      <c r="F72" s="3"/>
      <c r="G72" s="3"/>
    </row>
    <row r="73" spans="1:7">
      <c r="A73" s="35"/>
    </row>
  </sheetData>
  <mergeCells count="2">
    <mergeCell ref="K5:O5"/>
    <mergeCell ref="A72:E72"/>
  </mergeCells>
  <printOptions horizontalCentered="1"/>
  <pageMargins left="0.55000000000000004" right="0.55000000000000004" top="0.55000000000000004" bottom="0.55000000000000004" header="0" footer="0"/>
  <pageSetup scale="58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618C974-CBDA-4582-B188-6B9717BCAD1D}"/>
</file>

<file path=customXml/itemProps2.xml><?xml version="1.0" encoding="utf-8"?>
<ds:datastoreItem xmlns:ds="http://schemas.openxmlformats.org/officeDocument/2006/customXml" ds:itemID="{FAEE2AF0-C733-4DF4-939B-7EC12E55931E}"/>
</file>

<file path=customXml/itemProps3.xml><?xml version="1.0" encoding="utf-8"?>
<ds:datastoreItem xmlns:ds="http://schemas.openxmlformats.org/officeDocument/2006/customXml" ds:itemID="{7D75CB43-B5BB-4EC9-9F7A-96C572F74A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WP-ES</vt:lpstr>
      <vt:lpstr>'WP-ES'!Print_Area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Donnelly.Evan</cp:lastModifiedBy>
  <cp:lastPrinted>2016-02-17T16:19:14Z</cp:lastPrinted>
  <dcterms:created xsi:type="dcterms:W3CDTF">2015-02-11T15:05:28Z</dcterms:created>
  <dcterms:modified xsi:type="dcterms:W3CDTF">2016-02-17T16:19:18Z</dcterms:modified>
</cp:coreProperties>
</file>