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usdol-my.sharepoint.com/personal/figueroa_sylvia_dol_gov/Documents/OWI - SYLVIA/LIBANEZ/DOLETA.GOV UPDATES/NFJP WEBSITE UPDATES/PY2021/"/>
    </mc:Choice>
  </mc:AlternateContent>
  <bookViews>
    <workbookView xWindow="0" yWindow="0" windowWidth="19200" windowHeight="7050" tabRatio="665" activeTab="2"/>
  </bookViews>
  <sheets>
    <sheet name="CST Grants Adults" sheetId="1" r:id="rId1"/>
    <sheet name="CST Youth" sheetId="2" r:id="rId2"/>
    <sheet name="Housing Services - Permanent" sheetId="3" r:id="rId3"/>
    <sheet name="Housing Services - Temporary" sheetId="4" r:id="rId4"/>
  </sheets>
  <definedNames>
    <definedName name="_xlnm.Print_Titles" localSheetId="0">'CST Grants Adults'!$1:$5</definedName>
    <definedName name="_xlnm.Print_Titles" localSheetId="1">'CST Youth'!$1:$5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4" l="1"/>
  <c r="H14" i="4"/>
  <c r="J14" i="4" s="1"/>
  <c r="F14" i="4"/>
  <c r="G14" i="4" s="1"/>
  <c r="E14" i="4"/>
  <c r="J13" i="4"/>
  <c r="G13" i="4"/>
  <c r="J9" i="4"/>
  <c r="G9" i="4"/>
  <c r="J8" i="4"/>
  <c r="G8" i="4"/>
  <c r="J6" i="4"/>
  <c r="J5" i="4"/>
  <c r="G5" i="4"/>
  <c r="J4" i="4"/>
  <c r="G4" i="4"/>
  <c r="J3" i="4"/>
  <c r="G3" i="4"/>
  <c r="O14" i="3"/>
  <c r="N14" i="3"/>
  <c r="P14" i="3" s="1"/>
  <c r="L14" i="3"/>
  <c r="K14" i="3"/>
  <c r="M14" i="3" s="1"/>
  <c r="I14" i="3"/>
  <c r="J14" i="3" s="1"/>
  <c r="H14" i="3"/>
  <c r="F14" i="3"/>
  <c r="E14" i="3"/>
  <c r="G14" i="3" s="1"/>
  <c r="P13" i="3"/>
  <c r="M13" i="3"/>
  <c r="J13" i="3"/>
  <c r="G13" i="3"/>
  <c r="J12" i="3"/>
  <c r="G12" i="3"/>
  <c r="P11" i="3"/>
  <c r="M11" i="3"/>
  <c r="J11" i="3"/>
  <c r="G11" i="3"/>
  <c r="J10" i="3"/>
  <c r="P9" i="3"/>
  <c r="M9" i="3"/>
  <c r="J9" i="3"/>
  <c r="G9" i="3"/>
  <c r="P8" i="3"/>
  <c r="M8" i="3"/>
  <c r="J8" i="3"/>
  <c r="G8" i="3"/>
  <c r="P7" i="3"/>
  <c r="M7" i="3"/>
  <c r="J7" i="3"/>
  <c r="G7" i="3"/>
  <c r="G5" i="3"/>
  <c r="P4" i="3"/>
  <c r="M4" i="3"/>
  <c r="J4" i="3"/>
  <c r="G4" i="3"/>
  <c r="P3" i="3"/>
  <c r="M3" i="3"/>
  <c r="J3" i="3"/>
  <c r="G3" i="3"/>
  <c r="U38" i="1" l="1"/>
  <c r="W38" i="1" s="1"/>
  <c r="H7" i="2" l="1"/>
  <c r="J7" i="2" s="1"/>
  <c r="H8" i="2"/>
  <c r="J8" i="2" s="1"/>
  <c r="H9" i="2"/>
  <c r="J9" i="2" s="1"/>
  <c r="H10" i="2"/>
  <c r="J10" i="2" s="1"/>
  <c r="H12" i="2"/>
  <c r="J12" i="2" s="1"/>
  <c r="H13" i="2"/>
  <c r="J13" i="2" s="1"/>
  <c r="H15" i="2"/>
  <c r="J15" i="2" s="1"/>
  <c r="H16" i="2"/>
  <c r="J16" i="2" s="1"/>
  <c r="H17" i="2"/>
  <c r="J17" i="2" s="1"/>
  <c r="H18" i="2"/>
  <c r="J18" i="2" s="1"/>
  <c r="H19" i="2"/>
  <c r="J19" i="2" s="1"/>
  <c r="H21" i="2"/>
  <c r="J21" i="2" s="1"/>
  <c r="H22" i="2"/>
  <c r="J22" i="2" s="1"/>
  <c r="H23" i="2"/>
  <c r="J23" i="2" s="1"/>
  <c r="H24" i="2"/>
  <c r="J24" i="2" s="1"/>
  <c r="H27" i="2"/>
  <c r="J27" i="2" s="1"/>
  <c r="H28" i="2"/>
  <c r="J28" i="2" s="1"/>
  <c r="H30" i="2"/>
  <c r="J30" i="2" s="1"/>
  <c r="H31" i="2"/>
  <c r="J31" i="2" s="1"/>
  <c r="H32" i="2"/>
  <c r="J32" i="2" s="1"/>
  <c r="H33" i="2"/>
  <c r="J33" i="2" s="1"/>
  <c r="H34" i="2"/>
  <c r="J34" i="2" s="1"/>
  <c r="H35" i="2"/>
  <c r="J35" i="2" s="1"/>
  <c r="H36" i="2"/>
  <c r="J36" i="2" s="1"/>
  <c r="H37" i="2"/>
  <c r="J37" i="2" s="1"/>
  <c r="H38" i="2"/>
  <c r="J38" i="2" s="1"/>
  <c r="H39" i="2"/>
  <c r="J39" i="2" s="1"/>
  <c r="H41" i="2"/>
  <c r="J41" i="2" s="1"/>
  <c r="H42" i="2"/>
  <c r="J42" i="2" s="1"/>
  <c r="H43" i="2"/>
  <c r="J43" i="2" s="1"/>
  <c r="H44" i="2"/>
  <c r="J44" i="2" s="1"/>
  <c r="H45" i="2"/>
  <c r="J45" i="2" s="1"/>
  <c r="H46" i="2"/>
  <c r="J46" i="2" s="1"/>
  <c r="H47" i="2"/>
  <c r="J47" i="2" s="1"/>
  <c r="H48" i="2"/>
  <c r="J48" i="2" s="1"/>
  <c r="H51" i="2"/>
  <c r="J51" i="2" s="1"/>
  <c r="H52" i="2"/>
  <c r="J52" i="2" s="1"/>
  <c r="H53" i="2"/>
  <c r="J53" i="2" s="1"/>
  <c r="H55" i="2"/>
  <c r="J55" i="2" s="1"/>
  <c r="H56" i="2"/>
  <c r="J56" i="2" s="1"/>
  <c r="H57" i="2"/>
  <c r="J57" i="2" s="1"/>
  <c r="H58" i="2"/>
  <c r="J58" i="2" s="1"/>
  <c r="H6" i="2"/>
  <c r="J6" i="2" s="1"/>
  <c r="O32" i="2"/>
  <c r="O56" i="2"/>
  <c r="M7" i="2"/>
  <c r="O7" i="2" s="1"/>
  <c r="M8" i="2"/>
  <c r="O8" i="2" s="1"/>
  <c r="M9" i="2"/>
  <c r="O9" i="2" s="1"/>
  <c r="M10" i="2"/>
  <c r="O10" i="2" s="1"/>
  <c r="M12" i="2"/>
  <c r="O12" i="2" s="1"/>
  <c r="M13" i="2"/>
  <c r="O13" i="2" s="1"/>
  <c r="M15" i="2"/>
  <c r="O15" i="2" s="1"/>
  <c r="M16" i="2"/>
  <c r="O16" i="2" s="1"/>
  <c r="M17" i="2"/>
  <c r="O17" i="2" s="1"/>
  <c r="M18" i="2"/>
  <c r="O18" i="2" s="1"/>
  <c r="M19" i="2"/>
  <c r="O19" i="2" s="1"/>
  <c r="M21" i="2"/>
  <c r="O21" i="2" s="1"/>
  <c r="M22" i="2"/>
  <c r="O22" i="2" s="1"/>
  <c r="M23" i="2"/>
  <c r="O23" i="2" s="1"/>
  <c r="M24" i="2"/>
  <c r="O24" i="2" s="1"/>
  <c r="M25" i="2"/>
  <c r="O25" i="2" s="1"/>
  <c r="M27" i="2"/>
  <c r="O27" i="2" s="1"/>
  <c r="M28" i="2"/>
  <c r="O28" i="2" s="1"/>
  <c r="M30" i="2"/>
  <c r="O30" i="2" s="1"/>
  <c r="M31" i="2"/>
  <c r="O31" i="2" s="1"/>
  <c r="M32" i="2"/>
  <c r="M33" i="2"/>
  <c r="O33" i="2" s="1"/>
  <c r="M34" i="2"/>
  <c r="O34" i="2" s="1"/>
  <c r="M35" i="2"/>
  <c r="O35" i="2" s="1"/>
  <c r="M36" i="2"/>
  <c r="O36" i="2" s="1"/>
  <c r="M37" i="2"/>
  <c r="O37" i="2" s="1"/>
  <c r="M38" i="2"/>
  <c r="O38" i="2" s="1"/>
  <c r="M39" i="2"/>
  <c r="O39" i="2" s="1"/>
  <c r="M41" i="2"/>
  <c r="O41" i="2" s="1"/>
  <c r="M42" i="2"/>
  <c r="O42" i="2" s="1"/>
  <c r="M43" i="2"/>
  <c r="O43" i="2" s="1"/>
  <c r="M44" i="2"/>
  <c r="O44" i="2" s="1"/>
  <c r="M45" i="2"/>
  <c r="O45" i="2" s="1"/>
  <c r="M46" i="2"/>
  <c r="O46" i="2" s="1"/>
  <c r="M47" i="2"/>
  <c r="O47" i="2" s="1"/>
  <c r="M48" i="2"/>
  <c r="O48" i="2" s="1"/>
  <c r="M51" i="2"/>
  <c r="O51" i="2" s="1"/>
  <c r="M52" i="2"/>
  <c r="O52" i="2" s="1"/>
  <c r="M53" i="2"/>
  <c r="O53" i="2" s="1"/>
  <c r="M54" i="2"/>
  <c r="O54" i="2" s="1"/>
  <c r="M55" i="2"/>
  <c r="O55" i="2" s="1"/>
  <c r="M56" i="2"/>
  <c r="M57" i="2"/>
  <c r="O57" i="2" s="1"/>
  <c r="M58" i="2"/>
  <c r="O58" i="2" s="1"/>
  <c r="M6" i="2"/>
  <c r="O6" i="2" s="1"/>
  <c r="U53" i="2"/>
  <c r="U58" i="2"/>
  <c r="S6" i="2"/>
  <c r="U6" i="2" s="1"/>
  <c r="S7" i="2"/>
  <c r="U7" i="2" s="1"/>
  <c r="S8" i="2"/>
  <c r="U8" i="2" s="1"/>
  <c r="S9" i="2"/>
  <c r="U9" i="2" s="1"/>
  <c r="S10" i="2"/>
  <c r="U10" i="2" s="1"/>
  <c r="S12" i="2"/>
  <c r="U12" i="2" s="1"/>
  <c r="S13" i="2"/>
  <c r="U13" i="2" s="1"/>
  <c r="S15" i="2"/>
  <c r="U15" i="2" s="1"/>
  <c r="S16" i="2"/>
  <c r="U16" i="2" s="1"/>
  <c r="S17" i="2"/>
  <c r="U17" i="2" s="1"/>
  <c r="S18" i="2"/>
  <c r="U18" i="2" s="1"/>
  <c r="S19" i="2"/>
  <c r="U19" i="2" s="1"/>
  <c r="S21" i="2"/>
  <c r="U21" i="2" s="1"/>
  <c r="S22" i="2"/>
  <c r="U22" i="2" s="1"/>
  <c r="S23" i="2"/>
  <c r="U23" i="2" s="1"/>
  <c r="S24" i="2"/>
  <c r="U24" i="2" s="1"/>
  <c r="S25" i="2"/>
  <c r="U25" i="2" s="1"/>
  <c r="S27" i="2"/>
  <c r="U27" i="2" s="1"/>
  <c r="S28" i="2"/>
  <c r="U28" i="2" s="1"/>
  <c r="S30" i="2"/>
  <c r="U30" i="2" s="1"/>
  <c r="S31" i="2"/>
  <c r="U31" i="2" s="1"/>
  <c r="S32" i="2"/>
  <c r="U32" i="2" s="1"/>
  <c r="S33" i="2"/>
  <c r="U33" i="2" s="1"/>
  <c r="S34" i="2"/>
  <c r="U34" i="2" s="1"/>
  <c r="S35" i="2"/>
  <c r="U35" i="2" s="1"/>
  <c r="S36" i="2"/>
  <c r="U36" i="2" s="1"/>
  <c r="S37" i="2"/>
  <c r="U37" i="2" s="1"/>
  <c r="S38" i="2"/>
  <c r="U38" i="2" s="1"/>
  <c r="S39" i="2"/>
  <c r="U39" i="2" s="1"/>
  <c r="S41" i="2"/>
  <c r="U41" i="2" s="1"/>
  <c r="S42" i="2"/>
  <c r="U42" i="2" s="1"/>
  <c r="S43" i="2"/>
  <c r="U43" i="2" s="1"/>
  <c r="S44" i="2"/>
  <c r="U44" i="2" s="1"/>
  <c r="S45" i="2"/>
  <c r="U45" i="2" s="1"/>
  <c r="S46" i="2"/>
  <c r="U46" i="2" s="1"/>
  <c r="S47" i="2"/>
  <c r="U47" i="2" s="1"/>
  <c r="S48" i="2"/>
  <c r="U48" i="2" s="1"/>
  <c r="S51" i="2"/>
  <c r="U51" i="2" s="1"/>
  <c r="S52" i="2"/>
  <c r="U52" i="2" s="1"/>
  <c r="S53" i="2"/>
  <c r="S54" i="2"/>
  <c r="U54" i="2" s="1"/>
  <c r="S55" i="2"/>
  <c r="U55" i="2" s="1"/>
  <c r="S56" i="2"/>
  <c r="U56" i="2" s="1"/>
  <c r="S57" i="2"/>
  <c r="U57" i="2" s="1"/>
  <c r="S58" i="2"/>
  <c r="Z32" i="2"/>
  <c r="AB56" i="1"/>
  <c r="AB6" i="1"/>
  <c r="W48" i="1"/>
  <c r="W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30" i="1"/>
  <c r="R31" i="1"/>
  <c r="R32" i="1"/>
  <c r="R33" i="1"/>
  <c r="R34" i="1"/>
  <c r="R35" i="1"/>
  <c r="R36" i="1"/>
  <c r="R37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6" i="1"/>
  <c r="M39" i="1"/>
  <c r="U39" i="1"/>
  <c r="W39" i="1" s="1"/>
  <c r="M40" i="1"/>
  <c r="U40" i="1"/>
  <c r="W40" i="1" s="1"/>
  <c r="Z40" i="1"/>
  <c r="AB40" i="1" s="1"/>
  <c r="M41" i="1"/>
  <c r="U41" i="1"/>
  <c r="W41" i="1" s="1"/>
  <c r="Z41" i="1"/>
  <c r="AB41" i="1" s="1"/>
  <c r="M42" i="1"/>
  <c r="U42" i="1"/>
  <c r="W42" i="1" s="1"/>
  <c r="Z42" i="1"/>
  <c r="AB42" i="1" s="1"/>
  <c r="M43" i="1"/>
  <c r="U43" i="1"/>
  <c r="W43" i="1" s="1"/>
  <c r="M44" i="1"/>
  <c r="U44" i="1"/>
  <c r="W44" i="1" s="1"/>
  <c r="Z44" i="1"/>
  <c r="AB44" i="1" s="1"/>
  <c r="M45" i="1"/>
  <c r="U45" i="1"/>
  <c r="W45" i="1" s="1"/>
  <c r="Z45" i="1"/>
  <c r="AB45" i="1" s="1"/>
  <c r="M46" i="1"/>
  <c r="U46" i="1"/>
  <c r="W46" i="1" s="1"/>
  <c r="Z46" i="1"/>
  <c r="AB46" i="1" s="1"/>
  <c r="M47" i="1"/>
  <c r="U47" i="1"/>
  <c r="W47" i="1" s="1"/>
  <c r="Z47" i="1"/>
  <c r="AB47" i="1" s="1"/>
  <c r="M48" i="1"/>
  <c r="U48" i="1"/>
  <c r="Z48" i="1"/>
  <c r="AB48" i="1" s="1"/>
  <c r="M49" i="1"/>
  <c r="U49" i="1"/>
  <c r="W49" i="1" s="1"/>
  <c r="Z49" i="1"/>
  <c r="AB49" i="1" s="1"/>
  <c r="M50" i="1"/>
  <c r="U50" i="1"/>
  <c r="W50" i="1" s="1"/>
  <c r="Z50" i="1"/>
  <c r="AB50" i="1" s="1"/>
  <c r="M51" i="1"/>
  <c r="U51" i="1"/>
  <c r="W51" i="1" s="1"/>
  <c r="Z51" i="1"/>
  <c r="AB51" i="1" s="1"/>
  <c r="M52" i="1"/>
  <c r="Z52" i="1"/>
  <c r="AB52" i="1" s="1"/>
  <c r="M53" i="1"/>
  <c r="U53" i="1"/>
  <c r="W53" i="1" s="1"/>
  <c r="Z53" i="1"/>
  <c r="AB53" i="1" s="1"/>
  <c r="M54" i="1"/>
  <c r="U54" i="1"/>
  <c r="W54" i="1" s="1"/>
  <c r="Z54" i="1"/>
  <c r="AB54" i="1" s="1"/>
  <c r="M55" i="1"/>
  <c r="U55" i="1"/>
  <c r="W55" i="1" s="1"/>
  <c r="Z55" i="1"/>
  <c r="AB55" i="1" s="1"/>
  <c r="M56" i="1"/>
  <c r="U56" i="1"/>
  <c r="W56" i="1" s="1"/>
  <c r="Z56" i="1"/>
  <c r="M57" i="1"/>
  <c r="U57" i="1"/>
  <c r="W57" i="1" s="1"/>
  <c r="Z57" i="1"/>
  <c r="AB57" i="1" s="1"/>
  <c r="M58" i="1"/>
  <c r="U58" i="1"/>
  <c r="W58" i="1" s="1"/>
  <c r="Z58" i="1"/>
  <c r="AB58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6" i="1"/>
  <c r="U7" i="1"/>
  <c r="W7" i="1" s="1"/>
  <c r="U8" i="1"/>
  <c r="W8" i="1" s="1"/>
  <c r="U9" i="1"/>
  <c r="W9" i="1" s="1"/>
  <c r="U10" i="1"/>
  <c r="W10" i="1" s="1"/>
  <c r="U11" i="1"/>
  <c r="W11" i="1" s="1"/>
  <c r="U12" i="1"/>
  <c r="W12" i="1" s="1"/>
  <c r="U13" i="1"/>
  <c r="W13" i="1" s="1"/>
  <c r="U14" i="1"/>
  <c r="W14" i="1" s="1"/>
  <c r="U15" i="1"/>
  <c r="W15" i="1" s="1"/>
  <c r="U16" i="1"/>
  <c r="W16" i="1" s="1"/>
  <c r="U17" i="1"/>
  <c r="W17" i="1" s="1"/>
  <c r="U18" i="1"/>
  <c r="W18" i="1" s="1"/>
  <c r="U19" i="1"/>
  <c r="W19" i="1" s="1"/>
  <c r="U20" i="1"/>
  <c r="W20" i="1" s="1"/>
  <c r="U21" i="1"/>
  <c r="W21" i="1" s="1"/>
  <c r="U22" i="1"/>
  <c r="W22" i="1" s="1"/>
  <c r="U23" i="1"/>
  <c r="W23" i="1" s="1"/>
  <c r="U24" i="1"/>
  <c r="W24" i="1" s="1"/>
  <c r="U25" i="1"/>
  <c r="W25" i="1" s="1"/>
  <c r="U26" i="1"/>
  <c r="W26" i="1" s="1"/>
  <c r="U27" i="1"/>
  <c r="W27" i="1" s="1"/>
  <c r="U28" i="1"/>
  <c r="W28" i="1" s="1"/>
  <c r="U30" i="1"/>
  <c r="W30" i="1" s="1"/>
  <c r="U31" i="1"/>
  <c r="W31" i="1" s="1"/>
  <c r="U32" i="1"/>
  <c r="W32" i="1" s="1"/>
  <c r="U33" i="1"/>
  <c r="W33" i="1" s="1"/>
  <c r="U34" i="1"/>
  <c r="W34" i="1" s="1"/>
  <c r="U35" i="1"/>
  <c r="W35" i="1" s="1"/>
  <c r="U36" i="1"/>
  <c r="W36" i="1" s="1"/>
  <c r="U37" i="1"/>
  <c r="W37" i="1" s="1"/>
  <c r="U6" i="1"/>
  <c r="Z7" i="1"/>
  <c r="AB7" i="1" s="1"/>
  <c r="Z8" i="1"/>
  <c r="AB8" i="1" s="1"/>
  <c r="Z9" i="1"/>
  <c r="AB9" i="1" s="1"/>
  <c r="Z10" i="1"/>
  <c r="AB10" i="1" s="1"/>
  <c r="Z11" i="1"/>
  <c r="AB11" i="1" s="1"/>
  <c r="Z12" i="1"/>
  <c r="AB12" i="1" s="1"/>
  <c r="Z13" i="1"/>
  <c r="AB13" i="1" s="1"/>
  <c r="Z14" i="1"/>
  <c r="AB14" i="1" s="1"/>
  <c r="Z15" i="1"/>
  <c r="AB15" i="1" s="1"/>
  <c r="Z16" i="1"/>
  <c r="AB16" i="1" s="1"/>
  <c r="Z17" i="1"/>
  <c r="AB17" i="1" s="1"/>
  <c r="Z18" i="1"/>
  <c r="AB18" i="1" s="1"/>
  <c r="Z19" i="1"/>
  <c r="AB19" i="1" s="1"/>
  <c r="Z20" i="1"/>
  <c r="AB20" i="1" s="1"/>
  <c r="Z21" i="1"/>
  <c r="AB21" i="1" s="1"/>
  <c r="Z22" i="1"/>
  <c r="AB22" i="1" s="1"/>
  <c r="Z23" i="1"/>
  <c r="AB23" i="1" s="1"/>
  <c r="Z24" i="1"/>
  <c r="AB24" i="1" s="1"/>
  <c r="Z25" i="1"/>
  <c r="AB25" i="1" s="1"/>
  <c r="Z27" i="1"/>
  <c r="AB27" i="1" s="1"/>
  <c r="Z28" i="1"/>
  <c r="AB28" i="1" s="1"/>
  <c r="Z29" i="1"/>
  <c r="AB29" i="1" s="1"/>
  <c r="Z30" i="1"/>
  <c r="AB30" i="1" s="1"/>
  <c r="Z31" i="1"/>
  <c r="AB31" i="1" s="1"/>
  <c r="Z32" i="1"/>
  <c r="AB32" i="1" s="1"/>
  <c r="Z33" i="1"/>
  <c r="AB33" i="1" s="1"/>
  <c r="Z34" i="1"/>
  <c r="AB34" i="1" s="1"/>
  <c r="Z35" i="1"/>
  <c r="AB35" i="1" s="1"/>
  <c r="Z36" i="1"/>
  <c r="AB36" i="1" s="1"/>
  <c r="Z37" i="1"/>
  <c r="AB37" i="1" s="1"/>
  <c r="Z6" i="1"/>
  <c r="X7" i="2"/>
  <c r="Z7" i="2" s="1"/>
  <c r="X8" i="2"/>
  <c r="Z8" i="2" s="1"/>
  <c r="X9" i="2"/>
  <c r="Z9" i="2" s="1"/>
  <c r="X10" i="2"/>
  <c r="Z10" i="2" s="1"/>
  <c r="X12" i="2"/>
  <c r="Z12" i="2" s="1"/>
  <c r="X13" i="2"/>
  <c r="Z13" i="2" s="1"/>
  <c r="X15" i="2"/>
  <c r="Z15" i="2" s="1"/>
  <c r="X16" i="2"/>
  <c r="Z16" i="2" s="1"/>
  <c r="X17" i="2"/>
  <c r="Z17" i="2" s="1"/>
  <c r="X18" i="2"/>
  <c r="Z18" i="2" s="1"/>
  <c r="X19" i="2"/>
  <c r="Z19" i="2" s="1"/>
  <c r="X21" i="2"/>
  <c r="Z21" i="2" s="1"/>
  <c r="X22" i="2"/>
  <c r="Z22" i="2" s="1"/>
  <c r="X23" i="2"/>
  <c r="Z23" i="2" s="1"/>
  <c r="X24" i="2"/>
  <c r="Z24" i="2" s="1"/>
  <c r="X27" i="2"/>
  <c r="Z27" i="2" s="1"/>
  <c r="X28" i="2"/>
  <c r="Z28" i="2" s="1"/>
  <c r="X30" i="2"/>
  <c r="Z30" i="2" s="1"/>
  <c r="X31" i="2"/>
  <c r="Z31" i="2" s="1"/>
  <c r="X32" i="2"/>
  <c r="X34" i="2"/>
  <c r="Z34" i="2" s="1"/>
  <c r="X35" i="2"/>
  <c r="Z35" i="2" s="1"/>
  <c r="X36" i="2"/>
  <c r="Z36" i="2" s="1"/>
  <c r="X37" i="2"/>
  <c r="Z37" i="2" s="1"/>
  <c r="X38" i="2"/>
  <c r="Z38" i="2" s="1"/>
  <c r="X39" i="2"/>
  <c r="Z39" i="2" s="1"/>
  <c r="X40" i="2"/>
  <c r="Z40" i="2" s="1"/>
  <c r="X42" i="2"/>
  <c r="Z42" i="2" s="1"/>
  <c r="X44" i="2"/>
  <c r="Z44" i="2" s="1"/>
  <c r="X45" i="2"/>
  <c r="Z45" i="2" s="1"/>
  <c r="X47" i="2"/>
  <c r="Z47" i="2" s="1"/>
  <c r="X48" i="2"/>
  <c r="Z48" i="2" s="1"/>
  <c r="X51" i="2"/>
  <c r="Z51" i="2" s="1"/>
  <c r="X52" i="2"/>
  <c r="Z52" i="2" s="1"/>
  <c r="X53" i="2"/>
  <c r="Z53" i="2" s="1"/>
  <c r="X55" i="2"/>
  <c r="Z55" i="2" s="1"/>
  <c r="X56" i="2"/>
  <c r="Z56" i="2" s="1"/>
  <c r="X57" i="2"/>
  <c r="Z57" i="2" s="1"/>
  <c r="X58" i="2"/>
  <c r="Z58" i="2" s="1"/>
  <c r="X6" i="2"/>
  <c r="Z6" i="2" s="1"/>
</calcChain>
</file>

<file path=xl/comments1.xml><?xml version="1.0" encoding="utf-8"?>
<comments xmlns="http://schemas.openxmlformats.org/spreadsheetml/2006/main">
  <authors>
    <author>Ibanez, Laura - ETA</author>
  </authors>
  <commentList>
    <comment ref="G4" authorId="0" shapeId="0">
      <text/>
    </comment>
  </commentList>
</comments>
</file>

<file path=xl/sharedStrings.xml><?xml version="1.0" encoding="utf-8"?>
<sst xmlns="http://schemas.openxmlformats.org/spreadsheetml/2006/main" count="512" uniqueCount="182">
  <si>
    <t>Region</t>
  </si>
  <si>
    <t>State</t>
  </si>
  <si>
    <t>Grantee</t>
  </si>
  <si>
    <t xml:space="preserve"> </t>
  </si>
  <si>
    <t>All</t>
  </si>
  <si>
    <t>All Grantees</t>
  </si>
  <si>
    <t>AL</t>
  </si>
  <si>
    <t>Telamon Corp.</t>
  </si>
  <si>
    <t>AR</t>
  </si>
  <si>
    <t>Arkansas Human Development Corp.</t>
  </si>
  <si>
    <t>AZ</t>
  </si>
  <si>
    <t>PPEP</t>
  </si>
  <si>
    <t>CA</t>
  </si>
  <si>
    <t>California Human Development Corporation (CHDC)</t>
  </si>
  <si>
    <t>Center for Employment Training (CET)</t>
  </si>
  <si>
    <t>Central Valley Opportunity Center (CVOC)</t>
  </si>
  <si>
    <t>Employers Training Resource Co. of Kern</t>
  </si>
  <si>
    <t>Proteus, Inc.</t>
  </si>
  <si>
    <t>CO</t>
  </si>
  <si>
    <t>Rocky Mountain SER</t>
  </si>
  <si>
    <t>CT</t>
  </si>
  <si>
    <t>New England Farm Workers Council, Inc.</t>
  </si>
  <si>
    <t>DE</t>
  </si>
  <si>
    <t>FL</t>
  </si>
  <si>
    <t>Florida Dept. of Education</t>
  </si>
  <si>
    <t>GA</t>
  </si>
  <si>
    <t>HI</t>
  </si>
  <si>
    <t>Maui Economic Opportunity</t>
  </si>
  <si>
    <t>IA</t>
  </si>
  <si>
    <t>ID</t>
  </si>
  <si>
    <t>Idaho Community Council</t>
  </si>
  <si>
    <t>IL</t>
  </si>
  <si>
    <t>Illinois Migrant Council</t>
  </si>
  <si>
    <t>IN</t>
  </si>
  <si>
    <t>KS</t>
  </si>
  <si>
    <t>SER Corp. of Kansas</t>
  </si>
  <si>
    <t>KY</t>
  </si>
  <si>
    <t>Kentucky Farmworker Programs</t>
  </si>
  <si>
    <t>LA</t>
  </si>
  <si>
    <t>Motivation, Education and Training Inc. (MET)</t>
  </si>
  <si>
    <t>MA</t>
  </si>
  <si>
    <t>ME</t>
  </si>
  <si>
    <t>Eastern Maine Development Corp.</t>
  </si>
  <si>
    <t>MI</t>
  </si>
  <si>
    <t>MN</t>
  </si>
  <si>
    <t>MO</t>
  </si>
  <si>
    <t>United Migrant Opportunity Services (UMOS)</t>
  </si>
  <si>
    <t>MS</t>
  </si>
  <si>
    <t>Mississippi Delta Council</t>
  </si>
  <si>
    <t>MT</t>
  </si>
  <si>
    <t>Rural Employment Opportunities (REO)</t>
  </si>
  <si>
    <t>NC</t>
  </si>
  <si>
    <t>ND</t>
  </si>
  <si>
    <t>NE</t>
  </si>
  <si>
    <t>NH</t>
  </si>
  <si>
    <t>NJ</t>
  </si>
  <si>
    <t>PathStone</t>
  </si>
  <si>
    <t>NM</t>
  </si>
  <si>
    <t>Home Education Livelihood Program (HELP)</t>
  </si>
  <si>
    <t>NV</t>
  </si>
  <si>
    <t>Oregon Human Development Corp</t>
  </si>
  <si>
    <t>NY</t>
  </si>
  <si>
    <t>OH</t>
  </si>
  <si>
    <t>OK</t>
  </si>
  <si>
    <t>ORO Development Corporation</t>
  </si>
  <si>
    <t>OR</t>
  </si>
  <si>
    <t>PA</t>
  </si>
  <si>
    <t>PR</t>
  </si>
  <si>
    <t>SC</t>
  </si>
  <si>
    <t>SD</t>
  </si>
  <si>
    <t>Black Hills Cooperative</t>
  </si>
  <si>
    <t>TN</t>
  </si>
  <si>
    <t>Tennessee Opportunity Program for Seasonal Farmworkers</t>
  </si>
  <si>
    <t>TX</t>
  </si>
  <si>
    <t>UT</t>
  </si>
  <si>
    <t>Futures Through Training</t>
  </si>
  <si>
    <t>VA</t>
  </si>
  <si>
    <t>VT</t>
  </si>
  <si>
    <t>WA</t>
  </si>
  <si>
    <t>OIC of WA</t>
  </si>
  <si>
    <t>WI</t>
  </si>
  <si>
    <t>WV</t>
  </si>
  <si>
    <t>WY</t>
  </si>
  <si>
    <t>USING TARGETS</t>
  </si>
  <si>
    <t>Participants (Cohort period: 07/01/2019 to 06/30/2020)</t>
  </si>
  <si>
    <t>Exiters (Cohort period: 04/01/2019 to 03/31/2020)</t>
  </si>
  <si>
    <t>Core Indicators of Performance for ADULT for Quarter Ending 06/30/2020</t>
  </si>
  <si>
    <t>Employment Rate (Q2) (Cohort period: 07/01/2018 to 06/30/2019)</t>
  </si>
  <si>
    <t>Employment Rate (Q4) (Cohort period: 01/01/2018 to 12/31/2018)</t>
  </si>
  <si>
    <t>Median Earnings (Cohort period: 07/01/2018 to 06/30/2019)</t>
  </si>
  <si>
    <t>Credential Rate (Q4) (Cohort period: 01/01/2018 to 12/31/2018)</t>
  </si>
  <si>
    <t>Measurable Skill Gains (Cohort period: 07/01/2019 to 06/30/2020)</t>
  </si>
  <si>
    <t>Core Indicators of Performance for Youth for Quarter Ending 06/30/2020</t>
  </si>
  <si>
    <t>Report date: 10/01/2020</t>
  </si>
  <si>
    <t>PY 2019 Qtr 4 Dashboard</t>
  </si>
  <si>
    <t>Descriptors</t>
  </si>
  <si>
    <t>Median Earnings Target (Cohort period: 07/01/2018 to 06/30/2019)</t>
  </si>
  <si>
    <t>Median Earnings Percentage of Target (Cohort period: 07/01/2018 to 06/30/2019)</t>
  </si>
  <si>
    <t>Employment Rate Target (Q2) (Cohort period: 07/01/2018 to 06/30/2019)</t>
  </si>
  <si>
    <t>Employment Rate Percentage of Target (Q2) (Cohort period: 07/01/2018 to 06/30/2019)</t>
  </si>
  <si>
    <t>Employment Rate Target  (Q4) (Cohort period: 01/01/2018 to 12/31/2018)</t>
  </si>
  <si>
    <t>Employment Rate Percentage of Taeget (Q4) (Cohort period: 01/01/2018 to 12/31/2018)</t>
  </si>
  <si>
    <t>Credential Rate Target (Q4) (Cohort period: 01/01/2018 to 12/31/2018)</t>
  </si>
  <si>
    <t>Credential Rate Percentage of Target (Q4) (Cohort period: 01/01/2018 to 12/31/2018)</t>
  </si>
  <si>
    <t>Measurable Skill Gains Target (Cohort period: 07/01/2019 to 06/30/2020)</t>
  </si>
  <si>
    <t>Measurable Skill Gains Percentage of Target (Cohort period: 07/01/2019 to 06/30/2020)</t>
  </si>
  <si>
    <t>Employment Rate Target (Q4) (Cohort period: 01/01/2018 to 12/31/2018)</t>
  </si>
  <si>
    <t>Employment Rate Percentage of Target (Q4) (Cohort period: 01/01/2018 to 12/31/2018)</t>
  </si>
  <si>
    <t>Measurable Skill Gains Target(Cohort period: 07/01/2019 to 06/30/2020)</t>
  </si>
  <si>
    <t>Measurable Skill Gains Percentage of Target(Cohort period: 07/01/2019 to 06/30/2020)</t>
  </si>
  <si>
    <t>Participants &amp; Exiters (Cohort period: 07/01/2019 to 06/30/2020)</t>
  </si>
  <si>
    <t>100+% of Target</t>
  </si>
  <si>
    <t>80-99.9% of Target</t>
  </si>
  <si>
    <t>70-79.9% of Target</t>
  </si>
  <si>
    <t>Less Than 70% of Target</t>
  </si>
  <si>
    <t xml:space="preserve">Note:  ETA did not set targets for Measurable Skills gains, median earnings and the effectiveness in serving employers for youth participants in NFJP.   </t>
  </si>
  <si>
    <t>* CA-Employers Training Resource of Kern Co. and PR-Pathstone have slightly different performance targets.</t>
  </si>
  <si>
    <t>Denominator for Indicator has No Participants at This Time</t>
  </si>
  <si>
    <t>Denominator for This Indicator has No Participants at This Time</t>
  </si>
  <si>
    <t>Grantee has No Youth Participants</t>
  </si>
  <si>
    <t>Grantee has No Adult Participants</t>
  </si>
  <si>
    <t>Measurable Skill Gains Denominator (Cohort period: 07/01/2019 to 06/30/2020)</t>
  </si>
  <si>
    <t>Measurable Skill Gains Numerator (Cohort period: 07/01/2019 to 06/30/2020)</t>
  </si>
  <si>
    <t>Credential Rate (Q4) Denominator
(Cohort period: 01/01/2018 to 12/31/2018)</t>
  </si>
  <si>
    <t>Credential Rate (Q4) Numerator (Cohort period: 01/01/2018 to 12/31/2018)</t>
  </si>
  <si>
    <t xml:space="preserve">Employment Rate (Q4) Denominator (Cohort period: 01/01/2018 to 12/31/2018) </t>
  </si>
  <si>
    <t>Employment Rate (Q4) Numerator (Cohort period: 01/01/2018 to 12/31/2018)</t>
  </si>
  <si>
    <t>Employment Rate (Q2) Denominator (Cohort period: 07/01/2018 to 06/30/2019)</t>
  </si>
  <si>
    <t>Employment Rate (Q2) Numerator (Cohort period: 07/01/2018 to 06/30/2019)</t>
  </si>
  <si>
    <t>Credential Rate (Q4) Denominator (Cohort period: 01/01/2018 to 12/31/2018)</t>
  </si>
  <si>
    <t>Employment Rate (Q4) Denominator (Cohort period: 01/01/2018 to 12/31/2018)</t>
  </si>
  <si>
    <r>
      <t xml:space="preserve">Numerator: </t>
    </r>
    <r>
      <rPr>
        <sz val="10"/>
        <color rgb="FF000000"/>
        <rFont val="Arial"/>
        <family val="2"/>
      </rPr>
      <t xml:space="preserve">The Number of program participants included in the denominator who reached the requirements for the performance indicator. </t>
    </r>
  </si>
  <si>
    <r>
      <t xml:space="preserve">Denominator: </t>
    </r>
    <r>
      <rPr>
        <sz val="10"/>
        <color rgb="FF000000"/>
        <rFont val="Arial"/>
        <family val="2"/>
      </rPr>
      <t>The Number of program participants that are eligible for the performance indicator.</t>
    </r>
  </si>
  <si>
    <r>
      <t>Target:</t>
    </r>
    <r>
      <rPr>
        <sz val="10"/>
        <color rgb="FF000000"/>
        <rFont val="Calibri"/>
        <family val="2"/>
      </rPr>
      <t xml:space="preserve"> The performance indicator goal for a grantee. </t>
    </r>
  </si>
  <si>
    <r>
      <t xml:space="preserve">Percentage of Target: </t>
    </r>
    <r>
      <rPr>
        <sz val="10"/>
        <color rgb="FF000000"/>
        <rFont val="Arial"/>
        <family val="2"/>
      </rPr>
      <t>The performance indicator outcome divided by the target of the performance indicator.</t>
    </r>
  </si>
  <si>
    <t>Grantee State</t>
  </si>
  <si>
    <t>Areas Served</t>
  </si>
  <si>
    <t>Actual Eligible MSFW Individuals Served (Perm Housing)</t>
  </si>
  <si>
    <t>Planned Total for Eligible MSFW Individuals Served (Perm Housing)</t>
  </si>
  <si>
    <t>Rate for Eligible MSFW Individuals Served (Perm Housing)</t>
  </si>
  <si>
    <t>Actual Eligible MSFW Families Served (Perm Housing)</t>
  </si>
  <si>
    <t>Planned Total for Eligible MSFW Families Served (Perm Housing)</t>
  </si>
  <si>
    <t>Rate for Eligible MSFW Families Served (Perm Housing)</t>
  </si>
  <si>
    <t>Actual Individuals Served (Perm Housing)</t>
  </si>
  <si>
    <t>Planned Total for Individuals Served (Perm Housing)</t>
  </si>
  <si>
    <t>Rate for Individuals Served (Perm Housing)</t>
  </si>
  <si>
    <t xml:space="preserve"> Actual Families Served (Perm Housing)</t>
  </si>
  <si>
    <t>Planned Total for Families Served (Perm Housing)</t>
  </si>
  <si>
    <t>Rate for Families Served (Perm Housing)</t>
  </si>
  <si>
    <t>Community Resources and Housing Development Corp.</t>
  </si>
  <si>
    <t>AZ, CO, ID, NM, TX</t>
  </si>
  <si>
    <t>Florida Non-Profit Housing, Inc.</t>
  </si>
  <si>
    <t>DE, FL, MD, MS, VA</t>
  </si>
  <si>
    <t>La Cooperativa Campesina de California</t>
  </si>
  <si>
    <t>N/A</t>
  </si>
  <si>
    <t xml:space="preserve">Motivation Education and Training, Inc. </t>
  </si>
  <si>
    <t>LA, TX</t>
  </si>
  <si>
    <t xml:space="preserve">Office of Rural Farmworker Housing </t>
  </si>
  <si>
    <t>WA, OR</t>
  </si>
  <si>
    <t>Pathstone Corporation</t>
  </si>
  <si>
    <t>NY, VT, NJ, ME, PA, OH, IN, PR</t>
  </si>
  <si>
    <t xml:space="preserve">PPEP Microbusiness and Housing Development Corp. </t>
  </si>
  <si>
    <t>Rural Community Assistance Corp.</t>
  </si>
  <si>
    <t>CA, HI</t>
  </si>
  <si>
    <t>SELF Help Enterprises</t>
  </si>
  <si>
    <t xml:space="preserve">CA </t>
  </si>
  <si>
    <t>Tennessee Opportunity Programs, Inc.</t>
  </si>
  <si>
    <t xml:space="preserve">United Migrant Opportunity Services Inc. </t>
  </si>
  <si>
    <t>IL, IA, KS, MN, MO, NE, OK, SD, WI</t>
  </si>
  <si>
    <t xml:space="preserve">ALL GRANTEES </t>
  </si>
  <si>
    <t xml:space="preserve">   </t>
  </si>
  <si>
    <t xml:space="preserve">Using Targets </t>
  </si>
  <si>
    <t xml:space="preserve">Descriptors </t>
  </si>
  <si>
    <t>Actual Eligible MSFW Individuals Served (Temp Housing)</t>
  </si>
  <si>
    <t>Planned Total for Eligible MSFW Individuals Served (Temp Housing)</t>
  </si>
  <si>
    <t>Rate for Eligible MSFW Individuals Served (Temp Housing)</t>
  </si>
  <si>
    <t>Actual Eligible MSFW Families Served (Temp Housing)</t>
  </si>
  <si>
    <t>Planned Total for Eligible MSFW Families Served (Temp Housing)</t>
  </si>
  <si>
    <t xml:space="preserve">ALL GRANTEES    </t>
  </si>
  <si>
    <t>N/A indicates that grantee did not established a planned target</t>
  </si>
  <si>
    <t>Rate for Eligible MSFW Families Served (Temp Housing)</t>
  </si>
  <si>
    <t>PathStone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</si>
</sst>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164" formatCode="#,###,###,##0"/>
    <numFmt numFmtId="165" formatCode="#0.0%;\(#0.0%\)"/>
    <numFmt numFmtId="166" formatCode="&quot;$&quot;#,###,###,##0"/>
    <numFmt numFmtId="167" formatCode="0.0%"/>
  </numFmts>
  <fonts count="15" x14ac:knownFonts="1">
    <font>
      <sz val="9.5"/>
      <color rgb="FF000000"/>
      <name val="Arial"/>
    </font>
    <font>
      <b/>
      <sz val="11"/>
      <color rgb="FF112277"/>
      <name val="Arial"/>
      <family val="2"/>
    </font>
    <font>
      <b/>
      <sz val="9.5"/>
      <color rgb="FF112277"/>
      <name val="Arial"/>
      <family val="2"/>
    </font>
    <font>
      <sz val="9.5"/>
      <color rgb="FF000000"/>
      <name val="Arial"/>
      <family val="2"/>
    </font>
    <font>
      <b/>
      <sz val="9.5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.5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0B7BB"/>
      </left>
      <right style="thin">
        <color rgb="FFB0B7BB"/>
      </right>
      <top/>
      <bottom style="thin">
        <color rgb="FFB0B7BB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0B7BB"/>
      </left>
      <right/>
      <top/>
      <bottom style="thin">
        <color rgb="FFB0B7BB"/>
      </bottom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9" fontId="10" fillId="0" borderId="0" applyFont="0" applyFill="0" applyBorder="0" applyAlignment="0" applyProtection="0"/>
  </cellStyleXfs>
  <cellXfs count="170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164" fontId="0" fillId="4" borderId="2" xfId="0" applyNumberFormat="1" applyFont="1" applyFill="1" applyBorder="1" applyAlignment="1">
      <alignment horizontal="right" wrapText="1"/>
    </xf>
    <xf numFmtId="165" fontId="0" fillId="4" borderId="2" xfId="0" applyNumberFormat="1" applyFont="1" applyFill="1" applyBorder="1" applyAlignment="1">
      <alignment horizontal="right" wrapText="1"/>
    </xf>
    <xf numFmtId="166" fontId="0" fillId="4" borderId="2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6" fontId="0" fillId="9" borderId="2" xfId="0" applyNumberFormat="1" applyFont="1" applyFill="1" applyBorder="1" applyAlignment="1">
      <alignment horizontal="right" wrapText="1"/>
    </xf>
    <xf numFmtId="165" fontId="0" fillId="0" borderId="2" xfId="0" applyNumberFormat="1" applyFont="1" applyFill="1" applyBorder="1" applyAlignment="1">
      <alignment horizontal="right" wrapText="1"/>
    </xf>
    <xf numFmtId="164" fontId="0" fillId="4" borderId="2" xfId="0" applyNumberFormat="1" applyFill="1" applyBorder="1" applyAlignment="1">
      <alignment horizontal="right" wrapText="1"/>
    </xf>
    <xf numFmtId="166" fontId="0" fillId="4" borderId="2" xfId="0" applyNumberFormat="1" applyFill="1" applyBorder="1" applyAlignment="1">
      <alignment horizontal="right" wrapText="1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65" fontId="0" fillId="0" borderId="9" xfId="0" applyNumberFormat="1" applyFont="1" applyFill="1" applyBorder="1" applyAlignment="1">
      <alignment horizontal="right" wrapText="1"/>
    </xf>
    <xf numFmtId="3" fontId="0" fillId="4" borderId="2" xfId="0" applyNumberFormat="1" applyFont="1" applyFill="1" applyBorder="1" applyAlignment="1">
      <alignment horizontal="right" wrapText="1"/>
    </xf>
    <xf numFmtId="10" fontId="0" fillId="4" borderId="2" xfId="0" applyNumberFormat="1" applyFont="1" applyFill="1" applyBorder="1" applyAlignment="1">
      <alignment horizontal="right" wrapText="1"/>
    </xf>
    <xf numFmtId="10" fontId="0" fillId="4" borderId="2" xfId="0" applyNumberFormat="1" applyFill="1" applyBorder="1" applyAlignment="1">
      <alignment horizontal="right" wrapText="1"/>
    </xf>
    <xf numFmtId="10" fontId="0" fillId="2" borderId="3" xfId="0" applyNumberFormat="1" applyFont="1" applyFill="1" applyBorder="1" applyAlignment="1">
      <alignment horizontal="left"/>
    </xf>
    <xf numFmtId="3" fontId="0" fillId="4" borderId="2" xfId="0" applyNumberFormat="1" applyFill="1" applyBorder="1" applyAlignment="1">
      <alignment horizontal="right" wrapText="1"/>
    </xf>
    <xf numFmtId="167" fontId="0" fillId="2" borderId="10" xfId="0" applyNumberFormat="1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0" fillId="5" borderId="2" xfId="0" applyNumberFormat="1" applyFont="1" applyFill="1" applyBorder="1" applyAlignment="1">
      <alignment horizontal="right" wrapText="1"/>
    </xf>
    <xf numFmtId="164" fontId="0" fillId="17" borderId="2" xfId="0" applyNumberFormat="1" applyFont="1" applyFill="1" applyBorder="1" applyAlignment="1">
      <alignment horizontal="right" wrapText="1"/>
    </xf>
    <xf numFmtId="165" fontId="0" fillId="17" borderId="2" xfId="0" applyNumberFormat="1" applyFont="1" applyFill="1" applyBorder="1" applyAlignment="1">
      <alignment horizontal="right" wrapText="1"/>
    </xf>
    <xf numFmtId="10" fontId="0" fillId="17" borderId="2" xfId="0" applyNumberFormat="1" applyFont="1" applyFill="1" applyBorder="1" applyAlignment="1">
      <alignment horizontal="right" wrapText="1"/>
    </xf>
    <xf numFmtId="167" fontId="0" fillId="17" borderId="10" xfId="0" applyNumberFormat="1" applyFont="1" applyFill="1" applyBorder="1" applyAlignment="1">
      <alignment horizontal="center"/>
    </xf>
    <xf numFmtId="166" fontId="0" fillId="17" borderId="2" xfId="0" applyNumberFormat="1" applyFont="1" applyFill="1" applyBorder="1" applyAlignment="1">
      <alignment horizontal="right" wrapText="1"/>
    </xf>
    <xf numFmtId="3" fontId="0" fillId="17" borderId="2" xfId="0" applyNumberFormat="1" applyFont="1" applyFill="1" applyBorder="1" applyAlignment="1">
      <alignment horizontal="right" wrapText="1"/>
    </xf>
    <xf numFmtId="165" fontId="0" fillId="17" borderId="9" xfId="0" applyNumberFormat="1" applyFont="1" applyFill="1" applyBorder="1" applyAlignment="1">
      <alignment horizontal="right" wrapText="1"/>
    </xf>
    <xf numFmtId="10" fontId="0" fillId="17" borderId="3" xfId="0" applyNumberFormat="1" applyFont="1" applyFill="1" applyBorder="1" applyAlignment="1">
      <alignment horizontal="left"/>
    </xf>
    <xf numFmtId="167" fontId="0" fillId="5" borderId="10" xfId="0" applyNumberFormat="1" applyFont="1" applyFill="1" applyBorder="1" applyAlignment="1">
      <alignment horizontal="center"/>
    </xf>
    <xf numFmtId="165" fontId="0" fillId="5" borderId="2" xfId="0" applyNumberFormat="1" applyFont="1" applyFill="1" applyBorder="1" applyAlignment="1">
      <alignment horizontal="right" wrapText="1"/>
    </xf>
    <xf numFmtId="10" fontId="0" fillId="5" borderId="2" xfId="0" applyNumberFormat="1" applyFont="1" applyFill="1" applyBorder="1" applyAlignment="1">
      <alignment horizontal="right" wrapText="1"/>
    </xf>
    <xf numFmtId="166" fontId="0" fillId="5" borderId="2" xfId="0" applyNumberFormat="1" applyFont="1" applyFill="1" applyBorder="1" applyAlignment="1">
      <alignment horizontal="right" wrapText="1"/>
    </xf>
    <xf numFmtId="3" fontId="0" fillId="5" borderId="2" xfId="0" applyNumberFormat="1" applyFont="1" applyFill="1" applyBorder="1" applyAlignment="1">
      <alignment horizontal="right" wrapText="1"/>
    </xf>
    <xf numFmtId="3" fontId="0" fillId="0" borderId="2" xfId="0" applyNumberFormat="1" applyFont="1" applyFill="1" applyBorder="1" applyAlignment="1">
      <alignment horizontal="right" wrapText="1"/>
    </xf>
    <xf numFmtId="165" fontId="0" fillId="5" borderId="9" xfId="0" applyNumberFormat="1" applyFont="1" applyFill="1" applyBorder="1" applyAlignment="1">
      <alignment horizontal="right" wrapText="1"/>
    </xf>
    <xf numFmtId="10" fontId="0" fillId="5" borderId="3" xfId="0" applyNumberFormat="1" applyFont="1" applyFill="1" applyBorder="1" applyAlignment="1">
      <alignment horizontal="left"/>
    </xf>
    <xf numFmtId="0" fontId="7" fillId="6" borderId="0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 vertical="center"/>
    </xf>
    <xf numFmtId="0" fontId="7" fillId="8" borderId="0" xfId="0" applyFont="1" applyFill="1" applyBorder="1" applyAlignment="1">
      <alignment horizontal="left" vertical="center"/>
    </xf>
    <xf numFmtId="0" fontId="7" fillId="18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17" borderId="0" xfId="0" applyFont="1" applyFill="1" applyBorder="1" applyAlignment="1">
      <alignment horizontal="left" vertical="center"/>
    </xf>
    <xf numFmtId="0" fontId="4" fillId="19" borderId="0" xfId="0" applyFont="1" applyFill="1" applyBorder="1" applyAlignment="1">
      <alignment horizontal="left"/>
    </xf>
    <xf numFmtId="0" fontId="6" fillId="19" borderId="0" xfId="0" applyFont="1" applyFill="1" applyBorder="1" applyAlignment="1">
      <alignment horizontal="left"/>
    </xf>
    <xf numFmtId="167" fontId="0" fillId="17" borderId="11" xfId="0" applyNumberFormat="1" applyFont="1" applyFill="1" applyBorder="1" applyAlignment="1">
      <alignment horizontal="center"/>
    </xf>
    <xf numFmtId="10" fontId="0" fillId="0" borderId="2" xfId="0" applyNumberFormat="1" applyFont="1" applyFill="1" applyBorder="1" applyAlignment="1">
      <alignment horizontal="right" wrapText="1"/>
    </xf>
    <xf numFmtId="164" fontId="0" fillId="0" borderId="2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left" vertical="center"/>
    </xf>
    <xf numFmtId="0" fontId="11" fillId="20" borderId="15" xfId="0" applyFont="1" applyFill="1" applyBorder="1" applyAlignment="1">
      <alignment horizontal="center" vertical="center"/>
    </xf>
    <xf numFmtId="0" fontId="6" fillId="20" borderId="16" xfId="0" applyFont="1" applyFill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/>
    </xf>
    <xf numFmtId="0" fontId="6" fillId="20" borderId="16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6" fontId="7" fillId="0" borderId="0" xfId="0" applyNumberFormat="1" applyFont="1" applyBorder="1" applyAlignment="1">
      <alignment horizontal="center" vertical="center"/>
    </xf>
    <xf numFmtId="6" fontId="7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/>
    <xf numFmtId="0" fontId="1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9" fontId="14" fillId="22" borderId="16" xfId="0" applyNumberFormat="1" applyFont="1" applyFill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10" fontId="14" fillId="6" borderId="1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9" fontId="14" fillId="6" borderId="16" xfId="2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17" borderId="16" xfId="0" applyFont="1" applyFill="1" applyBorder="1" applyAlignment="1">
      <alignment horizontal="center" vertical="center" wrapText="1"/>
    </xf>
    <xf numFmtId="9" fontId="14" fillId="17" borderId="16" xfId="2" applyFont="1" applyFill="1" applyBorder="1" applyAlignment="1">
      <alignment horizontal="center" vertical="center" wrapText="1"/>
    </xf>
    <xf numFmtId="1" fontId="14" fillId="17" borderId="16" xfId="0" applyNumberFormat="1" applyFont="1" applyFill="1" applyBorder="1" applyAlignment="1">
      <alignment horizontal="center" vertical="center" wrapText="1"/>
    </xf>
    <xf numFmtId="1" fontId="6" fillId="23" borderId="0" xfId="0" applyNumberFormat="1" applyFont="1" applyFill="1" applyBorder="1" applyAlignment="1">
      <alignment horizontal="center" vertical="center" wrapText="1"/>
    </xf>
    <xf numFmtId="6" fontId="6" fillId="23" borderId="0" xfId="0" applyNumberFormat="1" applyFont="1" applyFill="1" applyBorder="1" applyAlignment="1">
      <alignment horizontal="center" vertical="center"/>
    </xf>
    <xf numFmtId="6" fontId="6" fillId="23" borderId="0" xfId="0" applyNumberFormat="1" applyFont="1" applyFill="1" applyBorder="1" applyAlignment="1">
      <alignment horizontal="center" vertical="center" wrapText="1"/>
    </xf>
    <xf numFmtId="0" fontId="7" fillId="23" borderId="0" xfId="0" applyFont="1" applyFill="1"/>
    <xf numFmtId="9" fontId="14" fillId="6" borderId="16" xfId="0" applyNumberFormat="1" applyFont="1" applyFill="1" applyBorder="1" applyAlignment="1">
      <alignment horizontal="center" vertical="center" wrapText="1"/>
    </xf>
    <xf numFmtId="10" fontId="14" fillId="22" borderId="16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9" fontId="14" fillId="22" borderId="16" xfId="2" applyFont="1" applyFill="1" applyBorder="1" applyAlignment="1">
      <alignment horizontal="center" vertical="center" wrapText="1"/>
    </xf>
    <xf numFmtId="0" fontId="7" fillId="0" borderId="0" xfId="0" applyFont="1" applyAlignment="1"/>
    <xf numFmtId="0" fontId="14" fillId="0" borderId="16" xfId="0" applyFont="1" applyFill="1" applyBorder="1" applyAlignment="1">
      <alignment horizontal="center" vertical="center" wrapText="1"/>
    </xf>
    <xf numFmtId="10" fontId="14" fillId="8" borderId="16" xfId="0" applyNumberFormat="1" applyFont="1" applyFill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" fontId="14" fillId="22" borderId="16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10" fontId="14" fillId="7" borderId="16" xfId="0" applyNumberFormat="1" applyFont="1" applyFill="1" applyBorder="1" applyAlignment="1">
      <alignment horizontal="center" vertical="center" wrapText="1"/>
    </xf>
    <xf numFmtId="0" fontId="11" fillId="19" borderId="20" xfId="0" applyFont="1" applyFill="1" applyBorder="1" applyAlignment="1">
      <alignment horizontal="center" vertical="center"/>
    </xf>
    <xf numFmtId="0" fontId="6" fillId="19" borderId="21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/>
    </xf>
    <xf numFmtId="9" fontId="6" fillId="19" borderId="15" xfId="2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1" fontId="6" fillId="19" borderId="15" xfId="0" applyNumberFormat="1" applyFont="1" applyFill="1" applyBorder="1" applyAlignment="1">
      <alignment horizontal="center" vertical="center" wrapText="1"/>
    </xf>
    <xf numFmtId="9" fontId="6" fillId="19" borderId="15" xfId="2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9" fontId="7" fillId="0" borderId="0" xfId="2" applyFont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25" borderId="16" xfId="0" applyFont="1" applyFill="1" applyBorder="1" applyAlignment="1">
      <alignment horizontal="center" vertical="center" wrapText="1"/>
    </xf>
    <xf numFmtId="9" fontId="14" fillId="7" borderId="16" xfId="2" applyFont="1" applyFill="1" applyBorder="1" applyAlignment="1">
      <alignment horizontal="center" vertical="center" wrapText="1"/>
    </xf>
    <xf numFmtId="9" fontId="14" fillId="8" borderId="16" xfId="2" applyFont="1" applyFill="1" applyBorder="1" applyAlignment="1">
      <alignment horizontal="center" vertical="center" wrapText="1"/>
    </xf>
    <xf numFmtId="0" fontId="7" fillId="19" borderId="15" xfId="0" applyFont="1" applyFill="1" applyBorder="1"/>
    <xf numFmtId="9" fontId="6" fillId="19" borderId="15" xfId="2" applyFont="1" applyFill="1" applyBorder="1" applyAlignment="1" applyProtection="1">
      <alignment horizontal="center" vertical="center" wrapText="1"/>
    </xf>
    <xf numFmtId="0" fontId="6" fillId="23" borderId="0" xfId="0" applyFont="1" applyFill="1" applyBorder="1" applyAlignment="1">
      <alignment horizontal="center" vertical="center"/>
    </xf>
    <xf numFmtId="0" fontId="6" fillId="23" borderId="0" xfId="0" applyFont="1" applyFill="1" applyBorder="1" applyAlignment="1">
      <alignment horizontal="center" vertical="center" wrapText="1"/>
    </xf>
    <xf numFmtId="0" fontId="12" fillId="25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11" fillId="26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21" borderId="3" xfId="0" applyFont="1" applyFill="1" applyBorder="1" applyAlignment="1">
      <alignment horizontal="center" vertical="center"/>
    </xf>
    <xf numFmtId="0" fontId="7" fillId="21" borderId="3" xfId="0" applyFont="1" applyFill="1" applyBorder="1" applyAlignment="1">
      <alignment horizontal="center" vertical="center"/>
    </xf>
    <xf numFmtId="0" fontId="7" fillId="21" borderId="20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/>
    </xf>
    <xf numFmtId="0" fontId="7" fillId="22" borderId="3" xfId="0" applyFont="1" applyFill="1" applyBorder="1" applyAlignment="1">
      <alignment horizontal="center"/>
    </xf>
    <xf numFmtId="0" fontId="7" fillId="26" borderId="3" xfId="0" applyFont="1" applyFill="1" applyBorder="1" applyAlignment="1">
      <alignment horizontal="center"/>
    </xf>
    <xf numFmtId="0" fontId="11" fillId="23" borderId="14" xfId="0" applyFont="1" applyFill="1" applyBorder="1" applyAlignment="1">
      <alignment horizontal="center" vertical="center"/>
    </xf>
    <xf numFmtId="0" fontId="11" fillId="23" borderId="12" xfId="0" applyFont="1" applyFill="1" applyBorder="1" applyAlignment="1">
      <alignment horizontal="center" vertical="center"/>
    </xf>
    <xf numFmtId="0" fontId="11" fillId="23" borderId="13" xfId="0" applyFont="1" applyFill="1" applyBorder="1" applyAlignment="1">
      <alignment horizontal="center" vertical="center"/>
    </xf>
    <xf numFmtId="0" fontId="6" fillId="23" borderId="12" xfId="0" applyFont="1" applyFill="1" applyBorder="1" applyAlignment="1">
      <alignment horizontal="center" vertical="center"/>
    </xf>
    <xf numFmtId="0" fontId="6" fillId="23" borderId="13" xfId="0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/>
    </xf>
    <xf numFmtId="0" fontId="7" fillId="26" borderId="3" xfId="0" applyFont="1" applyFill="1" applyBorder="1" applyAlignment="1">
      <alignment horizontal="left" vertical="center" wrapText="1"/>
    </xf>
    <xf numFmtId="0" fontId="6" fillId="23" borderId="14" xfId="0" applyFont="1" applyFill="1" applyBorder="1" applyAlignment="1">
      <alignment horizontal="center" vertical="center" wrapText="1"/>
    </xf>
    <xf numFmtId="0" fontId="6" fillId="23" borderId="12" xfId="0" applyFont="1" applyFill="1" applyBorder="1" applyAlignment="1">
      <alignment horizontal="center" vertical="center" wrapText="1"/>
    </xf>
    <xf numFmtId="0" fontId="6" fillId="23" borderId="13" xfId="0" applyFont="1" applyFill="1" applyBorder="1" applyAlignment="1">
      <alignment horizontal="center" vertical="center" wrapText="1"/>
    </xf>
    <xf numFmtId="0" fontId="12" fillId="21" borderId="2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36">
    <dxf>
      <numFmt numFmtId="167" formatCode="0.0%"/>
      <fill>
        <patternFill>
          <bgColor rgb="FF00B050"/>
        </patternFill>
      </fill>
    </dxf>
    <dxf>
      <numFmt numFmtId="167" formatCode="0.0%"/>
      <fill>
        <patternFill>
          <bgColor rgb="FF92D050"/>
        </patternFill>
      </fill>
    </dxf>
    <dxf>
      <numFmt numFmtId="167" formatCode="0.0%"/>
      <fill>
        <patternFill>
          <bgColor rgb="FFFFFF00"/>
        </patternFill>
      </fill>
    </dxf>
    <dxf>
      <numFmt numFmtId="167" formatCode="0.0%"/>
      <fill>
        <patternFill>
          <bgColor theme="9" tint="-0.24994659260841701"/>
        </patternFill>
      </fill>
    </dxf>
    <dxf>
      <numFmt numFmtId="167" formatCode="0.0%"/>
      <fill>
        <patternFill>
          <bgColor rgb="FF00B050"/>
        </patternFill>
      </fill>
    </dxf>
    <dxf>
      <numFmt numFmtId="167" formatCode="0.0%"/>
      <fill>
        <patternFill>
          <bgColor rgb="FF92D050"/>
        </patternFill>
      </fill>
    </dxf>
    <dxf>
      <numFmt numFmtId="167" formatCode="0.0%"/>
      <fill>
        <patternFill>
          <bgColor rgb="FFFFFF00"/>
        </patternFill>
      </fill>
    </dxf>
    <dxf>
      <numFmt numFmtId="167" formatCode="0.0%"/>
      <fill>
        <patternFill>
          <bgColor theme="9" tint="-0.24994659260841701"/>
        </patternFill>
      </fill>
    </dxf>
    <dxf>
      <numFmt numFmtId="167" formatCode="0.0%"/>
      <fill>
        <patternFill>
          <bgColor rgb="FF00B050"/>
        </patternFill>
      </fill>
    </dxf>
    <dxf>
      <numFmt numFmtId="167" formatCode="0.0%"/>
      <fill>
        <patternFill>
          <bgColor rgb="FF92D050"/>
        </patternFill>
      </fill>
    </dxf>
    <dxf>
      <numFmt numFmtId="167" formatCode="0.0%"/>
      <fill>
        <patternFill>
          <bgColor rgb="FFFFFF00"/>
        </patternFill>
      </fill>
    </dxf>
    <dxf>
      <numFmt numFmtId="167" formatCode="0.0%"/>
      <fill>
        <patternFill>
          <bgColor theme="9" tint="-0.24994659260841701"/>
        </patternFill>
      </fill>
    </dxf>
    <dxf>
      <numFmt numFmtId="167" formatCode="0.0%"/>
      <fill>
        <patternFill>
          <bgColor rgb="FF00B050"/>
        </patternFill>
      </fill>
    </dxf>
    <dxf>
      <numFmt numFmtId="167" formatCode="0.0%"/>
      <fill>
        <patternFill>
          <bgColor rgb="FF92D050"/>
        </patternFill>
      </fill>
    </dxf>
    <dxf>
      <numFmt numFmtId="167" formatCode="0.0%"/>
      <fill>
        <patternFill>
          <bgColor rgb="FFFFFF00"/>
        </patternFill>
      </fill>
    </dxf>
    <dxf>
      <numFmt numFmtId="167" formatCode="0.0%"/>
      <fill>
        <patternFill>
          <bgColor theme="9" tint="-0.24994659260841701"/>
        </patternFill>
      </fill>
    </dxf>
    <dxf>
      <numFmt numFmtId="167" formatCode="0.0%"/>
      <fill>
        <patternFill>
          <bgColor rgb="FF00B050"/>
        </patternFill>
      </fill>
    </dxf>
    <dxf>
      <numFmt numFmtId="167" formatCode="0.0%"/>
      <fill>
        <patternFill>
          <bgColor rgb="FF92D050"/>
        </patternFill>
      </fill>
    </dxf>
    <dxf>
      <numFmt numFmtId="167" formatCode="0.0%"/>
      <fill>
        <patternFill>
          <bgColor rgb="FFFFFF00"/>
        </patternFill>
      </fill>
    </dxf>
    <dxf>
      <numFmt numFmtId="167" formatCode="0.0%"/>
      <fill>
        <patternFill>
          <bgColor theme="9" tint="-0.24994659260841701"/>
        </patternFill>
      </fill>
    </dxf>
    <dxf>
      <numFmt numFmtId="167" formatCode="0.0%"/>
      <fill>
        <patternFill>
          <bgColor rgb="FF00B050"/>
        </patternFill>
      </fill>
    </dxf>
    <dxf>
      <numFmt numFmtId="167" formatCode="0.0%"/>
      <fill>
        <patternFill>
          <bgColor rgb="FF92D050"/>
        </patternFill>
      </fill>
    </dxf>
    <dxf>
      <numFmt numFmtId="167" formatCode="0.0%"/>
      <fill>
        <patternFill>
          <bgColor rgb="FFFFFF00"/>
        </patternFill>
      </fill>
    </dxf>
    <dxf>
      <numFmt numFmtId="167" formatCode="0.0%"/>
      <fill>
        <patternFill>
          <bgColor theme="9" tint="-0.24994659260841701"/>
        </patternFill>
      </fill>
    </dxf>
    <dxf>
      <numFmt numFmtId="167" formatCode="0.0%"/>
      <fill>
        <patternFill>
          <bgColor rgb="FF00B050"/>
        </patternFill>
      </fill>
    </dxf>
    <dxf>
      <numFmt numFmtId="167" formatCode="0.0%"/>
      <fill>
        <patternFill>
          <bgColor rgb="FF92D050"/>
        </patternFill>
      </fill>
    </dxf>
    <dxf>
      <numFmt numFmtId="167" formatCode="0.0%"/>
      <fill>
        <patternFill>
          <bgColor rgb="FFFFFF00"/>
        </patternFill>
      </fill>
    </dxf>
    <dxf>
      <numFmt numFmtId="167" formatCode="0.0%"/>
      <fill>
        <patternFill>
          <bgColor theme="9" tint="-0.24994659260841701"/>
        </patternFill>
      </fill>
    </dxf>
    <dxf>
      <numFmt numFmtId="167" formatCode="0.0%"/>
      <fill>
        <patternFill>
          <bgColor rgb="FF00B050"/>
        </patternFill>
      </fill>
    </dxf>
    <dxf>
      <numFmt numFmtId="167" formatCode="0.0%"/>
      <fill>
        <patternFill>
          <bgColor rgb="FF92D050"/>
        </patternFill>
      </fill>
    </dxf>
    <dxf>
      <numFmt numFmtId="167" formatCode="0.0%"/>
      <fill>
        <patternFill>
          <bgColor rgb="FFFFFF00"/>
        </patternFill>
      </fill>
    </dxf>
    <dxf>
      <numFmt numFmtId="167" formatCode="0.0%"/>
      <fill>
        <patternFill>
          <bgColor theme="9" tint="-0.24994659260841701"/>
        </patternFill>
      </fill>
    </dxf>
    <dxf>
      <numFmt numFmtId="167" formatCode="0.0%"/>
      <fill>
        <patternFill>
          <bgColor rgb="FF00B050"/>
        </patternFill>
      </fill>
    </dxf>
    <dxf>
      <numFmt numFmtId="167" formatCode="0.0%"/>
      <fill>
        <patternFill>
          <bgColor rgb="FF92D050"/>
        </patternFill>
      </fill>
    </dxf>
    <dxf>
      <numFmt numFmtId="167" formatCode="0.0%"/>
      <fill>
        <patternFill>
          <bgColor rgb="FFFFFF00"/>
        </patternFill>
      </fill>
    </dxf>
    <dxf>
      <numFmt numFmtId="167" formatCode="0.0%"/>
      <fill>
        <patternFill>
          <bgColor theme="9" tint="-0.2499465926084170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zoomScale="80" zoomScaleNormal="80" workbookViewId="0">
      <pane xSplit="6" ySplit="5" topLeftCell="G35" activePane="bottomRight" state="frozen"/>
      <selection pane="topRight" activeCell="G1" sqref="G1"/>
      <selection pane="bottomLeft" activeCell="A6" sqref="A6"/>
      <selection pane="bottomRight" activeCell="F4" sqref="F4:J4"/>
    </sheetView>
  </sheetViews>
  <sheetFormatPr defaultColWidth="11.42578125" defaultRowHeight="12.75" x14ac:dyDescent="0.2"/>
  <cols>
    <col min="1" max="1" width="8.5703125" style="5" bestFit="1" customWidth="1"/>
    <col min="2" max="2" width="6.5703125" style="5" bestFit="1" customWidth="1"/>
    <col min="3" max="3" width="56.42578125" bestFit="1" customWidth="1"/>
    <col min="4" max="4" width="13.5703125" bestFit="1" customWidth="1"/>
    <col min="5" max="5" width="12.5703125" bestFit="1" customWidth="1"/>
    <col min="6" max="7" width="12.5703125" style="11" customWidth="1"/>
    <col min="8" max="10" width="14.5703125" bestFit="1" customWidth="1"/>
    <col min="11" max="12" width="14.5703125" style="11" customWidth="1"/>
    <col min="13" max="15" width="14.5703125" bestFit="1" customWidth="1"/>
    <col min="16" max="16" width="12.5703125" bestFit="1" customWidth="1"/>
    <col min="17" max="20" width="12.5703125" style="11" customWidth="1"/>
    <col min="21" max="22" width="12.5703125" bestFit="1" customWidth="1"/>
    <col min="23" max="23" width="14.5703125" bestFit="1" customWidth="1"/>
    <col min="24" max="25" width="14.5703125" style="11" customWidth="1"/>
    <col min="26" max="27" width="13.5703125" bestFit="1" customWidth="1"/>
    <col min="28" max="28" width="14.5703125" bestFit="1" customWidth="1"/>
  </cols>
  <sheetData>
    <row r="1" spans="1:29" ht="13.5" x14ac:dyDescent="0.25">
      <c r="A1" s="123" t="s">
        <v>94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</row>
    <row r="2" spans="1:29" ht="13.5" x14ac:dyDescent="0.25">
      <c r="A2" s="123" t="s">
        <v>86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</row>
    <row r="3" spans="1:29" ht="13.5" customHeight="1" x14ac:dyDescent="0.25">
      <c r="A3" s="123" t="s">
        <v>93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</row>
    <row r="4" spans="1:29" ht="66" customHeight="1" x14ac:dyDescent="0.2">
      <c r="A4" s="125" t="s">
        <v>95</v>
      </c>
      <c r="B4" s="126"/>
      <c r="C4" s="127"/>
      <c r="D4" s="128" t="s">
        <v>110</v>
      </c>
      <c r="E4" s="129"/>
      <c r="F4" s="130" t="s">
        <v>87</v>
      </c>
      <c r="G4" s="131"/>
      <c r="H4" s="131"/>
      <c r="I4" s="131"/>
      <c r="J4" s="132"/>
      <c r="K4" s="133" t="s">
        <v>88</v>
      </c>
      <c r="L4" s="134"/>
      <c r="M4" s="134"/>
      <c r="N4" s="134"/>
      <c r="O4" s="135"/>
      <c r="P4" s="136" t="s">
        <v>89</v>
      </c>
      <c r="Q4" s="137"/>
      <c r="R4" s="138"/>
      <c r="S4" s="139" t="s">
        <v>90</v>
      </c>
      <c r="T4" s="140"/>
      <c r="U4" s="140"/>
      <c r="V4" s="140"/>
      <c r="W4" s="141"/>
      <c r="X4" s="142" t="s">
        <v>91</v>
      </c>
      <c r="Y4" s="143"/>
      <c r="Z4" s="143"/>
      <c r="AA4" s="143"/>
      <c r="AB4" s="144"/>
    </row>
    <row r="5" spans="1:29" ht="102" x14ac:dyDescent="0.2">
      <c r="A5" s="21" t="s">
        <v>0</v>
      </c>
      <c r="B5" s="21" t="s">
        <v>1</v>
      </c>
      <c r="C5" s="21" t="s">
        <v>2</v>
      </c>
      <c r="D5" s="21" t="s">
        <v>84</v>
      </c>
      <c r="E5" s="21" t="s">
        <v>85</v>
      </c>
      <c r="F5" s="21" t="s">
        <v>128</v>
      </c>
      <c r="G5" s="21" t="s">
        <v>127</v>
      </c>
      <c r="H5" s="21" t="s">
        <v>87</v>
      </c>
      <c r="I5" s="21" t="s">
        <v>98</v>
      </c>
      <c r="J5" s="21" t="s">
        <v>99</v>
      </c>
      <c r="K5" s="21" t="s">
        <v>126</v>
      </c>
      <c r="L5" s="21" t="s">
        <v>130</v>
      </c>
      <c r="M5" s="21" t="s">
        <v>88</v>
      </c>
      <c r="N5" s="21" t="s">
        <v>106</v>
      </c>
      <c r="O5" s="21" t="s">
        <v>107</v>
      </c>
      <c r="P5" s="21" t="s">
        <v>89</v>
      </c>
      <c r="Q5" s="21" t="s">
        <v>96</v>
      </c>
      <c r="R5" s="21" t="s">
        <v>97</v>
      </c>
      <c r="S5" s="21" t="s">
        <v>124</v>
      </c>
      <c r="T5" s="21" t="s">
        <v>129</v>
      </c>
      <c r="U5" s="21" t="s">
        <v>90</v>
      </c>
      <c r="V5" s="21" t="s">
        <v>102</v>
      </c>
      <c r="W5" s="21" t="s">
        <v>103</v>
      </c>
      <c r="X5" s="21" t="s">
        <v>122</v>
      </c>
      <c r="Y5" s="21" t="s">
        <v>121</v>
      </c>
      <c r="Z5" s="21" t="s">
        <v>91</v>
      </c>
      <c r="AA5" s="21" t="s">
        <v>108</v>
      </c>
      <c r="AB5" s="21" t="s">
        <v>109</v>
      </c>
    </row>
    <row r="6" spans="1:29" x14ac:dyDescent="0.2">
      <c r="A6" s="6" t="s">
        <v>3</v>
      </c>
      <c r="B6" s="6" t="s">
        <v>4</v>
      </c>
      <c r="C6" s="1" t="s">
        <v>5</v>
      </c>
      <c r="D6" s="2">
        <v>7779</v>
      </c>
      <c r="E6" s="2">
        <v>4803</v>
      </c>
      <c r="F6" s="2">
        <v>3966</v>
      </c>
      <c r="G6" s="2">
        <v>4930</v>
      </c>
      <c r="H6" s="3">
        <f>F6/G6</f>
        <v>0.8044624746450304</v>
      </c>
      <c r="I6" s="15">
        <v>0.69899999999999995</v>
      </c>
      <c r="J6" s="19">
        <f>H6/I6</f>
        <v>1.1508762155150649</v>
      </c>
      <c r="K6" s="2">
        <v>3663</v>
      </c>
      <c r="L6" s="2">
        <v>4891</v>
      </c>
      <c r="M6" s="3">
        <f>K6/L6</f>
        <v>0.74892659987732568</v>
      </c>
      <c r="N6" s="15">
        <v>0.66</v>
      </c>
      <c r="O6" s="19">
        <f>M6/N6</f>
        <v>1.1347372725414024</v>
      </c>
      <c r="P6" s="4">
        <v>6730.5050000000001</v>
      </c>
      <c r="Q6" s="4">
        <v>5180</v>
      </c>
      <c r="R6" s="19">
        <f>P6/Q6</f>
        <v>1.2993252895752896</v>
      </c>
      <c r="S6" s="14">
        <v>2342</v>
      </c>
      <c r="T6" s="14">
        <v>3120</v>
      </c>
      <c r="U6" s="3">
        <f>S6/T6</f>
        <v>0.75064102564102564</v>
      </c>
      <c r="V6" s="15">
        <v>0.53200000000000003</v>
      </c>
      <c r="W6" s="19">
        <f>U6/V6</f>
        <v>1.4109793715056873</v>
      </c>
      <c r="X6" s="2">
        <v>2455</v>
      </c>
      <c r="Y6" s="2">
        <v>3861</v>
      </c>
      <c r="Z6" s="8">
        <f>X6/Y6</f>
        <v>0.6358456358456358</v>
      </c>
      <c r="AA6" s="15">
        <v>0.5</v>
      </c>
      <c r="AB6" s="19">
        <f>Z6/AA6</f>
        <v>1.2716912716912716</v>
      </c>
    </row>
    <row r="7" spans="1:29" x14ac:dyDescent="0.2">
      <c r="A7" s="6">
        <v>3</v>
      </c>
      <c r="B7" s="6" t="s">
        <v>6</v>
      </c>
      <c r="C7" s="1" t="s">
        <v>7</v>
      </c>
      <c r="D7" s="2">
        <v>23</v>
      </c>
      <c r="E7" s="2">
        <v>14</v>
      </c>
      <c r="F7" s="2">
        <v>7</v>
      </c>
      <c r="G7" s="2">
        <v>12</v>
      </c>
      <c r="H7" s="3">
        <f t="shared" ref="H7:H58" si="0">F7/G7</f>
        <v>0.58333333333333337</v>
      </c>
      <c r="I7" s="15">
        <v>0.69599999999999995</v>
      </c>
      <c r="J7" s="19">
        <f t="shared" ref="J7:J58" si="1">H7/I7</f>
        <v>0.83812260536398475</v>
      </c>
      <c r="K7" s="2">
        <v>6</v>
      </c>
      <c r="L7" s="2">
        <v>14</v>
      </c>
      <c r="M7" s="3">
        <f t="shared" ref="M7:M58" si="2">K7/L7</f>
        <v>0.42857142857142855</v>
      </c>
      <c r="N7" s="15">
        <v>0.66400000000000003</v>
      </c>
      <c r="O7" s="19">
        <f t="shared" ref="O7:O58" si="3">M7/N7</f>
        <v>0.6454388984509466</v>
      </c>
      <c r="P7" s="4">
        <v>4776.46</v>
      </c>
      <c r="Q7" s="4">
        <v>4662</v>
      </c>
      <c r="R7" s="19">
        <f t="shared" ref="R7:R58" si="4">P7/Q7</f>
        <v>1.0245516945516946</v>
      </c>
      <c r="S7" s="14">
        <v>9</v>
      </c>
      <c r="T7" s="14">
        <v>14</v>
      </c>
      <c r="U7" s="3">
        <f t="shared" ref="U7:U58" si="5">S7/T7</f>
        <v>0.6428571428571429</v>
      </c>
      <c r="V7" s="15">
        <v>0.53900000000000003</v>
      </c>
      <c r="W7" s="19">
        <f t="shared" ref="W7:W58" si="6">U7/V7</f>
        <v>1.192684866154254</v>
      </c>
      <c r="X7" s="2">
        <v>7</v>
      </c>
      <c r="Y7" s="2">
        <v>14</v>
      </c>
      <c r="Z7" s="8">
        <f t="shared" ref="Z7:Z58" si="7">X7/Y7</f>
        <v>0.5</v>
      </c>
      <c r="AA7" s="15">
        <v>0.32200000000000001</v>
      </c>
      <c r="AB7" s="19">
        <f t="shared" ref="AB7:AB58" si="8">Z7/AA7</f>
        <v>1.5527950310559007</v>
      </c>
    </row>
    <row r="8" spans="1:29" x14ac:dyDescent="0.2">
      <c r="A8" s="6">
        <v>4</v>
      </c>
      <c r="B8" s="6" t="s">
        <v>8</v>
      </c>
      <c r="C8" s="1" t="s">
        <v>9</v>
      </c>
      <c r="D8" s="2">
        <v>36</v>
      </c>
      <c r="E8" s="2">
        <v>27</v>
      </c>
      <c r="F8" s="2">
        <v>28</v>
      </c>
      <c r="G8" s="2">
        <v>30</v>
      </c>
      <c r="H8" s="3">
        <f t="shared" si="0"/>
        <v>0.93333333333333335</v>
      </c>
      <c r="I8" s="15">
        <v>0.7</v>
      </c>
      <c r="J8" s="19">
        <f t="shared" si="1"/>
        <v>1.3333333333333335</v>
      </c>
      <c r="K8" s="2">
        <v>24</v>
      </c>
      <c r="L8" s="2">
        <v>29</v>
      </c>
      <c r="M8" s="3">
        <f t="shared" si="2"/>
        <v>0.82758620689655171</v>
      </c>
      <c r="N8" s="15">
        <v>0.66300000000000003</v>
      </c>
      <c r="O8" s="19">
        <f t="shared" si="3"/>
        <v>1.2482446559525666</v>
      </c>
      <c r="P8" s="4">
        <v>6600</v>
      </c>
      <c r="Q8" s="4">
        <v>5698</v>
      </c>
      <c r="R8" s="19">
        <f t="shared" si="4"/>
        <v>1.1583011583011582</v>
      </c>
      <c r="S8" s="14">
        <v>24</v>
      </c>
      <c r="T8" s="14">
        <v>26</v>
      </c>
      <c r="U8" s="3">
        <f t="shared" si="5"/>
        <v>0.92307692307692313</v>
      </c>
      <c r="V8" s="15">
        <v>0.53900000000000003</v>
      </c>
      <c r="W8" s="19">
        <f t="shared" si="6"/>
        <v>1.7125731411445697</v>
      </c>
      <c r="X8" s="2">
        <v>8</v>
      </c>
      <c r="Y8" s="2">
        <v>24</v>
      </c>
      <c r="Z8" s="8">
        <f t="shared" si="7"/>
        <v>0.33333333333333331</v>
      </c>
      <c r="AA8" s="15">
        <v>0.34200000000000003</v>
      </c>
      <c r="AB8" s="19">
        <f t="shared" si="8"/>
        <v>0.97465886939571134</v>
      </c>
    </row>
    <row r="9" spans="1:29" x14ac:dyDescent="0.2">
      <c r="A9" s="6">
        <v>6</v>
      </c>
      <c r="B9" s="6" t="s">
        <v>10</v>
      </c>
      <c r="C9" s="1" t="s">
        <v>11</v>
      </c>
      <c r="D9" s="2">
        <v>276</v>
      </c>
      <c r="E9" s="2">
        <v>220</v>
      </c>
      <c r="F9" s="2">
        <v>145</v>
      </c>
      <c r="G9" s="2">
        <v>191</v>
      </c>
      <c r="H9" s="3">
        <f t="shared" si="0"/>
        <v>0.75916230366492143</v>
      </c>
      <c r="I9" s="15">
        <v>0.70199999999999996</v>
      </c>
      <c r="J9" s="19">
        <f t="shared" si="1"/>
        <v>1.0814277829984635</v>
      </c>
      <c r="K9" s="2">
        <v>133</v>
      </c>
      <c r="L9" s="2">
        <v>192</v>
      </c>
      <c r="M9" s="3">
        <f t="shared" si="2"/>
        <v>0.69270833333333337</v>
      </c>
      <c r="N9" s="15">
        <v>0.66200000000000003</v>
      </c>
      <c r="O9" s="19">
        <f t="shared" si="3"/>
        <v>1.0463872104733132</v>
      </c>
      <c r="P9" s="4">
        <v>5202.6400000000003</v>
      </c>
      <c r="Q9" s="4">
        <v>5698</v>
      </c>
      <c r="R9" s="19">
        <f t="shared" si="4"/>
        <v>0.91306423306423312</v>
      </c>
      <c r="S9" s="14">
        <v>52</v>
      </c>
      <c r="T9" s="14">
        <v>65</v>
      </c>
      <c r="U9" s="3">
        <f t="shared" si="5"/>
        <v>0.8</v>
      </c>
      <c r="V9" s="15">
        <v>0.53400000000000003</v>
      </c>
      <c r="W9" s="19">
        <f t="shared" si="6"/>
        <v>1.4981273408239701</v>
      </c>
      <c r="X9" s="2">
        <v>81</v>
      </c>
      <c r="Y9" s="2">
        <v>162</v>
      </c>
      <c r="Z9" s="8">
        <f t="shared" si="7"/>
        <v>0.5</v>
      </c>
      <c r="AA9" s="15">
        <v>0.31</v>
      </c>
      <c r="AB9" s="19">
        <f t="shared" si="8"/>
        <v>1.6129032258064517</v>
      </c>
    </row>
    <row r="10" spans="1:29" x14ac:dyDescent="0.2">
      <c r="A10" s="6">
        <v>6</v>
      </c>
      <c r="B10" s="6" t="s">
        <v>12</v>
      </c>
      <c r="C10" s="1" t="s">
        <v>13</v>
      </c>
      <c r="D10" s="2">
        <v>263</v>
      </c>
      <c r="E10" s="2">
        <v>195</v>
      </c>
      <c r="F10" s="2">
        <v>229</v>
      </c>
      <c r="G10" s="2">
        <v>267</v>
      </c>
      <c r="H10" s="3">
        <f t="shared" si="0"/>
        <v>0.85767790262172283</v>
      </c>
      <c r="I10" s="15">
        <v>0.7</v>
      </c>
      <c r="J10" s="19">
        <f t="shared" si="1"/>
        <v>1.2252541466024613</v>
      </c>
      <c r="K10" s="2">
        <v>237</v>
      </c>
      <c r="L10" s="2">
        <v>275</v>
      </c>
      <c r="M10" s="3">
        <f t="shared" si="2"/>
        <v>0.86181818181818182</v>
      </c>
      <c r="N10" s="15">
        <v>0.66100000000000003</v>
      </c>
      <c r="O10" s="19">
        <f t="shared" si="3"/>
        <v>1.3038096547930134</v>
      </c>
      <c r="P10" s="4">
        <v>7906.01</v>
      </c>
      <c r="Q10" s="4">
        <v>4662</v>
      </c>
      <c r="R10" s="19">
        <f t="shared" si="4"/>
        <v>1.695840840840841</v>
      </c>
      <c r="S10" s="14">
        <v>75</v>
      </c>
      <c r="T10" s="14">
        <v>87</v>
      </c>
      <c r="U10" s="3">
        <f t="shared" si="5"/>
        <v>0.86206896551724133</v>
      </c>
      <c r="V10" s="15">
        <v>0.52300000000000002</v>
      </c>
      <c r="W10" s="19">
        <f t="shared" si="6"/>
        <v>1.6483154216390847</v>
      </c>
      <c r="X10" s="2">
        <v>42</v>
      </c>
      <c r="Y10" s="2">
        <v>85</v>
      </c>
      <c r="Z10" s="8">
        <f t="shared" si="7"/>
        <v>0.49411764705882355</v>
      </c>
      <c r="AA10" s="15">
        <v>0.29799999999999999</v>
      </c>
      <c r="AB10" s="19">
        <f t="shared" si="8"/>
        <v>1.6581129095933678</v>
      </c>
    </row>
    <row r="11" spans="1:29" x14ac:dyDescent="0.2">
      <c r="A11" s="6">
        <v>6</v>
      </c>
      <c r="B11" s="6" t="s">
        <v>12</v>
      </c>
      <c r="C11" s="1" t="s">
        <v>14</v>
      </c>
      <c r="D11" s="2">
        <v>1174</v>
      </c>
      <c r="E11" s="2">
        <v>605</v>
      </c>
      <c r="F11" s="2">
        <v>319</v>
      </c>
      <c r="G11" s="2">
        <v>602</v>
      </c>
      <c r="H11" s="3">
        <f t="shared" si="0"/>
        <v>0.5299003322259136</v>
      </c>
      <c r="I11" s="15">
        <v>0.70199999999999996</v>
      </c>
      <c r="J11" s="19">
        <f t="shared" si="1"/>
        <v>0.75484377809959202</v>
      </c>
      <c r="K11" s="2">
        <v>277</v>
      </c>
      <c r="L11" s="2">
        <v>609</v>
      </c>
      <c r="M11" s="3">
        <f t="shared" si="2"/>
        <v>0.4548440065681445</v>
      </c>
      <c r="N11" s="15">
        <v>0.66200000000000003</v>
      </c>
      <c r="O11" s="19">
        <f t="shared" si="3"/>
        <v>0.68707553862257476</v>
      </c>
      <c r="P11" s="4">
        <v>6942</v>
      </c>
      <c r="Q11" s="4">
        <v>5698</v>
      </c>
      <c r="R11" s="19">
        <f t="shared" si="4"/>
        <v>1.2183222183222184</v>
      </c>
      <c r="S11" s="14">
        <v>502</v>
      </c>
      <c r="T11" s="14">
        <v>609</v>
      </c>
      <c r="U11" s="3">
        <f t="shared" si="5"/>
        <v>0.82430213464696223</v>
      </c>
      <c r="V11" s="15">
        <v>0.51800000000000002</v>
      </c>
      <c r="W11" s="19">
        <f t="shared" si="6"/>
        <v>1.5913168622528229</v>
      </c>
      <c r="X11" s="2">
        <v>699</v>
      </c>
      <c r="Y11" s="2">
        <v>1166</v>
      </c>
      <c r="Z11" s="8">
        <f t="shared" si="7"/>
        <v>0.59948542024013718</v>
      </c>
      <c r="AA11" s="15">
        <v>0.29299999999999998</v>
      </c>
      <c r="AB11" s="19">
        <f t="shared" si="8"/>
        <v>2.0460253250516627</v>
      </c>
    </row>
    <row r="12" spans="1:29" x14ac:dyDescent="0.2">
      <c r="A12" s="6">
        <v>6</v>
      </c>
      <c r="B12" s="6" t="s">
        <v>12</v>
      </c>
      <c r="C12" s="1" t="s">
        <v>15</v>
      </c>
      <c r="D12" s="2">
        <v>60</v>
      </c>
      <c r="E12" s="2">
        <v>44</v>
      </c>
      <c r="F12" s="2">
        <v>38</v>
      </c>
      <c r="G12" s="2">
        <v>50</v>
      </c>
      <c r="H12" s="3">
        <f t="shared" si="0"/>
        <v>0.76</v>
      </c>
      <c r="I12" s="15">
        <v>0.69599999999999995</v>
      </c>
      <c r="J12" s="19">
        <f t="shared" si="1"/>
        <v>1.0919540229885059</v>
      </c>
      <c r="K12" s="2">
        <v>39</v>
      </c>
      <c r="L12" s="2">
        <v>42</v>
      </c>
      <c r="M12" s="3">
        <f t="shared" si="2"/>
        <v>0.9285714285714286</v>
      </c>
      <c r="N12" s="15">
        <v>0.65700000000000003</v>
      </c>
      <c r="O12" s="19">
        <f t="shared" si="3"/>
        <v>1.4133507284192215</v>
      </c>
      <c r="P12" s="4">
        <v>5260.99</v>
      </c>
      <c r="Q12" s="4">
        <v>4998</v>
      </c>
      <c r="R12" s="19">
        <f t="shared" si="4"/>
        <v>1.0526190476190476</v>
      </c>
      <c r="S12" s="14">
        <v>24</v>
      </c>
      <c r="T12" s="14">
        <v>31</v>
      </c>
      <c r="U12" s="3">
        <f t="shared" si="5"/>
        <v>0.77419354838709675</v>
      </c>
      <c r="V12" s="15">
        <v>0.53300000000000003</v>
      </c>
      <c r="W12" s="19">
        <f t="shared" si="6"/>
        <v>1.4525207286812321</v>
      </c>
      <c r="X12" s="2">
        <v>26</v>
      </c>
      <c r="Y12" s="2">
        <v>50</v>
      </c>
      <c r="Z12" s="8">
        <f t="shared" si="7"/>
        <v>0.52</v>
      </c>
      <c r="AA12" s="15">
        <v>0.314</v>
      </c>
      <c r="AB12" s="19">
        <f t="shared" si="8"/>
        <v>1.6560509554140128</v>
      </c>
    </row>
    <row r="13" spans="1:29" x14ac:dyDescent="0.2">
      <c r="A13" s="6">
        <v>6</v>
      </c>
      <c r="B13" s="6" t="s">
        <v>12</v>
      </c>
      <c r="C13" s="1" t="s">
        <v>16</v>
      </c>
      <c r="D13" s="9">
        <v>217</v>
      </c>
      <c r="E13" s="9">
        <v>173</v>
      </c>
      <c r="F13" s="9">
        <v>137</v>
      </c>
      <c r="G13" s="9">
        <v>183</v>
      </c>
      <c r="H13" s="3">
        <f t="shared" si="0"/>
        <v>0.74863387978142082</v>
      </c>
      <c r="I13" s="16">
        <v>0.69699999999999995</v>
      </c>
      <c r="J13" s="19">
        <f t="shared" si="1"/>
        <v>1.0740801718528277</v>
      </c>
      <c r="K13" s="9">
        <v>110</v>
      </c>
      <c r="L13" s="9">
        <v>151</v>
      </c>
      <c r="M13" s="3">
        <f t="shared" si="2"/>
        <v>0.72847682119205293</v>
      </c>
      <c r="N13" s="16">
        <v>0.65700000000000003</v>
      </c>
      <c r="O13" s="19">
        <f t="shared" si="3"/>
        <v>1.1087927263197153</v>
      </c>
      <c r="P13" s="4">
        <v>5331.54</v>
      </c>
      <c r="Q13" s="4">
        <v>5128</v>
      </c>
      <c r="R13" s="19">
        <f t="shared" si="4"/>
        <v>1.039691887675507</v>
      </c>
      <c r="S13" s="14">
        <v>8</v>
      </c>
      <c r="T13" s="14">
        <v>18</v>
      </c>
      <c r="U13" s="3">
        <f t="shared" si="5"/>
        <v>0.44444444444444442</v>
      </c>
      <c r="V13" s="16">
        <v>0.53400000000000003</v>
      </c>
      <c r="W13" s="19">
        <f t="shared" si="6"/>
        <v>0.83229296712442769</v>
      </c>
      <c r="X13" s="9">
        <v>20</v>
      </c>
      <c r="Y13" s="9">
        <v>39</v>
      </c>
      <c r="Z13" s="8">
        <f t="shared" si="7"/>
        <v>0.51282051282051277</v>
      </c>
      <c r="AA13" s="16">
        <v>0.32200000000000001</v>
      </c>
      <c r="AB13" s="19">
        <f t="shared" si="8"/>
        <v>1.592610288262462</v>
      </c>
    </row>
    <row r="14" spans="1:29" x14ac:dyDescent="0.2">
      <c r="A14" s="6">
        <v>6</v>
      </c>
      <c r="B14" s="6" t="s">
        <v>12</v>
      </c>
      <c r="C14" s="1" t="s">
        <v>17</v>
      </c>
      <c r="D14" s="2">
        <v>295</v>
      </c>
      <c r="E14" s="2">
        <v>310</v>
      </c>
      <c r="F14" s="2">
        <v>252</v>
      </c>
      <c r="G14" s="2">
        <v>298</v>
      </c>
      <c r="H14" s="3">
        <f t="shared" si="0"/>
        <v>0.84563758389261745</v>
      </c>
      <c r="I14" s="15">
        <v>0.70599999999999996</v>
      </c>
      <c r="J14" s="19">
        <f t="shared" si="1"/>
        <v>1.1977869460235375</v>
      </c>
      <c r="K14" s="2">
        <v>219</v>
      </c>
      <c r="L14" s="2">
        <v>294</v>
      </c>
      <c r="M14" s="3">
        <f t="shared" si="2"/>
        <v>0.74489795918367352</v>
      </c>
      <c r="N14" s="15">
        <v>0.66700000000000004</v>
      </c>
      <c r="O14" s="19">
        <f t="shared" si="3"/>
        <v>1.1167885445032586</v>
      </c>
      <c r="P14" s="4">
        <v>7800</v>
      </c>
      <c r="Q14" s="4">
        <v>5641</v>
      </c>
      <c r="R14" s="19">
        <f t="shared" si="4"/>
        <v>1.3827335578798086</v>
      </c>
      <c r="S14" s="14">
        <v>0</v>
      </c>
      <c r="T14" s="14">
        <v>16</v>
      </c>
      <c r="U14" s="3">
        <f t="shared" si="5"/>
        <v>0</v>
      </c>
      <c r="V14" s="15">
        <v>0.52200000000000002</v>
      </c>
      <c r="W14" s="19">
        <f t="shared" si="6"/>
        <v>0</v>
      </c>
      <c r="X14" s="2">
        <v>35</v>
      </c>
      <c r="Y14" s="2">
        <v>39</v>
      </c>
      <c r="Z14" s="8">
        <f t="shared" si="7"/>
        <v>0.89743589743589747</v>
      </c>
      <c r="AA14" s="15">
        <v>0.30299999999999999</v>
      </c>
      <c r="AB14" s="19">
        <f t="shared" si="8"/>
        <v>2.9618346450029622</v>
      </c>
    </row>
    <row r="15" spans="1:29" x14ac:dyDescent="0.2">
      <c r="A15" s="6">
        <v>4</v>
      </c>
      <c r="B15" s="6" t="s">
        <v>18</v>
      </c>
      <c r="C15" s="1" t="s">
        <v>19</v>
      </c>
      <c r="D15" s="2">
        <v>151</v>
      </c>
      <c r="E15" s="2">
        <v>72</v>
      </c>
      <c r="F15" s="2">
        <v>63</v>
      </c>
      <c r="G15" s="2">
        <v>75</v>
      </c>
      <c r="H15" s="3">
        <f t="shared" si="0"/>
        <v>0.84</v>
      </c>
      <c r="I15" s="15">
        <v>0.69299999999999995</v>
      </c>
      <c r="J15" s="19">
        <f t="shared" si="1"/>
        <v>1.2121212121212122</v>
      </c>
      <c r="K15" s="2">
        <v>74</v>
      </c>
      <c r="L15" s="2">
        <v>91</v>
      </c>
      <c r="M15" s="3">
        <f t="shared" si="2"/>
        <v>0.81318681318681318</v>
      </c>
      <c r="N15" s="15">
        <v>0.65700000000000003</v>
      </c>
      <c r="O15" s="19">
        <f t="shared" si="3"/>
        <v>1.2377272651245252</v>
      </c>
      <c r="P15" s="4">
        <v>5122</v>
      </c>
      <c r="Q15" s="4">
        <v>4662</v>
      </c>
      <c r="R15" s="19">
        <f t="shared" si="4"/>
        <v>1.0986700986700986</v>
      </c>
      <c r="S15" s="14">
        <v>12</v>
      </c>
      <c r="T15" s="14">
        <v>28</v>
      </c>
      <c r="U15" s="3">
        <f t="shared" si="5"/>
        <v>0.42857142857142855</v>
      </c>
      <c r="V15" s="15">
        <v>0.54</v>
      </c>
      <c r="W15" s="19">
        <f t="shared" si="6"/>
        <v>0.79365079365079361</v>
      </c>
      <c r="X15" s="2">
        <v>33</v>
      </c>
      <c r="Y15" s="2">
        <v>51</v>
      </c>
      <c r="Z15" s="8">
        <f t="shared" si="7"/>
        <v>0.6470588235294118</v>
      </c>
      <c r="AA15" s="15">
        <v>0.317</v>
      </c>
      <c r="AB15" s="19">
        <f t="shared" si="8"/>
        <v>2.0411950269066619</v>
      </c>
    </row>
    <row r="16" spans="1:29" x14ac:dyDescent="0.2">
      <c r="A16" s="6">
        <v>1</v>
      </c>
      <c r="B16" s="6" t="s">
        <v>20</v>
      </c>
      <c r="C16" s="1" t="s">
        <v>21</v>
      </c>
      <c r="D16" s="2">
        <v>37</v>
      </c>
      <c r="E16" s="2">
        <v>32</v>
      </c>
      <c r="F16" s="2">
        <v>25</v>
      </c>
      <c r="G16" s="2">
        <v>35</v>
      </c>
      <c r="H16" s="3">
        <f t="shared" si="0"/>
        <v>0.7142857142857143</v>
      </c>
      <c r="I16" s="15">
        <v>0.7</v>
      </c>
      <c r="J16" s="19">
        <f t="shared" si="1"/>
        <v>1.0204081632653061</v>
      </c>
      <c r="K16" s="2">
        <v>32</v>
      </c>
      <c r="L16" s="2">
        <v>57</v>
      </c>
      <c r="M16" s="3">
        <f t="shared" si="2"/>
        <v>0.56140350877192979</v>
      </c>
      <c r="N16" s="15">
        <v>0.65300000000000002</v>
      </c>
      <c r="O16" s="19">
        <f t="shared" si="3"/>
        <v>0.85972972246849888</v>
      </c>
      <c r="P16" s="4">
        <v>5438.4</v>
      </c>
      <c r="Q16" s="4">
        <v>4662</v>
      </c>
      <c r="R16" s="19">
        <f t="shared" si="4"/>
        <v>1.1665379665379665</v>
      </c>
      <c r="S16" s="14">
        <v>5</v>
      </c>
      <c r="T16" s="14">
        <v>6</v>
      </c>
      <c r="U16" s="3">
        <f t="shared" si="5"/>
        <v>0.83333333333333337</v>
      </c>
      <c r="V16" s="15">
        <v>0.53</v>
      </c>
      <c r="W16" s="19">
        <f t="shared" si="6"/>
        <v>1.5723270440251573</v>
      </c>
      <c r="X16" s="2">
        <v>5</v>
      </c>
      <c r="Y16" s="2">
        <v>5</v>
      </c>
      <c r="Z16" s="8">
        <f t="shared" si="7"/>
        <v>1</v>
      </c>
      <c r="AA16" s="15">
        <v>0.30499999999999999</v>
      </c>
      <c r="AB16" s="19">
        <f t="shared" si="8"/>
        <v>3.278688524590164</v>
      </c>
    </row>
    <row r="17" spans="1:28" x14ac:dyDescent="0.2">
      <c r="A17" s="6">
        <v>2</v>
      </c>
      <c r="B17" s="6" t="s">
        <v>22</v>
      </c>
      <c r="C17" s="1" t="s">
        <v>7</v>
      </c>
      <c r="D17" s="2">
        <v>27</v>
      </c>
      <c r="E17" s="2">
        <v>10</v>
      </c>
      <c r="F17" s="2">
        <v>16</v>
      </c>
      <c r="G17" s="2">
        <v>21</v>
      </c>
      <c r="H17" s="3">
        <f t="shared" si="0"/>
        <v>0.76190476190476186</v>
      </c>
      <c r="I17" s="15">
        <v>0.70799999999999996</v>
      </c>
      <c r="J17" s="19">
        <f t="shared" si="1"/>
        <v>1.0761366693570082</v>
      </c>
      <c r="K17" s="2">
        <v>15</v>
      </c>
      <c r="L17" s="2">
        <v>19</v>
      </c>
      <c r="M17" s="3">
        <f t="shared" si="2"/>
        <v>0.78947368421052633</v>
      </c>
      <c r="N17" s="15">
        <v>0.66700000000000004</v>
      </c>
      <c r="O17" s="19">
        <f t="shared" si="3"/>
        <v>1.1836187169573107</v>
      </c>
      <c r="P17" s="4">
        <v>6648.415</v>
      </c>
      <c r="Q17" s="4">
        <v>5698</v>
      </c>
      <c r="R17" s="19">
        <f t="shared" si="4"/>
        <v>1.1667979992979993</v>
      </c>
      <c r="S17" s="14">
        <v>10</v>
      </c>
      <c r="T17" s="14">
        <v>12</v>
      </c>
      <c r="U17" s="3">
        <f t="shared" si="5"/>
        <v>0.83333333333333337</v>
      </c>
      <c r="V17" s="15">
        <v>0.53600000000000003</v>
      </c>
      <c r="W17" s="19">
        <f t="shared" si="6"/>
        <v>1.5547263681592041</v>
      </c>
      <c r="X17" s="2">
        <v>6</v>
      </c>
      <c r="Y17" s="2">
        <v>10</v>
      </c>
      <c r="Z17" s="8">
        <f t="shared" si="7"/>
        <v>0.6</v>
      </c>
      <c r="AA17" s="15">
        <v>0.33500000000000002</v>
      </c>
      <c r="AB17" s="19">
        <f t="shared" si="8"/>
        <v>1.7910447761194028</v>
      </c>
    </row>
    <row r="18" spans="1:28" x14ac:dyDescent="0.2">
      <c r="A18" s="6">
        <v>3</v>
      </c>
      <c r="B18" s="6" t="s">
        <v>23</v>
      </c>
      <c r="C18" s="1" t="s">
        <v>24</v>
      </c>
      <c r="D18" s="2">
        <v>147</v>
      </c>
      <c r="E18" s="2">
        <v>80</v>
      </c>
      <c r="F18" s="2">
        <v>69</v>
      </c>
      <c r="G18" s="2">
        <v>81</v>
      </c>
      <c r="H18" s="3">
        <f t="shared" si="0"/>
        <v>0.85185185185185186</v>
      </c>
      <c r="I18" s="15">
        <v>0.69899999999999995</v>
      </c>
      <c r="J18" s="19">
        <f t="shared" si="1"/>
        <v>1.2186721771843374</v>
      </c>
      <c r="K18" s="2">
        <v>64</v>
      </c>
      <c r="L18" s="2">
        <v>77</v>
      </c>
      <c r="M18" s="3">
        <f t="shared" si="2"/>
        <v>0.83116883116883122</v>
      </c>
      <c r="N18" s="15">
        <v>0.65700000000000003</v>
      </c>
      <c r="O18" s="19">
        <f t="shared" si="3"/>
        <v>1.2650971555081145</v>
      </c>
      <c r="P18" s="4">
        <v>6240</v>
      </c>
      <c r="Q18" s="4">
        <v>5698</v>
      </c>
      <c r="R18" s="19">
        <f t="shared" si="4"/>
        <v>1.095121095121095</v>
      </c>
      <c r="S18" s="14">
        <v>42</v>
      </c>
      <c r="T18" s="14">
        <v>69</v>
      </c>
      <c r="U18" s="3">
        <f t="shared" si="5"/>
        <v>0.60869565217391308</v>
      </c>
      <c r="V18" s="15">
        <v>0.53300000000000003</v>
      </c>
      <c r="W18" s="19">
        <f t="shared" si="6"/>
        <v>1.1420181091443022</v>
      </c>
      <c r="X18" s="2">
        <v>39</v>
      </c>
      <c r="Y18" s="2">
        <v>69</v>
      </c>
      <c r="Z18" s="8">
        <f t="shared" si="7"/>
        <v>0.56521739130434778</v>
      </c>
      <c r="AA18" s="15">
        <v>0.315</v>
      </c>
      <c r="AB18" s="19">
        <f t="shared" si="8"/>
        <v>1.7943409247757072</v>
      </c>
    </row>
    <row r="19" spans="1:28" x14ac:dyDescent="0.2">
      <c r="A19" s="6">
        <v>3</v>
      </c>
      <c r="B19" s="6" t="s">
        <v>25</v>
      </c>
      <c r="C19" s="1" t="s">
        <v>7</v>
      </c>
      <c r="D19" s="2">
        <v>93</v>
      </c>
      <c r="E19" s="2">
        <v>65</v>
      </c>
      <c r="F19" s="2">
        <v>47</v>
      </c>
      <c r="G19" s="2">
        <v>54</v>
      </c>
      <c r="H19" s="3">
        <f t="shared" si="0"/>
        <v>0.87037037037037035</v>
      </c>
      <c r="I19" s="15">
        <v>0.69899999999999995</v>
      </c>
      <c r="J19" s="19">
        <f t="shared" si="1"/>
        <v>1.2451650506013883</v>
      </c>
      <c r="K19" s="2">
        <v>55</v>
      </c>
      <c r="L19" s="2">
        <v>62</v>
      </c>
      <c r="M19" s="3">
        <f t="shared" si="2"/>
        <v>0.88709677419354838</v>
      </c>
      <c r="N19" s="15">
        <v>0.66800000000000004</v>
      </c>
      <c r="O19" s="19">
        <f t="shared" si="3"/>
        <v>1.3279891829244734</v>
      </c>
      <c r="P19" s="4">
        <v>6414.59</v>
      </c>
      <c r="Q19" s="4">
        <v>5698</v>
      </c>
      <c r="R19" s="19">
        <f t="shared" si="4"/>
        <v>1.1257616707616709</v>
      </c>
      <c r="S19" s="14">
        <v>43</v>
      </c>
      <c r="T19" s="14">
        <v>46</v>
      </c>
      <c r="U19" s="3">
        <f t="shared" si="5"/>
        <v>0.93478260869565222</v>
      </c>
      <c r="V19" s="15">
        <v>0.54800000000000004</v>
      </c>
      <c r="W19" s="19">
        <f t="shared" si="6"/>
        <v>1.7058076801015549</v>
      </c>
      <c r="X19" s="2">
        <v>53</v>
      </c>
      <c r="Y19" s="2">
        <v>74</v>
      </c>
      <c r="Z19" s="8">
        <f t="shared" si="7"/>
        <v>0.71621621621621623</v>
      </c>
      <c r="AA19" s="15">
        <v>0.34699999999999998</v>
      </c>
      <c r="AB19" s="19">
        <f t="shared" si="8"/>
        <v>2.0640236778565311</v>
      </c>
    </row>
    <row r="20" spans="1:28" x14ac:dyDescent="0.2">
      <c r="A20" s="6">
        <v>6</v>
      </c>
      <c r="B20" s="6" t="s">
        <v>26</v>
      </c>
      <c r="C20" s="1" t="s">
        <v>27</v>
      </c>
      <c r="D20" s="2">
        <v>27</v>
      </c>
      <c r="E20" s="2">
        <v>17</v>
      </c>
      <c r="F20" s="2">
        <v>12</v>
      </c>
      <c r="G20" s="2">
        <v>28</v>
      </c>
      <c r="H20" s="3">
        <f t="shared" si="0"/>
        <v>0.42857142857142855</v>
      </c>
      <c r="I20" s="15">
        <v>0.70399999999999996</v>
      </c>
      <c r="J20" s="19">
        <f t="shared" si="1"/>
        <v>0.60876623376623373</v>
      </c>
      <c r="K20" s="2">
        <v>5</v>
      </c>
      <c r="L20" s="2">
        <v>22</v>
      </c>
      <c r="M20" s="3">
        <f t="shared" si="2"/>
        <v>0.22727272727272727</v>
      </c>
      <c r="N20" s="15">
        <v>0.66200000000000003</v>
      </c>
      <c r="O20" s="19">
        <f t="shared" si="3"/>
        <v>0.34331227684702004</v>
      </c>
      <c r="P20" s="4">
        <v>6137.03</v>
      </c>
      <c r="Q20" s="4">
        <v>5698</v>
      </c>
      <c r="R20" s="19">
        <f t="shared" si="4"/>
        <v>1.077049842049842</v>
      </c>
      <c r="S20" s="14">
        <v>2</v>
      </c>
      <c r="T20" s="14">
        <v>3</v>
      </c>
      <c r="U20" s="3">
        <f t="shared" si="5"/>
        <v>0.66666666666666663</v>
      </c>
      <c r="V20" s="15">
        <v>0.51500000000000001</v>
      </c>
      <c r="W20" s="19">
        <f t="shared" si="6"/>
        <v>1.2944983818770226</v>
      </c>
      <c r="X20" s="2">
        <v>1</v>
      </c>
      <c r="Y20" s="2">
        <v>6</v>
      </c>
      <c r="Z20" s="8">
        <f t="shared" si="7"/>
        <v>0.16666666666666666</v>
      </c>
      <c r="AA20" s="15">
        <v>0.31</v>
      </c>
      <c r="AB20" s="19">
        <f t="shared" si="8"/>
        <v>0.5376344086021505</v>
      </c>
    </row>
    <row r="21" spans="1:28" x14ac:dyDescent="0.2">
      <c r="A21" s="6">
        <v>5</v>
      </c>
      <c r="B21" s="6" t="s">
        <v>28</v>
      </c>
      <c r="C21" s="1" t="s">
        <v>17</v>
      </c>
      <c r="D21" s="2">
        <v>121</v>
      </c>
      <c r="E21" s="2">
        <v>44</v>
      </c>
      <c r="F21" s="2">
        <v>25</v>
      </c>
      <c r="G21" s="2">
        <v>29</v>
      </c>
      <c r="H21" s="3">
        <f t="shared" si="0"/>
        <v>0.86206896551724133</v>
      </c>
      <c r="I21" s="15">
        <v>0.69099999999999995</v>
      </c>
      <c r="J21" s="19">
        <f t="shared" si="1"/>
        <v>1.247567243874445</v>
      </c>
      <c r="K21" s="2">
        <v>40</v>
      </c>
      <c r="L21" s="2">
        <v>45</v>
      </c>
      <c r="M21" s="3">
        <f t="shared" si="2"/>
        <v>0.88888888888888884</v>
      </c>
      <c r="N21" s="15">
        <v>0.65500000000000003</v>
      </c>
      <c r="O21" s="19">
        <f t="shared" si="3"/>
        <v>1.3570822731128074</v>
      </c>
      <c r="P21" s="4">
        <v>7740</v>
      </c>
      <c r="Q21" s="4">
        <v>4662</v>
      </c>
      <c r="R21" s="19">
        <f t="shared" si="4"/>
        <v>1.6602316602316602</v>
      </c>
      <c r="S21" s="14">
        <v>20</v>
      </c>
      <c r="T21" s="14">
        <v>25</v>
      </c>
      <c r="U21" s="3">
        <f t="shared" si="5"/>
        <v>0.8</v>
      </c>
      <c r="V21" s="15">
        <v>0.53200000000000003</v>
      </c>
      <c r="W21" s="19">
        <f t="shared" si="6"/>
        <v>1.5037593984962405</v>
      </c>
      <c r="X21" s="2">
        <v>56</v>
      </c>
      <c r="Y21" s="2">
        <v>81</v>
      </c>
      <c r="Z21" s="8">
        <f t="shared" si="7"/>
        <v>0.69135802469135799</v>
      </c>
      <c r="AA21" s="15">
        <v>0.31</v>
      </c>
      <c r="AB21" s="19">
        <f t="shared" si="8"/>
        <v>2.2301871764237355</v>
      </c>
    </row>
    <row r="22" spans="1:28" x14ac:dyDescent="0.2">
      <c r="A22" s="6">
        <v>6</v>
      </c>
      <c r="B22" s="6" t="s">
        <v>29</v>
      </c>
      <c r="C22" s="1" t="s">
        <v>30</v>
      </c>
      <c r="D22" s="2">
        <v>144</v>
      </c>
      <c r="E22" s="2">
        <v>98</v>
      </c>
      <c r="F22" s="2">
        <v>84</v>
      </c>
      <c r="G22" s="2">
        <v>95</v>
      </c>
      <c r="H22" s="3">
        <f t="shared" si="0"/>
        <v>0.88421052631578945</v>
      </c>
      <c r="I22" s="15">
        <v>0.69499999999999995</v>
      </c>
      <c r="J22" s="19">
        <f t="shared" si="1"/>
        <v>1.2722453616054525</v>
      </c>
      <c r="K22" s="2">
        <v>86</v>
      </c>
      <c r="L22" s="2">
        <v>92</v>
      </c>
      <c r="M22" s="3">
        <f t="shared" si="2"/>
        <v>0.93478260869565222</v>
      </c>
      <c r="N22" s="15">
        <v>0.65500000000000003</v>
      </c>
      <c r="O22" s="19">
        <f t="shared" si="3"/>
        <v>1.4271490209093927</v>
      </c>
      <c r="P22" s="4">
        <v>6191.7849999999999</v>
      </c>
      <c r="Q22" s="4">
        <v>5697</v>
      </c>
      <c r="R22" s="19">
        <f t="shared" si="4"/>
        <v>1.0868500965420396</v>
      </c>
      <c r="S22" s="14">
        <v>36</v>
      </c>
      <c r="T22" s="14">
        <v>42</v>
      </c>
      <c r="U22" s="3">
        <f t="shared" si="5"/>
        <v>0.8571428571428571</v>
      </c>
      <c r="V22" s="15">
        <v>0.54100000000000004</v>
      </c>
      <c r="W22" s="19">
        <f t="shared" si="6"/>
        <v>1.5843675732770002</v>
      </c>
      <c r="X22" s="2">
        <v>46</v>
      </c>
      <c r="Y22" s="2">
        <v>99</v>
      </c>
      <c r="Z22" s="8">
        <f t="shared" si="7"/>
        <v>0.46464646464646464</v>
      </c>
      <c r="AA22" s="15">
        <v>0.32700000000000001</v>
      </c>
      <c r="AB22" s="19">
        <f t="shared" si="8"/>
        <v>1.4209372007537144</v>
      </c>
    </row>
    <row r="23" spans="1:28" x14ac:dyDescent="0.2">
      <c r="A23" s="6">
        <v>5</v>
      </c>
      <c r="B23" s="6" t="s">
        <v>31</v>
      </c>
      <c r="C23" s="1" t="s">
        <v>32</v>
      </c>
      <c r="D23" s="2">
        <v>24</v>
      </c>
      <c r="E23" s="2">
        <v>8</v>
      </c>
      <c r="F23" s="2">
        <v>5</v>
      </c>
      <c r="G23" s="2">
        <v>9</v>
      </c>
      <c r="H23" s="3">
        <f t="shared" si="0"/>
        <v>0.55555555555555558</v>
      </c>
      <c r="I23" s="15">
        <v>0.69699999999999995</v>
      </c>
      <c r="J23" s="19">
        <f t="shared" si="1"/>
        <v>0.79706679419735382</v>
      </c>
      <c r="K23" s="2">
        <v>3</v>
      </c>
      <c r="L23" s="2">
        <v>4</v>
      </c>
      <c r="M23" s="3">
        <f t="shared" si="2"/>
        <v>0.75</v>
      </c>
      <c r="N23" s="15">
        <v>0.66500000000000004</v>
      </c>
      <c r="O23" s="19">
        <f t="shared" si="3"/>
        <v>1.1278195488721805</v>
      </c>
      <c r="P23" s="4">
        <v>8148.51</v>
      </c>
      <c r="Q23" s="4">
        <v>4662</v>
      </c>
      <c r="R23" s="19">
        <f t="shared" si="4"/>
        <v>1.747857142857143</v>
      </c>
      <c r="S23" s="14">
        <v>3</v>
      </c>
      <c r="T23" s="14">
        <v>3</v>
      </c>
      <c r="U23" s="3">
        <f t="shared" si="5"/>
        <v>1</v>
      </c>
      <c r="V23" s="15">
        <v>0.52300000000000002</v>
      </c>
      <c r="W23" s="19">
        <f t="shared" si="6"/>
        <v>1.9120458891013383</v>
      </c>
      <c r="X23" s="2">
        <v>18</v>
      </c>
      <c r="Y23" s="2">
        <v>20</v>
      </c>
      <c r="Z23" s="8">
        <f t="shared" si="7"/>
        <v>0.9</v>
      </c>
      <c r="AA23" s="15">
        <v>0.30499999999999999</v>
      </c>
      <c r="AB23" s="19">
        <f t="shared" si="8"/>
        <v>2.9508196721311477</v>
      </c>
    </row>
    <row r="24" spans="1:28" x14ac:dyDescent="0.2">
      <c r="A24" s="6">
        <v>5</v>
      </c>
      <c r="B24" s="6" t="s">
        <v>33</v>
      </c>
      <c r="C24" s="1" t="s">
        <v>17</v>
      </c>
      <c r="D24" s="2">
        <v>48</v>
      </c>
      <c r="E24" s="2">
        <v>21</v>
      </c>
      <c r="F24" s="2">
        <v>13</v>
      </c>
      <c r="G24" s="2">
        <v>18</v>
      </c>
      <c r="H24" s="3">
        <f t="shared" si="0"/>
        <v>0.72222222222222221</v>
      </c>
      <c r="I24" s="15">
        <v>0.69499999999999995</v>
      </c>
      <c r="J24" s="19">
        <f t="shared" si="1"/>
        <v>1.0391686650679457</v>
      </c>
      <c r="K24" s="2">
        <v>13</v>
      </c>
      <c r="L24" s="2">
        <v>26</v>
      </c>
      <c r="M24" s="3">
        <f t="shared" si="2"/>
        <v>0.5</v>
      </c>
      <c r="N24" s="15">
        <v>0.65900000000000003</v>
      </c>
      <c r="O24" s="19">
        <f t="shared" si="3"/>
        <v>0.75872534142640358</v>
      </c>
      <c r="P24" s="4">
        <v>4180</v>
      </c>
      <c r="Q24" s="4">
        <v>4662</v>
      </c>
      <c r="R24" s="19">
        <f t="shared" si="4"/>
        <v>0.89661089661089666</v>
      </c>
      <c r="S24" s="14">
        <v>5</v>
      </c>
      <c r="T24" s="14">
        <v>11</v>
      </c>
      <c r="U24" s="3">
        <f t="shared" si="5"/>
        <v>0.45454545454545453</v>
      </c>
      <c r="V24" s="15">
        <v>0.53300000000000003</v>
      </c>
      <c r="W24" s="19">
        <f t="shared" si="6"/>
        <v>0.85280573085451128</v>
      </c>
      <c r="X24" s="2">
        <v>16</v>
      </c>
      <c r="Y24" s="2">
        <v>31</v>
      </c>
      <c r="Z24" s="8">
        <f t="shared" si="7"/>
        <v>0.5161290322580645</v>
      </c>
      <c r="AA24" s="15">
        <v>0.32</v>
      </c>
      <c r="AB24" s="19">
        <f t="shared" si="8"/>
        <v>1.6129032258064515</v>
      </c>
    </row>
    <row r="25" spans="1:28" x14ac:dyDescent="0.2">
      <c r="A25" s="6">
        <v>5</v>
      </c>
      <c r="B25" s="6" t="s">
        <v>34</v>
      </c>
      <c r="C25" s="1" t="s">
        <v>35</v>
      </c>
      <c r="D25" s="2">
        <v>192</v>
      </c>
      <c r="E25" s="2">
        <v>139</v>
      </c>
      <c r="F25" s="2">
        <v>149</v>
      </c>
      <c r="G25" s="2">
        <v>154</v>
      </c>
      <c r="H25" s="3">
        <f t="shared" si="0"/>
        <v>0.96753246753246758</v>
      </c>
      <c r="I25" s="15">
        <v>0.68700000000000006</v>
      </c>
      <c r="J25" s="19">
        <f t="shared" si="1"/>
        <v>1.4083442031040283</v>
      </c>
      <c r="K25" s="2">
        <v>142</v>
      </c>
      <c r="L25" s="2">
        <v>147</v>
      </c>
      <c r="M25" s="3">
        <f t="shared" si="2"/>
        <v>0.96598639455782309</v>
      </c>
      <c r="N25" s="15">
        <v>0.65300000000000002</v>
      </c>
      <c r="O25" s="19">
        <f t="shared" si="3"/>
        <v>1.4793053515433738</v>
      </c>
      <c r="P25" s="4">
        <v>9054.5</v>
      </c>
      <c r="Q25" s="4">
        <v>4662</v>
      </c>
      <c r="R25" s="19">
        <f t="shared" si="4"/>
        <v>1.9421921921921923</v>
      </c>
      <c r="S25" s="14">
        <v>132</v>
      </c>
      <c r="T25" s="14">
        <v>142</v>
      </c>
      <c r="U25" s="3">
        <f t="shared" si="5"/>
        <v>0.92957746478873238</v>
      </c>
      <c r="V25" s="15">
        <v>0.53400000000000003</v>
      </c>
      <c r="W25" s="19">
        <f t="shared" si="6"/>
        <v>1.7407817692672889</v>
      </c>
      <c r="X25" s="2">
        <v>129</v>
      </c>
      <c r="Y25" s="2">
        <v>151</v>
      </c>
      <c r="Z25" s="8">
        <f t="shared" si="7"/>
        <v>0.85430463576158944</v>
      </c>
      <c r="AA25" s="15">
        <v>0.307</v>
      </c>
      <c r="AB25" s="19">
        <f t="shared" si="8"/>
        <v>2.7827512565524088</v>
      </c>
    </row>
    <row r="26" spans="1:28" x14ac:dyDescent="0.2">
      <c r="A26" s="6">
        <v>3</v>
      </c>
      <c r="B26" s="6" t="s">
        <v>36</v>
      </c>
      <c r="C26" s="1" t="s">
        <v>37</v>
      </c>
      <c r="D26" s="2">
        <v>118</v>
      </c>
      <c r="E26" s="2">
        <v>108</v>
      </c>
      <c r="F26" s="2">
        <v>96</v>
      </c>
      <c r="G26" s="2">
        <v>121</v>
      </c>
      <c r="H26" s="3">
        <f t="shared" si="0"/>
        <v>0.79338842975206614</v>
      </c>
      <c r="I26" s="15">
        <v>0.69499999999999995</v>
      </c>
      <c r="J26" s="19">
        <f t="shared" si="1"/>
        <v>1.1415660859741961</v>
      </c>
      <c r="K26" s="2">
        <v>81</v>
      </c>
      <c r="L26" s="2">
        <v>123</v>
      </c>
      <c r="M26" s="3">
        <f t="shared" si="2"/>
        <v>0.65853658536585369</v>
      </c>
      <c r="N26" s="15">
        <v>0.65600000000000003</v>
      </c>
      <c r="O26" s="19">
        <f t="shared" si="3"/>
        <v>1.003866745984533</v>
      </c>
      <c r="P26" s="4">
        <v>8361.5</v>
      </c>
      <c r="Q26" s="4">
        <v>4940</v>
      </c>
      <c r="R26" s="19">
        <f t="shared" si="4"/>
        <v>1.6926113360323887</v>
      </c>
      <c r="S26" s="14">
        <v>65</v>
      </c>
      <c r="T26" s="14">
        <v>90</v>
      </c>
      <c r="U26" s="3">
        <f t="shared" si="5"/>
        <v>0.72222222222222221</v>
      </c>
      <c r="V26" s="15">
        <v>0.53200000000000003</v>
      </c>
      <c r="W26" s="19">
        <f t="shared" si="6"/>
        <v>1.3575605680868839</v>
      </c>
      <c r="X26" s="24" t="s">
        <v>3</v>
      </c>
      <c r="Y26" s="24">
        <v>0</v>
      </c>
      <c r="Z26" s="34"/>
      <c r="AA26" s="35">
        <v>0.318</v>
      </c>
      <c r="AB26" s="33"/>
    </row>
    <row r="27" spans="1:28" x14ac:dyDescent="0.2">
      <c r="A27" s="6">
        <v>4</v>
      </c>
      <c r="B27" s="6" t="s">
        <v>38</v>
      </c>
      <c r="C27" s="1" t="s">
        <v>39</v>
      </c>
      <c r="D27" s="2">
        <v>80</v>
      </c>
      <c r="E27" s="2">
        <v>47</v>
      </c>
      <c r="F27" s="2">
        <v>85</v>
      </c>
      <c r="G27" s="2">
        <v>85</v>
      </c>
      <c r="H27" s="3">
        <f t="shared" si="0"/>
        <v>1</v>
      </c>
      <c r="I27" s="15">
        <v>0.69899999999999995</v>
      </c>
      <c r="J27" s="19">
        <f t="shared" si="1"/>
        <v>1.4306151645207441</v>
      </c>
      <c r="K27" s="2">
        <v>99</v>
      </c>
      <c r="L27" s="2">
        <v>99</v>
      </c>
      <c r="M27" s="3">
        <f t="shared" si="2"/>
        <v>1</v>
      </c>
      <c r="N27" s="15">
        <v>0.66300000000000003</v>
      </c>
      <c r="O27" s="19">
        <f t="shared" si="3"/>
        <v>1.5082956259426847</v>
      </c>
      <c r="P27" s="4">
        <v>8170</v>
      </c>
      <c r="Q27" s="4">
        <v>4766</v>
      </c>
      <c r="R27" s="19">
        <f t="shared" si="4"/>
        <v>1.7142257658413764</v>
      </c>
      <c r="S27" s="14">
        <v>88</v>
      </c>
      <c r="T27" s="14">
        <v>99</v>
      </c>
      <c r="U27" s="3">
        <f t="shared" si="5"/>
        <v>0.88888888888888884</v>
      </c>
      <c r="V27" s="15">
        <v>0.53700000000000003</v>
      </c>
      <c r="W27" s="19">
        <f t="shared" si="6"/>
        <v>1.6552865714876885</v>
      </c>
      <c r="X27" s="2">
        <v>19</v>
      </c>
      <c r="Y27" s="2">
        <v>59</v>
      </c>
      <c r="Z27" s="8">
        <f t="shared" si="7"/>
        <v>0.32203389830508472</v>
      </c>
      <c r="AA27" s="15">
        <v>0.33100000000000002</v>
      </c>
      <c r="AB27" s="19">
        <f t="shared" si="8"/>
        <v>0.972912079471555</v>
      </c>
    </row>
    <row r="28" spans="1:28" x14ac:dyDescent="0.2">
      <c r="A28" s="6">
        <v>1</v>
      </c>
      <c r="B28" s="6" t="s">
        <v>40</v>
      </c>
      <c r="C28" s="1" t="s">
        <v>21</v>
      </c>
      <c r="D28" s="2">
        <v>44</v>
      </c>
      <c r="E28" s="2">
        <v>20</v>
      </c>
      <c r="F28" s="2">
        <v>13</v>
      </c>
      <c r="G28" s="2">
        <v>31</v>
      </c>
      <c r="H28" s="3">
        <f t="shared" si="0"/>
        <v>0.41935483870967744</v>
      </c>
      <c r="I28" s="15">
        <v>0.69799999999999995</v>
      </c>
      <c r="J28" s="19">
        <f t="shared" si="1"/>
        <v>0.60079489786486739</v>
      </c>
      <c r="K28" s="2">
        <v>11</v>
      </c>
      <c r="L28" s="2">
        <v>33</v>
      </c>
      <c r="M28" s="3">
        <f t="shared" si="2"/>
        <v>0.33333333333333331</v>
      </c>
      <c r="N28" s="15">
        <v>0.65600000000000003</v>
      </c>
      <c r="O28" s="19">
        <f t="shared" si="3"/>
        <v>0.50813008130081294</v>
      </c>
      <c r="P28" s="4">
        <v>6360</v>
      </c>
      <c r="Q28" s="4">
        <v>4662</v>
      </c>
      <c r="R28" s="19">
        <f t="shared" si="4"/>
        <v>1.3642213642213643</v>
      </c>
      <c r="S28" s="14">
        <v>5</v>
      </c>
      <c r="T28" s="14">
        <v>12</v>
      </c>
      <c r="U28" s="3">
        <f t="shared" si="5"/>
        <v>0.41666666666666669</v>
      </c>
      <c r="V28" s="15">
        <v>0.53200000000000003</v>
      </c>
      <c r="W28" s="19">
        <f t="shared" si="6"/>
        <v>0.78320802005012535</v>
      </c>
      <c r="X28" s="2">
        <v>1</v>
      </c>
      <c r="Y28" s="2">
        <v>4</v>
      </c>
      <c r="Z28" s="8">
        <f t="shared" si="7"/>
        <v>0.25</v>
      </c>
      <c r="AA28" s="15">
        <v>0.316</v>
      </c>
      <c r="AB28" s="19">
        <f t="shared" si="8"/>
        <v>0.79113924050632911</v>
      </c>
    </row>
    <row r="29" spans="1:28" x14ac:dyDescent="0.2">
      <c r="A29" s="6">
        <v>1</v>
      </c>
      <c r="B29" s="6" t="s">
        <v>41</v>
      </c>
      <c r="C29" s="1" t="s">
        <v>42</v>
      </c>
      <c r="D29" s="2">
        <v>53</v>
      </c>
      <c r="E29" s="2">
        <v>42</v>
      </c>
      <c r="F29" s="2">
        <v>0</v>
      </c>
      <c r="G29" s="2">
        <v>8</v>
      </c>
      <c r="H29" s="3">
        <f t="shared" si="0"/>
        <v>0</v>
      </c>
      <c r="I29" s="15">
        <v>0.70599999999999996</v>
      </c>
      <c r="J29" s="19">
        <f t="shared" si="1"/>
        <v>0</v>
      </c>
      <c r="K29" s="2">
        <v>0</v>
      </c>
      <c r="L29" s="2">
        <v>8</v>
      </c>
      <c r="M29" s="3">
        <f t="shared" si="2"/>
        <v>0</v>
      </c>
      <c r="N29" s="15">
        <v>0.66500000000000004</v>
      </c>
      <c r="O29" s="19">
        <f t="shared" si="3"/>
        <v>0</v>
      </c>
      <c r="P29" s="36" t="s">
        <v>3</v>
      </c>
      <c r="Q29" s="36">
        <v>4662</v>
      </c>
      <c r="R29" s="33"/>
      <c r="S29" s="37" t="s">
        <v>3</v>
      </c>
      <c r="T29" s="37">
        <v>0</v>
      </c>
      <c r="U29" s="34"/>
      <c r="V29" s="35">
        <v>0.52700000000000002</v>
      </c>
      <c r="W29" s="33"/>
      <c r="X29" s="2">
        <v>7</v>
      </c>
      <c r="Y29" s="2">
        <v>14</v>
      </c>
      <c r="Z29" s="8">
        <f t="shared" si="7"/>
        <v>0.5</v>
      </c>
      <c r="AA29" s="15">
        <v>0.3</v>
      </c>
      <c r="AB29" s="19">
        <f t="shared" si="8"/>
        <v>1.6666666666666667</v>
      </c>
    </row>
    <row r="30" spans="1:28" x14ac:dyDescent="0.2">
      <c r="A30" s="6">
        <v>5</v>
      </c>
      <c r="B30" s="6" t="s">
        <v>43</v>
      </c>
      <c r="C30" s="1" t="s">
        <v>7</v>
      </c>
      <c r="D30" s="2">
        <v>24</v>
      </c>
      <c r="E30" s="2">
        <v>7</v>
      </c>
      <c r="F30" s="2">
        <v>21</v>
      </c>
      <c r="G30" s="2">
        <v>25</v>
      </c>
      <c r="H30" s="3">
        <f t="shared" si="0"/>
        <v>0.84</v>
      </c>
      <c r="I30" s="15">
        <v>0.69699999999999995</v>
      </c>
      <c r="J30" s="19">
        <f t="shared" si="1"/>
        <v>1.205164992826399</v>
      </c>
      <c r="K30" s="2">
        <v>22</v>
      </c>
      <c r="L30" s="2">
        <v>33</v>
      </c>
      <c r="M30" s="3">
        <f t="shared" si="2"/>
        <v>0.66666666666666663</v>
      </c>
      <c r="N30" s="15">
        <v>0.66500000000000004</v>
      </c>
      <c r="O30" s="19">
        <f t="shared" si="3"/>
        <v>1.0025062656641603</v>
      </c>
      <c r="P30" s="4">
        <v>7500</v>
      </c>
      <c r="Q30" s="4">
        <v>4680</v>
      </c>
      <c r="R30" s="19">
        <f t="shared" si="4"/>
        <v>1.6025641025641026</v>
      </c>
      <c r="S30" s="14">
        <v>17</v>
      </c>
      <c r="T30" s="14">
        <v>30</v>
      </c>
      <c r="U30" s="3">
        <f t="shared" si="5"/>
        <v>0.56666666666666665</v>
      </c>
      <c r="V30" s="15">
        <v>0.53400000000000003</v>
      </c>
      <c r="W30" s="19">
        <f t="shared" si="6"/>
        <v>1.0611735330836454</v>
      </c>
      <c r="X30" s="2">
        <v>8</v>
      </c>
      <c r="Y30" s="2">
        <v>14</v>
      </c>
      <c r="Z30" s="8">
        <f t="shared" si="7"/>
        <v>0.5714285714285714</v>
      </c>
      <c r="AA30" s="15">
        <v>0.318</v>
      </c>
      <c r="AB30" s="19">
        <f t="shared" si="8"/>
        <v>1.7969451931716081</v>
      </c>
    </row>
    <row r="31" spans="1:28" x14ac:dyDescent="0.2">
      <c r="A31" s="6">
        <v>5</v>
      </c>
      <c r="B31" s="6" t="s">
        <v>44</v>
      </c>
      <c r="C31" s="1" t="s">
        <v>39</v>
      </c>
      <c r="D31" s="2">
        <v>162</v>
      </c>
      <c r="E31" s="2">
        <v>91</v>
      </c>
      <c r="F31" s="2">
        <v>89</v>
      </c>
      <c r="G31" s="2">
        <v>91</v>
      </c>
      <c r="H31" s="3">
        <f t="shared" si="0"/>
        <v>0.97802197802197799</v>
      </c>
      <c r="I31" s="15">
        <v>0.69799999999999995</v>
      </c>
      <c r="J31" s="19">
        <f t="shared" si="1"/>
        <v>1.4011776189426619</v>
      </c>
      <c r="K31" s="2">
        <v>82</v>
      </c>
      <c r="L31" s="2">
        <v>85</v>
      </c>
      <c r="M31" s="3">
        <f t="shared" si="2"/>
        <v>0.96470588235294119</v>
      </c>
      <c r="N31" s="15">
        <v>0.66500000000000004</v>
      </c>
      <c r="O31" s="19">
        <f t="shared" si="3"/>
        <v>1.4506855373728438</v>
      </c>
      <c r="P31" s="4">
        <v>7600</v>
      </c>
      <c r="Q31" s="4">
        <v>4757</v>
      </c>
      <c r="R31" s="19">
        <f t="shared" si="4"/>
        <v>1.5976455749421905</v>
      </c>
      <c r="S31" s="14">
        <v>50</v>
      </c>
      <c r="T31" s="14">
        <v>84</v>
      </c>
      <c r="U31" s="3">
        <f t="shared" si="5"/>
        <v>0.59523809523809523</v>
      </c>
      <c r="V31" s="15">
        <v>0.53800000000000003</v>
      </c>
      <c r="W31" s="19">
        <f t="shared" si="6"/>
        <v>1.1063905115949726</v>
      </c>
      <c r="X31" s="2">
        <v>24</v>
      </c>
      <c r="Y31" s="2">
        <v>102</v>
      </c>
      <c r="Z31" s="8">
        <f t="shared" si="7"/>
        <v>0.23529411764705882</v>
      </c>
      <c r="AA31" s="15">
        <v>0.33400000000000002</v>
      </c>
      <c r="AB31" s="19">
        <f t="shared" si="8"/>
        <v>0.70447340612891862</v>
      </c>
    </row>
    <row r="32" spans="1:28" x14ac:dyDescent="0.2">
      <c r="A32" s="6">
        <v>5</v>
      </c>
      <c r="B32" s="6" t="s">
        <v>45</v>
      </c>
      <c r="C32" s="1" t="s">
        <v>46</v>
      </c>
      <c r="D32" s="2">
        <v>88</v>
      </c>
      <c r="E32" s="2">
        <v>90</v>
      </c>
      <c r="F32" s="2">
        <v>42</v>
      </c>
      <c r="G32" s="2">
        <v>47</v>
      </c>
      <c r="H32" s="3">
        <f t="shared" si="0"/>
        <v>0.8936170212765957</v>
      </c>
      <c r="I32" s="15">
        <v>0.70599999999999996</v>
      </c>
      <c r="J32" s="19">
        <f t="shared" si="1"/>
        <v>1.2657464890603338</v>
      </c>
      <c r="K32" s="2">
        <v>28</v>
      </c>
      <c r="L32" s="2">
        <v>35</v>
      </c>
      <c r="M32" s="3">
        <f t="shared" si="2"/>
        <v>0.8</v>
      </c>
      <c r="N32" s="15">
        <v>0.66600000000000004</v>
      </c>
      <c r="O32" s="19">
        <f t="shared" si="3"/>
        <v>1.2012012012012012</v>
      </c>
      <c r="P32" s="4">
        <v>7637.5</v>
      </c>
      <c r="Q32" s="4">
        <v>4662</v>
      </c>
      <c r="R32" s="19">
        <f t="shared" si="4"/>
        <v>1.6382453882453882</v>
      </c>
      <c r="S32" s="14">
        <v>28</v>
      </c>
      <c r="T32" s="14">
        <v>33</v>
      </c>
      <c r="U32" s="3">
        <f t="shared" si="5"/>
        <v>0.84848484848484851</v>
      </c>
      <c r="V32" s="15">
        <v>0.53100000000000003</v>
      </c>
      <c r="W32" s="19">
        <f t="shared" si="6"/>
        <v>1.5978999029846488</v>
      </c>
      <c r="X32" s="2">
        <v>48</v>
      </c>
      <c r="Y32" s="2">
        <v>56</v>
      </c>
      <c r="Z32" s="8">
        <f t="shared" si="7"/>
        <v>0.8571428571428571</v>
      </c>
      <c r="AA32" s="15">
        <v>0.313</v>
      </c>
      <c r="AB32" s="19">
        <f t="shared" si="8"/>
        <v>2.7384755819260609</v>
      </c>
    </row>
    <row r="33" spans="1:28" x14ac:dyDescent="0.2">
      <c r="A33" s="6">
        <v>3</v>
      </c>
      <c r="B33" s="6" t="s">
        <v>47</v>
      </c>
      <c r="C33" s="1" t="s">
        <v>48</v>
      </c>
      <c r="D33" s="2">
        <v>151</v>
      </c>
      <c r="E33" s="2">
        <v>53</v>
      </c>
      <c r="F33" s="2">
        <v>25</v>
      </c>
      <c r="G33" s="2">
        <v>35</v>
      </c>
      <c r="H33" s="3">
        <f t="shared" si="0"/>
        <v>0.7142857142857143</v>
      </c>
      <c r="I33" s="15">
        <v>0.70799999999999996</v>
      </c>
      <c r="J33" s="19">
        <f t="shared" si="1"/>
        <v>1.0088781275221954</v>
      </c>
      <c r="K33" s="2">
        <v>32</v>
      </c>
      <c r="L33" s="2">
        <v>50</v>
      </c>
      <c r="M33" s="3">
        <f t="shared" si="2"/>
        <v>0.64</v>
      </c>
      <c r="N33" s="15">
        <v>0.66700000000000004</v>
      </c>
      <c r="O33" s="19">
        <f t="shared" si="3"/>
        <v>0.95952023988005997</v>
      </c>
      <c r="P33" s="4">
        <v>4560</v>
      </c>
      <c r="Q33" s="4">
        <v>5698</v>
      </c>
      <c r="R33" s="19">
        <f t="shared" si="4"/>
        <v>0.80028080028080029</v>
      </c>
      <c r="S33" s="14">
        <v>9</v>
      </c>
      <c r="T33" s="14">
        <v>18</v>
      </c>
      <c r="U33" s="3">
        <f t="shared" si="5"/>
        <v>0.5</v>
      </c>
      <c r="V33" s="15">
        <v>0.54400000000000004</v>
      </c>
      <c r="W33" s="19">
        <f t="shared" si="6"/>
        <v>0.91911764705882348</v>
      </c>
      <c r="X33" s="2">
        <v>0</v>
      </c>
      <c r="Y33" s="2">
        <v>14</v>
      </c>
      <c r="Z33" s="8">
        <f t="shared" si="7"/>
        <v>0</v>
      </c>
      <c r="AA33" s="15">
        <v>0.34200000000000003</v>
      </c>
      <c r="AB33" s="19">
        <f t="shared" si="8"/>
        <v>0</v>
      </c>
    </row>
    <row r="34" spans="1:28" x14ac:dyDescent="0.2">
      <c r="A34" s="6">
        <v>4</v>
      </c>
      <c r="B34" s="6" t="s">
        <v>49</v>
      </c>
      <c r="C34" s="1" t="s">
        <v>50</v>
      </c>
      <c r="D34" s="2">
        <v>32</v>
      </c>
      <c r="E34" s="2">
        <v>23</v>
      </c>
      <c r="F34" s="2">
        <v>17</v>
      </c>
      <c r="G34" s="2">
        <v>20</v>
      </c>
      <c r="H34" s="3">
        <f t="shared" si="0"/>
        <v>0.85</v>
      </c>
      <c r="I34" s="15">
        <v>0.69299999999999995</v>
      </c>
      <c r="J34" s="19">
        <f t="shared" si="1"/>
        <v>1.2265512265512266</v>
      </c>
      <c r="K34" s="2">
        <v>20</v>
      </c>
      <c r="L34" s="2">
        <v>24</v>
      </c>
      <c r="M34" s="3">
        <f t="shared" si="2"/>
        <v>0.83333333333333337</v>
      </c>
      <c r="N34" s="15">
        <v>0.65500000000000003</v>
      </c>
      <c r="O34" s="19">
        <f t="shared" si="3"/>
        <v>1.272264631043257</v>
      </c>
      <c r="P34" s="4">
        <v>5953</v>
      </c>
      <c r="Q34" s="4">
        <v>4662</v>
      </c>
      <c r="R34" s="19">
        <f t="shared" si="4"/>
        <v>1.2769197769197769</v>
      </c>
      <c r="S34" s="14">
        <v>15</v>
      </c>
      <c r="T34" s="14">
        <v>20</v>
      </c>
      <c r="U34" s="3">
        <f t="shared" si="5"/>
        <v>0.75</v>
      </c>
      <c r="V34" s="15">
        <v>0.52700000000000002</v>
      </c>
      <c r="W34" s="19">
        <f t="shared" si="6"/>
        <v>1.4231499051233396</v>
      </c>
      <c r="X34" s="2">
        <v>26</v>
      </c>
      <c r="Y34" s="2">
        <v>29</v>
      </c>
      <c r="Z34" s="8">
        <f t="shared" si="7"/>
        <v>0.89655172413793105</v>
      </c>
      <c r="AA34" s="15">
        <v>0.30099999999999999</v>
      </c>
      <c r="AB34" s="19">
        <f t="shared" si="8"/>
        <v>2.9785771566044223</v>
      </c>
    </row>
    <row r="35" spans="1:28" x14ac:dyDescent="0.2">
      <c r="A35" s="6">
        <v>3</v>
      </c>
      <c r="B35" s="6" t="s">
        <v>51</v>
      </c>
      <c r="C35" s="1" t="s">
        <v>7</v>
      </c>
      <c r="D35" s="2">
        <v>115</v>
      </c>
      <c r="E35" s="2">
        <v>73</v>
      </c>
      <c r="F35" s="2">
        <v>46</v>
      </c>
      <c r="G35" s="2">
        <v>75</v>
      </c>
      <c r="H35" s="3">
        <f t="shared" si="0"/>
        <v>0.61333333333333329</v>
      </c>
      <c r="I35" s="15">
        <v>0.7</v>
      </c>
      <c r="J35" s="19">
        <f t="shared" si="1"/>
        <v>0.87619047619047619</v>
      </c>
      <c r="K35" s="2">
        <v>26</v>
      </c>
      <c r="L35" s="2">
        <v>37</v>
      </c>
      <c r="M35" s="3">
        <f t="shared" si="2"/>
        <v>0.70270270270270274</v>
      </c>
      <c r="N35" s="15">
        <v>0.66500000000000004</v>
      </c>
      <c r="O35" s="19">
        <f t="shared" si="3"/>
        <v>1.0566957935378989</v>
      </c>
      <c r="P35" s="4">
        <v>5069.4650000000001</v>
      </c>
      <c r="Q35" s="4">
        <v>4834</v>
      </c>
      <c r="R35" s="19">
        <f t="shared" si="4"/>
        <v>1.0487101779064958</v>
      </c>
      <c r="S35" s="14">
        <v>14</v>
      </c>
      <c r="T35" s="14">
        <v>28</v>
      </c>
      <c r="U35" s="3">
        <f t="shared" si="5"/>
        <v>0.5</v>
      </c>
      <c r="V35" s="15">
        <v>0.53900000000000003</v>
      </c>
      <c r="W35" s="19">
        <f t="shared" si="6"/>
        <v>0.92764378478664189</v>
      </c>
      <c r="X35" s="2">
        <v>35</v>
      </c>
      <c r="Y35" s="2">
        <v>59</v>
      </c>
      <c r="Z35" s="8">
        <f t="shared" si="7"/>
        <v>0.59322033898305082</v>
      </c>
      <c r="AA35" s="15">
        <v>0.32200000000000001</v>
      </c>
      <c r="AB35" s="19">
        <f t="shared" si="8"/>
        <v>1.8422991893883565</v>
      </c>
    </row>
    <row r="36" spans="1:28" x14ac:dyDescent="0.2">
      <c r="A36" s="6">
        <v>4</v>
      </c>
      <c r="B36" s="6" t="s">
        <v>52</v>
      </c>
      <c r="C36" s="1" t="s">
        <v>39</v>
      </c>
      <c r="D36" s="2">
        <v>61</v>
      </c>
      <c r="E36" s="2">
        <v>37</v>
      </c>
      <c r="F36" s="2">
        <v>51</v>
      </c>
      <c r="G36" s="2">
        <v>56</v>
      </c>
      <c r="H36" s="3">
        <f t="shared" si="0"/>
        <v>0.9107142857142857</v>
      </c>
      <c r="I36" s="15">
        <v>0.69799999999999995</v>
      </c>
      <c r="J36" s="19">
        <f t="shared" si="1"/>
        <v>1.3047482603356531</v>
      </c>
      <c r="K36" s="2">
        <v>57</v>
      </c>
      <c r="L36" s="2">
        <v>60</v>
      </c>
      <c r="M36" s="3">
        <f t="shared" si="2"/>
        <v>0.95</v>
      </c>
      <c r="N36" s="15">
        <v>0.66300000000000003</v>
      </c>
      <c r="O36" s="19">
        <f t="shared" si="3"/>
        <v>1.4328808446455503</v>
      </c>
      <c r="P36" s="4">
        <v>8640</v>
      </c>
      <c r="Q36" s="4">
        <v>5000</v>
      </c>
      <c r="R36" s="19">
        <f t="shared" si="4"/>
        <v>1.728</v>
      </c>
      <c r="S36" s="14">
        <v>39</v>
      </c>
      <c r="T36" s="14">
        <v>60</v>
      </c>
      <c r="U36" s="3">
        <f t="shared" si="5"/>
        <v>0.65</v>
      </c>
      <c r="V36" s="15">
        <v>0.54</v>
      </c>
      <c r="W36" s="19">
        <f t="shared" si="6"/>
        <v>1.2037037037037037</v>
      </c>
      <c r="X36" s="2">
        <v>18</v>
      </c>
      <c r="Y36" s="2">
        <v>56</v>
      </c>
      <c r="Z36" s="8">
        <f t="shared" si="7"/>
        <v>0.32142857142857145</v>
      </c>
      <c r="AA36" s="15">
        <v>0.33200000000000002</v>
      </c>
      <c r="AB36" s="19">
        <f t="shared" si="8"/>
        <v>0.96815834767641995</v>
      </c>
    </row>
    <row r="37" spans="1:28" x14ac:dyDescent="0.2">
      <c r="A37" s="6">
        <v>5</v>
      </c>
      <c r="B37" s="6" t="s">
        <v>53</v>
      </c>
      <c r="C37" s="1" t="s">
        <v>17</v>
      </c>
      <c r="D37" s="2">
        <v>63</v>
      </c>
      <c r="E37" s="2">
        <v>31</v>
      </c>
      <c r="F37" s="2">
        <v>28</v>
      </c>
      <c r="G37" s="2">
        <v>37</v>
      </c>
      <c r="H37" s="3">
        <f t="shared" si="0"/>
        <v>0.7567567567567568</v>
      </c>
      <c r="I37" s="15">
        <v>0.68799999999999994</v>
      </c>
      <c r="J37" s="19">
        <f t="shared" si="1"/>
        <v>1.0999371464487746</v>
      </c>
      <c r="K37" s="2">
        <v>38</v>
      </c>
      <c r="L37" s="2">
        <v>46</v>
      </c>
      <c r="M37" s="3">
        <f t="shared" si="2"/>
        <v>0.82608695652173914</v>
      </c>
      <c r="N37" s="15">
        <v>0.65400000000000003</v>
      </c>
      <c r="O37" s="19">
        <f t="shared" si="3"/>
        <v>1.2631299029384391</v>
      </c>
      <c r="P37" s="4">
        <v>7483.93</v>
      </c>
      <c r="Q37" s="4">
        <v>4662</v>
      </c>
      <c r="R37" s="19">
        <f t="shared" si="4"/>
        <v>1.6053045903045904</v>
      </c>
      <c r="S37" s="14">
        <v>15</v>
      </c>
      <c r="T37" s="14">
        <v>30</v>
      </c>
      <c r="U37" s="3">
        <f t="shared" si="5"/>
        <v>0.5</v>
      </c>
      <c r="V37" s="15">
        <v>0.53400000000000003</v>
      </c>
      <c r="W37" s="19">
        <f t="shared" si="6"/>
        <v>0.93632958801498123</v>
      </c>
      <c r="X37" s="2">
        <v>34</v>
      </c>
      <c r="Y37" s="2">
        <v>49</v>
      </c>
      <c r="Z37" s="8">
        <f t="shared" si="7"/>
        <v>0.69387755102040816</v>
      </c>
      <c r="AA37" s="15">
        <v>0.31</v>
      </c>
      <c r="AB37" s="19">
        <f t="shared" si="8"/>
        <v>2.2383146807109942</v>
      </c>
    </row>
    <row r="38" spans="1:28" x14ac:dyDescent="0.2">
      <c r="A38" s="6">
        <v>1</v>
      </c>
      <c r="B38" s="6" t="s">
        <v>54</v>
      </c>
      <c r="C38" s="1" t="s">
        <v>21</v>
      </c>
      <c r="D38" s="2">
        <v>1</v>
      </c>
      <c r="E38" s="2">
        <v>1</v>
      </c>
      <c r="F38" s="2">
        <v>0</v>
      </c>
      <c r="G38" s="2">
        <v>6</v>
      </c>
      <c r="H38" s="3">
        <f t="shared" si="0"/>
        <v>0</v>
      </c>
      <c r="I38" s="15">
        <v>0.69799999999999995</v>
      </c>
      <c r="J38" s="19">
        <f t="shared" si="1"/>
        <v>0</v>
      </c>
      <c r="K38" s="2">
        <v>0</v>
      </c>
      <c r="L38" s="2">
        <v>5</v>
      </c>
      <c r="M38" s="3">
        <f t="shared" si="2"/>
        <v>0</v>
      </c>
      <c r="N38" s="15">
        <v>0.65700000000000003</v>
      </c>
      <c r="O38" s="19">
        <f t="shared" si="3"/>
        <v>0</v>
      </c>
      <c r="P38" s="7" t="s">
        <v>3</v>
      </c>
      <c r="Q38" s="7">
        <v>4662</v>
      </c>
      <c r="R38" s="33"/>
      <c r="S38" s="38">
        <v>0</v>
      </c>
      <c r="T38" s="38">
        <v>3</v>
      </c>
      <c r="U38" s="3">
        <f t="shared" si="5"/>
        <v>0</v>
      </c>
      <c r="V38" s="15">
        <v>0.52</v>
      </c>
      <c r="W38" s="19">
        <f t="shared" si="6"/>
        <v>0</v>
      </c>
      <c r="X38" s="24" t="s">
        <v>3</v>
      </c>
      <c r="Y38" s="24">
        <v>0</v>
      </c>
      <c r="Z38" s="34"/>
      <c r="AA38" s="35">
        <v>0.30599999999999999</v>
      </c>
      <c r="AB38" s="33"/>
    </row>
    <row r="39" spans="1:28" x14ac:dyDescent="0.2">
      <c r="A39" s="6">
        <v>1</v>
      </c>
      <c r="B39" s="6" t="s">
        <v>55</v>
      </c>
      <c r="C39" s="1" t="s">
        <v>56</v>
      </c>
      <c r="D39" s="2">
        <v>40</v>
      </c>
      <c r="E39" s="2">
        <v>26</v>
      </c>
      <c r="F39" s="2">
        <v>15</v>
      </c>
      <c r="G39" s="2">
        <v>19</v>
      </c>
      <c r="H39" s="3">
        <f t="shared" si="0"/>
        <v>0.78947368421052633</v>
      </c>
      <c r="I39" s="15">
        <v>0.70299999999999996</v>
      </c>
      <c r="J39" s="19">
        <f t="shared" si="1"/>
        <v>1.1230066631728683</v>
      </c>
      <c r="K39" s="2">
        <v>17</v>
      </c>
      <c r="L39" s="2">
        <v>26</v>
      </c>
      <c r="M39" s="3">
        <f t="shared" si="2"/>
        <v>0.65384615384615385</v>
      </c>
      <c r="N39" s="15">
        <v>0.66</v>
      </c>
      <c r="O39" s="19">
        <f t="shared" si="3"/>
        <v>0.99067599067599066</v>
      </c>
      <c r="P39" s="4">
        <v>7324</v>
      </c>
      <c r="Q39" s="4">
        <v>5693</v>
      </c>
      <c r="R39" s="19">
        <f t="shared" si="4"/>
        <v>1.286492183383102</v>
      </c>
      <c r="S39" s="14">
        <v>9</v>
      </c>
      <c r="T39" s="14">
        <v>21</v>
      </c>
      <c r="U39" s="3">
        <f t="shared" si="5"/>
        <v>0.42857142857142855</v>
      </c>
      <c r="V39" s="15">
        <v>0.52800000000000002</v>
      </c>
      <c r="W39" s="19">
        <f t="shared" si="6"/>
        <v>0.81168831168831157</v>
      </c>
      <c r="X39" s="24" t="s">
        <v>3</v>
      </c>
      <c r="Y39" s="24">
        <v>0</v>
      </c>
      <c r="Z39" s="34"/>
      <c r="AA39" s="35">
        <v>0.32200000000000001</v>
      </c>
      <c r="AB39" s="33"/>
    </row>
    <row r="40" spans="1:28" x14ac:dyDescent="0.2">
      <c r="A40" s="6">
        <v>4</v>
      </c>
      <c r="B40" s="6" t="s">
        <v>57</v>
      </c>
      <c r="C40" s="1" t="s">
        <v>58</v>
      </c>
      <c r="D40" s="2">
        <v>107</v>
      </c>
      <c r="E40" s="2">
        <v>80</v>
      </c>
      <c r="F40" s="2">
        <v>69</v>
      </c>
      <c r="G40" s="2">
        <v>107</v>
      </c>
      <c r="H40" s="3">
        <f t="shared" si="0"/>
        <v>0.64485981308411211</v>
      </c>
      <c r="I40" s="15">
        <v>0.69799999999999995</v>
      </c>
      <c r="J40" s="19">
        <f t="shared" si="1"/>
        <v>0.92386792705460197</v>
      </c>
      <c r="K40" s="2">
        <v>50</v>
      </c>
      <c r="L40" s="2">
        <v>95</v>
      </c>
      <c r="M40" s="3">
        <f t="shared" si="2"/>
        <v>0.52631578947368418</v>
      </c>
      <c r="N40" s="15">
        <v>0.65900000000000003</v>
      </c>
      <c r="O40" s="19">
        <f t="shared" si="3"/>
        <v>0.79865825413305636</v>
      </c>
      <c r="P40" s="4">
        <v>3900</v>
      </c>
      <c r="Q40" s="4">
        <v>5366</v>
      </c>
      <c r="R40" s="19">
        <f t="shared" si="4"/>
        <v>0.72679836004472609</v>
      </c>
      <c r="S40" s="14">
        <v>6</v>
      </c>
      <c r="T40" s="14">
        <v>12</v>
      </c>
      <c r="U40" s="3">
        <f t="shared" si="5"/>
        <v>0.5</v>
      </c>
      <c r="V40" s="15">
        <v>0.53900000000000003</v>
      </c>
      <c r="W40" s="19">
        <f t="shared" si="6"/>
        <v>0.92764378478664189</v>
      </c>
      <c r="X40" s="2">
        <v>15</v>
      </c>
      <c r="Y40" s="2">
        <v>23</v>
      </c>
      <c r="Z40" s="8">
        <f t="shared" si="7"/>
        <v>0.65217391304347827</v>
      </c>
      <c r="AA40" s="15">
        <v>0.31900000000000001</v>
      </c>
      <c r="AB40" s="19">
        <f t="shared" si="8"/>
        <v>2.0444323292899007</v>
      </c>
    </row>
    <row r="41" spans="1:28" x14ac:dyDescent="0.2">
      <c r="A41" s="6">
        <v>6</v>
      </c>
      <c r="B41" s="6" t="s">
        <v>59</v>
      </c>
      <c r="C41" s="1" t="s">
        <v>60</v>
      </c>
      <c r="D41" s="2">
        <v>24</v>
      </c>
      <c r="E41" s="2">
        <v>16</v>
      </c>
      <c r="F41" s="2">
        <v>17</v>
      </c>
      <c r="G41" s="2">
        <v>17</v>
      </c>
      <c r="H41" s="3">
        <f t="shared" si="0"/>
        <v>1</v>
      </c>
      <c r="I41" s="15">
        <v>0.70199999999999996</v>
      </c>
      <c r="J41" s="19">
        <f t="shared" si="1"/>
        <v>1.4245014245014247</v>
      </c>
      <c r="K41" s="2">
        <v>14</v>
      </c>
      <c r="L41" s="2">
        <v>15</v>
      </c>
      <c r="M41" s="3">
        <f t="shared" si="2"/>
        <v>0.93333333333333335</v>
      </c>
      <c r="N41" s="15">
        <v>0.66300000000000003</v>
      </c>
      <c r="O41" s="19">
        <f t="shared" si="3"/>
        <v>1.4077425842131723</v>
      </c>
      <c r="P41" s="4">
        <v>4793.24</v>
      </c>
      <c r="Q41" s="4">
        <v>4662</v>
      </c>
      <c r="R41" s="19">
        <f t="shared" si="4"/>
        <v>1.0281510081510081</v>
      </c>
      <c r="S41" s="14">
        <v>3</v>
      </c>
      <c r="T41" s="14">
        <v>7</v>
      </c>
      <c r="U41" s="3">
        <f t="shared" si="5"/>
        <v>0.42857142857142855</v>
      </c>
      <c r="V41" s="15">
        <v>0.52200000000000002</v>
      </c>
      <c r="W41" s="19">
        <f t="shared" si="6"/>
        <v>0.82101806239737263</v>
      </c>
      <c r="X41" s="2">
        <v>3</v>
      </c>
      <c r="Y41" s="2">
        <v>3</v>
      </c>
      <c r="Z41" s="8">
        <f t="shared" si="7"/>
        <v>1</v>
      </c>
      <c r="AA41" s="15">
        <v>0.29099999999999998</v>
      </c>
      <c r="AB41" s="19">
        <f t="shared" si="8"/>
        <v>3.4364261168384882</v>
      </c>
    </row>
    <row r="42" spans="1:28" x14ac:dyDescent="0.2">
      <c r="A42" s="6">
        <v>1</v>
      </c>
      <c r="B42" s="6" t="s">
        <v>61</v>
      </c>
      <c r="C42" s="1" t="s">
        <v>56</v>
      </c>
      <c r="D42" s="2">
        <v>255</v>
      </c>
      <c r="E42" s="2">
        <v>81</v>
      </c>
      <c r="F42" s="2">
        <v>56</v>
      </c>
      <c r="G42" s="2">
        <v>63</v>
      </c>
      <c r="H42" s="3">
        <f t="shared" si="0"/>
        <v>0.88888888888888884</v>
      </c>
      <c r="I42" s="15">
        <v>0.7</v>
      </c>
      <c r="J42" s="19">
        <f t="shared" si="1"/>
        <v>1.2698412698412698</v>
      </c>
      <c r="K42" s="2">
        <v>59</v>
      </c>
      <c r="L42" s="2">
        <v>75</v>
      </c>
      <c r="M42" s="3">
        <f t="shared" si="2"/>
        <v>0.78666666666666663</v>
      </c>
      <c r="N42" s="15">
        <v>0.65800000000000003</v>
      </c>
      <c r="O42" s="19">
        <f t="shared" si="3"/>
        <v>1.1955420466058764</v>
      </c>
      <c r="P42" s="4">
        <v>6061</v>
      </c>
      <c r="Q42" s="4">
        <v>5297</v>
      </c>
      <c r="R42" s="19">
        <f t="shared" si="4"/>
        <v>1.1442325844817822</v>
      </c>
      <c r="S42" s="14">
        <v>37</v>
      </c>
      <c r="T42" s="14">
        <v>70</v>
      </c>
      <c r="U42" s="3">
        <f t="shared" si="5"/>
        <v>0.52857142857142858</v>
      </c>
      <c r="V42" s="15">
        <v>0.53500000000000003</v>
      </c>
      <c r="W42" s="19">
        <f t="shared" si="6"/>
        <v>0.98798397863818421</v>
      </c>
      <c r="X42" s="2">
        <v>1</v>
      </c>
      <c r="Y42" s="2">
        <v>4</v>
      </c>
      <c r="Z42" s="8">
        <f t="shared" si="7"/>
        <v>0.25</v>
      </c>
      <c r="AA42" s="15">
        <v>0.32400000000000001</v>
      </c>
      <c r="AB42" s="19">
        <f t="shared" si="8"/>
        <v>0.77160493827160492</v>
      </c>
    </row>
    <row r="43" spans="1:28" x14ac:dyDescent="0.2">
      <c r="A43" s="6">
        <v>5</v>
      </c>
      <c r="B43" s="6" t="s">
        <v>62</v>
      </c>
      <c r="C43" s="1" t="s">
        <v>56</v>
      </c>
      <c r="D43" s="2">
        <v>348</v>
      </c>
      <c r="E43" s="2">
        <v>79</v>
      </c>
      <c r="F43" s="2">
        <v>62</v>
      </c>
      <c r="G43" s="2">
        <v>75</v>
      </c>
      <c r="H43" s="3">
        <f t="shared" si="0"/>
        <v>0.82666666666666666</v>
      </c>
      <c r="I43" s="15">
        <v>0.7</v>
      </c>
      <c r="J43" s="19">
        <f t="shared" si="1"/>
        <v>1.180952380952381</v>
      </c>
      <c r="K43" s="2">
        <v>55</v>
      </c>
      <c r="L43" s="2">
        <v>68</v>
      </c>
      <c r="M43" s="3">
        <f t="shared" si="2"/>
        <v>0.80882352941176472</v>
      </c>
      <c r="N43" s="15">
        <v>0.65600000000000003</v>
      </c>
      <c r="O43" s="19">
        <f t="shared" si="3"/>
        <v>1.2329626972740315</v>
      </c>
      <c r="P43" s="4">
        <v>6283</v>
      </c>
      <c r="Q43" s="4">
        <v>5698</v>
      </c>
      <c r="R43" s="19">
        <f t="shared" si="4"/>
        <v>1.1026676026676028</v>
      </c>
      <c r="S43" s="14">
        <v>29</v>
      </c>
      <c r="T43" s="14">
        <v>59</v>
      </c>
      <c r="U43" s="3">
        <f t="shared" si="5"/>
        <v>0.49152542372881358</v>
      </c>
      <c r="V43" s="15">
        <v>0.53300000000000003</v>
      </c>
      <c r="W43" s="19">
        <f t="shared" si="6"/>
        <v>0.9221865360765733</v>
      </c>
      <c r="X43" s="24" t="s">
        <v>3</v>
      </c>
      <c r="Y43" s="24">
        <v>0</v>
      </c>
      <c r="Z43" s="34"/>
      <c r="AA43" s="35">
        <v>0.32100000000000001</v>
      </c>
      <c r="AB43" s="33"/>
    </row>
    <row r="44" spans="1:28" x14ac:dyDescent="0.2">
      <c r="A44" s="6">
        <v>4</v>
      </c>
      <c r="B44" s="6" t="s">
        <v>63</v>
      </c>
      <c r="C44" s="1" t="s">
        <v>64</v>
      </c>
      <c r="D44" s="2">
        <v>102</v>
      </c>
      <c r="E44" s="2">
        <v>140</v>
      </c>
      <c r="F44" s="2">
        <v>111</v>
      </c>
      <c r="G44" s="2">
        <v>141</v>
      </c>
      <c r="H44" s="3">
        <f t="shared" si="0"/>
        <v>0.78723404255319152</v>
      </c>
      <c r="I44" s="15">
        <v>0.69599999999999995</v>
      </c>
      <c r="J44" s="19">
        <f t="shared" si="1"/>
        <v>1.1310833944729763</v>
      </c>
      <c r="K44" s="2">
        <v>82</v>
      </c>
      <c r="L44" s="2">
        <v>110</v>
      </c>
      <c r="M44" s="3">
        <f t="shared" si="2"/>
        <v>0.74545454545454548</v>
      </c>
      <c r="N44" s="15">
        <v>0.65600000000000003</v>
      </c>
      <c r="O44" s="19">
        <f t="shared" si="3"/>
        <v>1.1363636363636365</v>
      </c>
      <c r="P44" s="4">
        <v>7560</v>
      </c>
      <c r="Q44" s="4">
        <v>4939</v>
      </c>
      <c r="R44" s="19">
        <f t="shared" si="4"/>
        <v>1.5306742255517312</v>
      </c>
      <c r="S44" s="14">
        <v>86</v>
      </c>
      <c r="T44" s="14">
        <v>104</v>
      </c>
      <c r="U44" s="3">
        <f t="shared" si="5"/>
        <v>0.82692307692307687</v>
      </c>
      <c r="V44" s="15">
        <v>0.52800000000000002</v>
      </c>
      <c r="W44" s="19">
        <f t="shared" si="6"/>
        <v>1.5661421911421909</v>
      </c>
      <c r="X44" s="2">
        <v>68</v>
      </c>
      <c r="Y44" s="2">
        <v>79</v>
      </c>
      <c r="Z44" s="8">
        <f t="shared" si="7"/>
        <v>0.86075949367088611</v>
      </c>
      <c r="AA44" s="15">
        <v>0.315</v>
      </c>
      <c r="AB44" s="19">
        <f t="shared" si="8"/>
        <v>2.7325698211774161</v>
      </c>
    </row>
    <row r="45" spans="1:28" x14ac:dyDescent="0.2">
      <c r="A45" s="6">
        <v>6</v>
      </c>
      <c r="B45" s="6" t="s">
        <v>65</v>
      </c>
      <c r="C45" s="1" t="s">
        <v>60</v>
      </c>
      <c r="D45" s="2">
        <v>227</v>
      </c>
      <c r="E45" s="2">
        <v>116</v>
      </c>
      <c r="F45" s="2">
        <v>135</v>
      </c>
      <c r="G45" s="2">
        <v>141</v>
      </c>
      <c r="H45" s="3">
        <f t="shared" si="0"/>
        <v>0.95744680851063835</v>
      </c>
      <c r="I45" s="15">
        <v>0.7</v>
      </c>
      <c r="J45" s="19">
        <f t="shared" si="1"/>
        <v>1.3677811550151977</v>
      </c>
      <c r="K45" s="2">
        <v>139</v>
      </c>
      <c r="L45" s="2">
        <v>160</v>
      </c>
      <c r="M45" s="3">
        <f t="shared" si="2"/>
        <v>0.86875000000000002</v>
      </c>
      <c r="N45" s="15">
        <v>0.65900000000000003</v>
      </c>
      <c r="O45" s="19">
        <f t="shared" si="3"/>
        <v>1.3182852807283763</v>
      </c>
      <c r="P45" s="4">
        <v>5704.33</v>
      </c>
      <c r="Q45" s="4">
        <v>4662</v>
      </c>
      <c r="R45" s="19">
        <f t="shared" si="4"/>
        <v>1.2235800085800086</v>
      </c>
      <c r="S45" s="14">
        <v>26</v>
      </c>
      <c r="T45" s="14">
        <v>62</v>
      </c>
      <c r="U45" s="3">
        <f t="shared" si="5"/>
        <v>0.41935483870967744</v>
      </c>
      <c r="V45" s="15">
        <v>0.52100000000000002</v>
      </c>
      <c r="W45" s="19">
        <f t="shared" si="6"/>
        <v>0.80490372113181852</v>
      </c>
      <c r="X45" s="2">
        <v>17</v>
      </c>
      <c r="Y45" s="2">
        <v>17</v>
      </c>
      <c r="Z45" s="8">
        <f t="shared" si="7"/>
        <v>1</v>
      </c>
      <c r="AA45" s="15">
        <v>0.29099999999999998</v>
      </c>
      <c r="AB45" s="19">
        <f t="shared" si="8"/>
        <v>3.4364261168384882</v>
      </c>
    </row>
    <row r="46" spans="1:28" x14ac:dyDescent="0.2">
      <c r="A46" s="6">
        <v>2</v>
      </c>
      <c r="B46" s="6" t="s">
        <v>66</v>
      </c>
      <c r="C46" s="1" t="s">
        <v>56</v>
      </c>
      <c r="D46" s="2">
        <v>151</v>
      </c>
      <c r="E46" s="2">
        <v>68</v>
      </c>
      <c r="F46" s="2">
        <v>48</v>
      </c>
      <c r="G46" s="2">
        <v>64</v>
      </c>
      <c r="H46" s="3">
        <f t="shared" si="0"/>
        <v>0.75</v>
      </c>
      <c r="I46" s="15">
        <v>0.70199999999999996</v>
      </c>
      <c r="J46" s="19">
        <f t="shared" si="1"/>
        <v>1.0683760683760684</v>
      </c>
      <c r="K46" s="2">
        <v>62</v>
      </c>
      <c r="L46" s="2">
        <v>83</v>
      </c>
      <c r="M46" s="3">
        <f t="shared" si="2"/>
        <v>0.74698795180722888</v>
      </c>
      <c r="N46" s="15">
        <v>0.65600000000000003</v>
      </c>
      <c r="O46" s="19">
        <f t="shared" si="3"/>
        <v>1.1387011460476049</v>
      </c>
      <c r="P46" s="4">
        <v>9397</v>
      </c>
      <c r="Q46" s="4">
        <v>4916</v>
      </c>
      <c r="R46" s="19">
        <f t="shared" si="4"/>
        <v>1.911513425549227</v>
      </c>
      <c r="S46" s="14">
        <v>53</v>
      </c>
      <c r="T46" s="14">
        <v>62</v>
      </c>
      <c r="U46" s="3">
        <f t="shared" si="5"/>
        <v>0.85483870967741937</v>
      </c>
      <c r="V46" s="15">
        <v>0.53400000000000003</v>
      </c>
      <c r="W46" s="19">
        <f t="shared" si="6"/>
        <v>1.6008215537030324</v>
      </c>
      <c r="X46" s="2">
        <v>1</v>
      </c>
      <c r="Y46" s="2">
        <v>1</v>
      </c>
      <c r="Z46" s="8">
        <f t="shared" si="7"/>
        <v>1</v>
      </c>
      <c r="AA46" s="15">
        <v>0.32300000000000001</v>
      </c>
      <c r="AB46" s="19">
        <f t="shared" si="8"/>
        <v>3.0959752321981422</v>
      </c>
    </row>
    <row r="47" spans="1:28" x14ac:dyDescent="0.2">
      <c r="A47" s="6">
        <v>1</v>
      </c>
      <c r="B47" s="6" t="s">
        <v>67</v>
      </c>
      <c r="C47" s="1" t="s">
        <v>56</v>
      </c>
      <c r="D47" s="2">
        <v>600</v>
      </c>
      <c r="E47" s="2">
        <v>185</v>
      </c>
      <c r="F47" s="2">
        <v>140</v>
      </c>
      <c r="G47" s="2">
        <v>173</v>
      </c>
      <c r="H47" s="3">
        <f t="shared" si="0"/>
        <v>0.80924855491329484</v>
      </c>
      <c r="I47" s="15">
        <v>0.60699999999999998</v>
      </c>
      <c r="J47" s="19">
        <f t="shared" si="1"/>
        <v>1.333193665425527</v>
      </c>
      <c r="K47" s="2">
        <v>111</v>
      </c>
      <c r="L47" s="2">
        <v>159</v>
      </c>
      <c r="M47" s="3">
        <f t="shared" si="2"/>
        <v>0.69811320754716977</v>
      </c>
      <c r="N47" s="15">
        <v>0.40100000000000002</v>
      </c>
      <c r="O47" s="19">
        <f t="shared" si="3"/>
        <v>1.7409306921375804</v>
      </c>
      <c r="P47" s="4">
        <v>3900</v>
      </c>
      <c r="Q47" s="4">
        <v>3300</v>
      </c>
      <c r="R47" s="19">
        <f t="shared" si="4"/>
        <v>1.1818181818181819</v>
      </c>
      <c r="S47" s="14">
        <v>52</v>
      </c>
      <c r="T47" s="14">
        <v>67</v>
      </c>
      <c r="U47" s="3">
        <f t="shared" si="5"/>
        <v>0.77611940298507465</v>
      </c>
      <c r="V47" s="15">
        <v>0.53200000000000003</v>
      </c>
      <c r="W47" s="19">
        <f t="shared" si="6"/>
        <v>1.4588710582426214</v>
      </c>
      <c r="X47" s="2">
        <v>10</v>
      </c>
      <c r="Y47" s="2">
        <v>10</v>
      </c>
      <c r="Z47" s="8">
        <f t="shared" si="7"/>
        <v>1</v>
      </c>
      <c r="AA47" s="15">
        <v>0.316</v>
      </c>
      <c r="AB47" s="19">
        <f t="shared" si="8"/>
        <v>3.1645569620253164</v>
      </c>
    </row>
    <row r="48" spans="1:28" x14ac:dyDescent="0.2">
      <c r="A48" s="6">
        <v>3</v>
      </c>
      <c r="B48" s="6" t="s">
        <v>68</v>
      </c>
      <c r="C48" s="1" t="s">
        <v>7</v>
      </c>
      <c r="D48" s="2">
        <v>25</v>
      </c>
      <c r="E48" s="2">
        <v>11</v>
      </c>
      <c r="F48" s="2">
        <v>7</v>
      </c>
      <c r="G48" s="2">
        <v>7</v>
      </c>
      <c r="H48" s="3">
        <f t="shared" si="0"/>
        <v>1</v>
      </c>
      <c r="I48" s="15">
        <v>0.69799999999999995</v>
      </c>
      <c r="J48" s="19">
        <f t="shared" si="1"/>
        <v>1.4326647564469914</v>
      </c>
      <c r="K48" s="2">
        <v>6</v>
      </c>
      <c r="L48" s="2">
        <v>8</v>
      </c>
      <c r="M48" s="3">
        <f t="shared" si="2"/>
        <v>0.75</v>
      </c>
      <c r="N48" s="15">
        <v>0.66400000000000003</v>
      </c>
      <c r="O48" s="19">
        <f t="shared" si="3"/>
        <v>1.1295180722891565</v>
      </c>
      <c r="P48" s="4">
        <v>6120</v>
      </c>
      <c r="Q48" s="4">
        <v>5223</v>
      </c>
      <c r="R48" s="19">
        <f t="shared" si="4"/>
        <v>1.1717403790924756</v>
      </c>
      <c r="S48" s="14">
        <v>3</v>
      </c>
      <c r="T48" s="14">
        <v>4</v>
      </c>
      <c r="U48" s="3">
        <f t="shared" si="5"/>
        <v>0.75</v>
      </c>
      <c r="V48" s="15">
        <v>0.53600000000000003</v>
      </c>
      <c r="W48" s="19">
        <f t="shared" si="6"/>
        <v>1.3992537313432836</v>
      </c>
      <c r="X48" s="2">
        <v>9</v>
      </c>
      <c r="Y48" s="2">
        <v>17</v>
      </c>
      <c r="Z48" s="8">
        <f t="shared" si="7"/>
        <v>0.52941176470588236</v>
      </c>
      <c r="AA48" s="15">
        <v>0.32500000000000001</v>
      </c>
      <c r="AB48" s="19">
        <f t="shared" si="8"/>
        <v>1.6289592760180995</v>
      </c>
    </row>
    <row r="49" spans="1:28" x14ac:dyDescent="0.2">
      <c r="A49" s="6">
        <v>4</v>
      </c>
      <c r="B49" s="6" t="s">
        <v>69</v>
      </c>
      <c r="C49" s="1" t="s">
        <v>70</v>
      </c>
      <c r="D49" s="2">
        <v>216</v>
      </c>
      <c r="E49" s="2">
        <v>94</v>
      </c>
      <c r="F49" s="2">
        <v>82</v>
      </c>
      <c r="G49" s="2">
        <v>97</v>
      </c>
      <c r="H49" s="3">
        <f t="shared" si="0"/>
        <v>0.84536082474226804</v>
      </c>
      <c r="I49" s="15">
        <v>0.68799999999999994</v>
      </c>
      <c r="J49" s="19">
        <f t="shared" si="1"/>
        <v>1.2287221289858548</v>
      </c>
      <c r="K49" s="2">
        <v>59</v>
      </c>
      <c r="L49" s="2">
        <v>90</v>
      </c>
      <c r="M49" s="3">
        <f t="shared" si="2"/>
        <v>0.65555555555555556</v>
      </c>
      <c r="N49" s="15">
        <v>0.65700000000000003</v>
      </c>
      <c r="O49" s="19">
        <f t="shared" si="3"/>
        <v>0.99780145442245893</v>
      </c>
      <c r="P49" s="4">
        <v>7860</v>
      </c>
      <c r="Q49" s="4">
        <v>4662</v>
      </c>
      <c r="R49" s="19">
        <f t="shared" si="4"/>
        <v>1.685971685971686</v>
      </c>
      <c r="S49" s="14">
        <v>51</v>
      </c>
      <c r="T49" s="14">
        <v>64</v>
      </c>
      <c r="U49" s="3">
        <f t="shared" si="5"/>
        <v>0.796875</v>
      </c>
      <c r="V49" s="15">
        <v>0.53400000000000003</v>
      </c>
      <c r="W49" s="19">
        <f t="shared" si="6"/>
        <v>1.4922752808988764</v>
      </c>
      <c r="X49" s="2">
        <v>170</v>
      </c>
      <c r="Y49" s="2">
        <v>182</v>
      </c>
      <c r="Z49" s="8">
        <f t="shared" si="7"/>
        <v>0.93406593406593408</v>
      </c>
      <c r="AA49" s="15">
        <v>0.311</v>
      </c>
      <c r="AB49" s="19">
        <f t="shared" si="8"/>
        <v>3.003427440726476</v>
      </c>
    </row>
    <row r="50" spans="1:28" x14ac:dyDescent="0.2">
      <c r="A50" s="6">
        <v>3</v>
      </c>
      <c r="B50" s="6" t="s">
        <v>71</v>
      </c>
      <c r="C50" s="1" t="s">
        <v>72</v>
      </c>
      <c r="D50" s="2">
        <v>148</v>
      </c>
      <c r="E50" s="2">
        <v>91</v>
      </c>
      <c r="F50" s="2">
        <v>89</v>
      </c>
      <c r="G50" s="2">
        <v>111</v>
      </c>
      <c r="H50" s="3">
        <f t="shared" si="0"/>
        <v>0.80180180180180183</v>
      </c>
      <c r="I50" s="15">
        <v>0.69499999999999995</v>
      </c>
      <c r="J50" s="19">
        <f t="shared" si="1"/>
        <v>1.1536716572687797</v>
      </c>
      <c r="K50" s="2">
        <v>75</v>
      </c>
      <c r="L50" s="2">
        <v>96</v>
      </c>
      <c r="M50" s="3">
        <f t="shared" si="2"/>
        <v>0.78125</v>
      </c>
      <c r="N50" s="15">
        <v>0.65800000000000003</v>
      </c>
      <c r="O50" s="19">
        <f t="shared" si="3"/>
        <v>1.1873100303951367</v>
      </c>
      <c r="P50" s="4">
        <v>6720</v>
      </c>
      <c r="Q50" s="4">
        <v>4970</v>
      </c>
      <c r="R50" s="19">
        <f t="shared" si="4"/>
        <v>1.352112676056338</v>
      </c>
      <c r="S50" s="14">
        <v>63</v>
      </c>
      <c r="T50" s="14">
        <v>88</v>
      </c>
      <c r="U50" s="3">
        <f t="shared" si="5"/>
        <v>0.71590909090909094</v>
      </c>
      <c r="V50" s="15">
        <v>0.53500000000000003</v>
      </c>
      <c r="W50" s="19">
        <f t="shared" si="6"/>
        <v>1.3381478334749362</v>
      </c>
      <c r="X50" s="2">
        <v>79</v>
      </c>
      <c r="Y50" s="2">
        <v>131</v>
      </c>
      <c r="Z50" s="8">
        <f t="shared" si="7"/>
        <v>0.60305343511450382</v>
      </c>
      <c r="AA50" s="15">
        <v>0.32</v>
      </c>
      <c r="AB50" s="19">
        <f t="shared" si="8"/>
        <v>1.8845419847328244</v>
      </c>
    </row>
    <row r="51" spans="1:28" x14ac:dyDescent="0.2">
      <c r="A51" s="6">
        <v>4</v>
      </c>
      <c r="B51" s="6" t="s">
        <v>73</v>
      </c>
      <c r="C51" s="1" t="s">
        <v>39</v>
      </c>
      <c r="D51" s="2">
        <v>530</v>
      </c>
      <c r="E51" s="2">
        <v>476</v>
      </c>
      <c r="F51" s="2">
        <v>500</v>
      </c>
      <c r="G51" s="2">
        <v>510</v>
      </c>
      <c r="H51" s="3">
        <f t="shared" si="0"/>
        <v>0.98039215686274506</v>
      </c>
      <c r="I51" s="15">
        <v>0.69599999999999995</v>
      </c>
      <c r="J51" s="19">
        <f t="shared" si="1"/>
        <v>1.4086094207798061</v>
      </c>
      <c r="K51" s="2">
        <v>431</v>
      </c>
      <c r="L51" s="2">
        <v>444</v>
      </c>
      <c r="M51" s="3">
        <f t="shared" si="2"/>
        <v>0.97072072072072069</v>
      </c>
      <c r="N51" s="15">
        <v>0.66100000000000003</v>
      </c>
      <c r="O51" s="19">
        <f t="shared" si="3"/>
        <v>1.4685638740101674</v>
      </c>
      <c r="P51" s="4">
        <v>7642.5</v>
      </c>
      <c r="Q51" s="4">
        <v>5187</v>
      </c>
      <c r="R51" s="19">
        <f t="shared" si="4"/>
        <v>1.4733950260266049</v>
      </c>
      <c r="S51" s="14">
        <v>368</v>
      </c>
      <c r="T51" s="14">
        <v>434</v>
      </c>
      <c r="U51" s="3">
        <f t="shared" si="5"/>
        <v>0.84792626728110598</v>
      </c>
      <c r="V51" s="15">
        <v>0.54</v>
      </c>
      <c r="W51" s="19">
        <f t="shared" si="6"/>
        <v>1.5702338282983443</v>
      </c>
      <c r="X51" s="2">
        <v>274</v>
      </c>
      <c r="Y51" s="2">
        <v>419</v>
      </c>
      <c r="Z51" s="8">
        <f t="shared" si="7"/>
        <v>0.65393794749403344</v>
      </c>
      <c r="AA51" s="15">
        <v>0.33900000000000002</v>
      </c>
      <c r="AB51" s="19">
        <f t="shared" si="8"/>
        <v>1.9290204940826945</v>
      </c>
    </row>
    <row r="52" spans="1:28" x14ac:dyDescent="0.2">
      <c r="A52" s="6">
        <v>4</v>
      </c>
      <c r="B52" s="6" t="s">
        <v>74</v>
      </c>
      <c r="C52" s="1" t="s">
        <v>75</v>
      </c>
      <c r="D52" s="2">
        <v>9</v>
      </c>
      <c r="E52" s="2">
        <v>2</v>
      </c>
      <c r="F52" s="2">
        <v>5</v>
      </c>
      <c r="G52" s="2">
        <v>5</v>
      </c>
      <c r="H52" s="3">
        <f t="shared" si="0"/>
        <v>1</v>
      </c>
      <c r="I52" s="15">
        <v>0.69799999999999995</v>
      </c>
      <c r="J52" s="19">
        <f t="shared" si="1"/>
        <v>1.4326647564469914</v>
      </c>
      <c r="K52" s="2">
        <v>3</v>
      </c>
      <c r="L52" s="2">
        <v>4</v>
      </c>
      <c r="M52" s="3">
        <f t="shared" si="2"/>
        <v>0.75</v>
      </c>
      <c r="N52" s="15">
        <v>0.65600000000000003</v>
      </c>
      <c r="O52" s="19">
        <f t="shared" si="3"/>
        <v>1.1432926829268293</v>
      </c>
      <c r="P52" s="4">
        <v>5844</v>
      </c>
      <c r="Q52" s="4">
        <v>5698</v>
      </c>
      <c r="R52" s="19">
        <f t="shared" si="4"/>
        <v>1.0256230256230257</v>
      </c>
      <c r="S52" s="37" t="s">
        <v>3</v>
      </c>
      <c r="T52" s="37">
        <v>0</v>
      </c>
      <c r="U52" s="34"/>
      <c r="V52" s="35">
        <v>0.53400000000000003</v>
      </c>
      <c r="W52" s="33"/>
      <c r="X52" s="2">
        <v>4</v>
      </c>
      <c r="Y52" s="2">
        <v>4</v>
      </c>
      <c r="Z52" s="8">
        <f t="shared" si="7"/>
        <v>1</v>
      </c>
      <c r="AA52" s="15">
        <v>0.32200000000000001</v>
      </c>
      <c r="AB52" s="19">
        <f t="shared" si="8"/>
        <v>3.1055900621118013</v>
      </c>
    </row>
    <row r="53" spans="1:28" x14ac:dyDescent="0.2">
      <c r="A53" s="6">
        <v>2</v>
      </c>
      <c r="B53" s="6" t="s">
        <v>76</v>
      </c>
      <c r="C53" s="1" t="s">
        <v>7</v>
      </c>
      <c r="D53" s="2">
        <v>26</v>
      </c>
      <c r="E53" s="2">
        <v>9</v>
      </c>
      <c r="F53" s="2">
        <v>10</v>
      </c>
      <c r="G53" s="2">
        <v>13</v>
      </c>
      <c r="H53" s="3">
        <f t="shared" si="0"/>
        <v>0.76923076923076927</v>
      </c>
      <c r="I53" s="15">
        <v>0.69899999999999995</v>
      </c>
      <c r="J53" s="19">
        <f t="shared" si="1"/>
        <v>1.1004732034774956</v>
      </c>
      <c r="K53" s="2">
        <v>10</v>
      </c>
      <c r="L53" s="2">
        <v>13</v>
      </c>
      <c r="M53" s="3">
        <f t="shared" si="2"/>
        <v>0.76923076923076927</v>
      </c>
      <c r="N53" s="15">
        <v>0.66200000000000003</v>
      </c>
      <c r="O53" s="19">
        <f t="shared" si="3"/>
        <v>1.1619800139437602</v>
      </c>
      <c r="P53" s="4">
        <v>6669.2049999999999</v>
      </c>
      <c r="Q53" s="4">
        <v>5539</v>
      </c>
      <c r="R53" s="19">
        <f t="shared" si="4"/>
        <v>1.2040449539628091</v>
      </c>
      <c r="S53" s="14">
        <v>4</v>
      </c>
      <c r="T53" s="14">
        <v>7</v>
      </c>
      <c r="U53" s="3">
        <f t="shared" si="5"/>
        <v>0.5714285714285714</v>
      </c>
      <c r="V53" s="15">
        <v>0.53600000000000003</v>
      </c>
      <c r="W53" s="19">
        <f t="shared" si="6"/>
        <v>1.0660980810234539</v>
      </c>
      <c r="X53" s="2">
        <v>9</v>
      </c>
      <c r="Y53" s="2">
        <v>11</v>
      </c>
      <c r="Z53" s="8">
        <f t="shared" si="7"/>
        <v>0.81818181818181823</v>
      </c>
      <c r="AA53" s="15">
        <v>0.313</v>
      </c>
      <c r="AB53" s="19">
        <f t="shared" si="8"/>
        <v>2.6139994191112406</v>
      </c>
    </row>
    <row r="54" spans="1:28" x14ac:dyDescent="0.2">
      <c r="A54" s="6">
        <v>1</v>
      </c>
      <c r="B54" s="6" t="s">
        <v>77</v>
      </c>
      <c r="C54" s="1" t="s">
        <v>56</v>
      </c>
      <c r="D54" s="2">
        <v>88</v>
      </c>
      <c r="E54" s="2">
        <v>16</v>
      </c>
      <c r="F54" s="2">
        <v>3</v>
      </c>
      <c r="G54" s="2">
        <v>3</v>
      </c>
      <c r="H54" s="3">
        <f t="shared" si="0"/>
        <v>1</v>
      </c>
      <c r="I54" s="15">
        <v>0.69599999999999995</v>
      </c>
      <c r="J54" s="19">
        <f t="shared" si="1"/>
        <v>1.4367816091954024</v>
      </c>
      <c r="K54" s="2">
        <v>2</v>
      </c>
      <c r="L54" s="2">
        <v>6</v>
      </c>
      <c r="M54" s="3">
        <f t="shared" si="2"/>
        <v>0.33333333333333331</v>
      </c>
      <c r="N54" s="15">
        <v>0.65300000000000002</v>
      </c>
      <c r="O54" s="19">
        <f t="shared" si="3"/>
        <v>0.51046452271567122</v>
      </c>
      <c r="P54" s="4">
        <v>7740</v>
      </c>
      <c r="Q54" s="4">
        <v>4662</v>
      </c>
      <c r="R54" s="19">
        <f t="shared" si="4"/>
        <v>1.6602316602316602</v>
      </c>
      <c r="S54" s="14">
        <v>4</v>
      </c>
      <c r="T54" s="14">
        <v>5</v>
      </c>
      <c r="U54" s="3">
        <f t="shared" si="5"/>
        <v>0.8</v>
      </c>
      <c r="V54" s="15">
        <v>0.52200000000000002</v>
      </c>
      <c r="W54" s="19">
        <f t="shared" si="6"/>
        <v>1.5325670498084292</v>
      </c>
      <c r="X54" s="2">
        <v>7</v>
      </c>
      <c r="Y54" s="2">
        <v>8</v>
      </c>
      <c r="Z54" s="8">
        <f t="shared" si="7"/>
        <v>0.875</v>
      </c>
      <c r="AA54" s="15">
        <v>0.29399999999999998</v>
      </c>
      <c r="AB54" s="19">
        <f t="shared" si="8"/>
        <v>2.9761904761904763</v>
      </c>
    </row>
    <row r="55" spans="1:28" x14ac:dyDescent="0.2">
      <c r="A55" s="6">
        <v>6</v>
      </c>
      <c r="B55" s="6" t="s">
        <v>78</v>
      </c>
      <c r="C55" s="1" t="s">
        <v>79</v>
      </c>
      <c r="D55" s="2">
        <v>424</v>
      </c>
      <c r="E55" s="2">
        <v>399</v>
      </c>
      <c r="F55" s="2">
        <v>304</v>
      </c>
      <c r="G55" s="2">
        <v>366</v>
      </c>
      <c r="H55" s="3">
        <f t="shared" si="0"/>
        <v>0.8306010928961749</v>
      </c>
      <c r="I55" s="15">
        <v>0.69099999999999995</v>
      </c>
      <c r="J55" s="19">
        <f t="shared" si="1"/>
        <v>1.202027630819356</v>
      </c>
      <c r="K55" s="2">
        <v>258</v>
      </c>
      <c r="L55" s="2">
        <v>337</v>
      </c>
      <c r="M55" s="3">
        <f t="shared" si="2"/>
        <v>0.76557863501483681</v>
      </c>
      <c r="N55" s="15">
        <v>0.65400000000000003</v>
      </c>
      <c r="O55" s="19">
        <f t="shared" si="3"/>
        <v>1.1706095336618298</v>
      </c>
      <c r="P55" s="4">
        <v>7424.05</v>
      </c>
      <c r="Q55" s="4">
        <v>4965</v>
      </c>
      <c r="R55" s="19">
        <f t="shared" si="4"/>
        <v>1.49527693856999</v>
      </c>
      <c r="S55" s="14">
        <v>180</v>
      </c>
      <c r="T55" s="14">
        <v>259</v>
      </c>
      <c r="U55" s="3">
        <f t="shared" si="5"/>
        <v>0.69498069498069504</v>
      </c>
      <c r="V55" s="15">
        <v>0.53500000000000003</v>
      </c>
      <c r="W55" s="19">
        <f t="shared" si="6"/>
        <v>1.2990293364125141</v>
      </c>
      <c r="X55" s="2">
        <v>228</v>
      </c>
      <c r="Y55" s="2">
        <v>291</v>
      </c>
      <c r="Z55" s="8">
        <f t="shared" si="7"/>
        <v>0.78350515463917525</v>
      </c>
      <c r="AA55" s="15">
        <v>0.29899999999999999</v>
      </c>
      <c r="AB55" s="19">
        <f t="shared" si="8"/>
        <v>2.6204185773885462</v>
      </c>
    </row>
    <row r="56" spans="1:28" x14ac:dyDescent="0.2">
      <c r="A56" s="6">
        <v>5</v>
      </c>
      <c r="B56" s="6" t="s">
        <v>80</v>
      </c>
      <c r="C56" s="1" t="s">
        <v>46</v>
      </c>
      <c r="D56" s="2">
        <v>94</v>
      </c>
      <c r="E56" s="2">
        <v>98</v>
      </c>
      <c r="F56" s="2">
        <v>121</v>
      </c>
      <c r="G56" s="2">
        <v>130</v>
      </c>
      <c r="H56" s="3">
        <f t="shared" si="0"/>
        <v>0.93076923076923079</v>
      </c>
      <c r="I56" s="15">
        <v>0.70099999999999996</v>
      </c>
      <c r="J56" s="19">
        <f t="shared" si="1"/>
        <v>1.3277735103698014</v>
      </c>
      <c r="K56" s="2">
        <v>147</v>
      </c>
      <c r="L56" s="2">
        <v>203</v>
      </c>
      <c r="M56" s="3">
        <f t="shared" si="2"/>
        <v>0.72413793103448276</v>
      </c>
      <c r="N56" s="15">
        <v>0.66300000000000003</v>
      </c>
      <c r="O56" s="19">
        <f t="shared" si="3"/>
        <v>1.0922140739584958</v>
      </c>
      <c r="P56" s="4">
        <v>5460</v>
      </c>
      <c r="Q56" s="4">
        <v>4662</v>
      </c>
      <c r="R56" s="19">
        <f t="shared" si="4"/>
        <v>1.1711711711711712</v>
      </c>
      <c r="S56" s="14">
        <v>14</v>
      </c>
      <c r="T56" s="14">
        <v>24</v>
      </c>
      <c r="U56" s="3">
        <f t="shared" si="5"/>
        <v>0.58333333333333337</v>
      </c>
      <c r="V56" s="15">
        <v>0.53400000000000003</v>
      </c>
      <c r="W56" s="19">
        <f t="shared" si="6"/>
        <v>1.0923845193508115</v>
      </c>
      <c r="X56" s="2">
        <v>14</v>
      </c>
      <c r="Y56" s="2">
        <v>18</v>
      </c>
      <c r="Z56" s="8">
        <f t="shared" si="7"/>
        <v>0.77777777777777779</v>
      </c>
      <c r="AA56" s="15">
        <v>0.315</v>
      </c>
      <c r="AB56" s="19">
        <f t="shared" si="8"/>
        <v>2.4691358024691357</v>
      </c>
    </row>
    <row r="57" spans="1:28" x14ac:dyDescent="0.2">
      <c r="A57" s="6">
        <v>2</v>
      </c>
      <c r="B57" s="6" t="s">
        <v>81</v>
      </c>
      <c r="C57" s="1" t="s">
        <v>7</v>
      </c>
      <c r="D57" s="2">
        <v>11</v>
      </c>
      <c r="E57" s="2">
        <v>6</v>
      </c>
      <c r="F57" s="2">
        <v>4</v>
      </c>
      <c r="G57" s="2">
        <v>7</v>
      </c>
      <c r="H57" s="3">
        <f t="shared" si="0"/>
        <v>0.5714285714285714</v>
      </c>
      <c r="I57" s="15">
        <v>0.7</v>
      </c>
      <c r="J57" s="19">
        <f t="shared" si="1"/>
        <v>0.81632653061224492</v>
      </c>
      <c r="K57" s="2">
        <v>4</v>
      </c>
      <c r="L57" s="2">
        <v>4</v>
      </c>
      <c r="M57" s="3">
        <f t="shared" si="2"/>
        <v>1</v>
      </c>
      <c r="N57" s="15">
        <v>0.65900000000000003</v>
      </c>
      <c r="O57" s="19">
        <f t="shared" si="3"/>
        <v>1.5174506828528072</v>
      </c>
      <c r="P57" s="4">
        <v>6581.09</v>
      </c>
      <c r="Q57" s="4">
        <v>5510</v>
      </c>
      <c r="R57" s="19">
        <f t="shared" si="4"/>
        <v>1.1943901996370236</v>
      </c>
      <c r="S57" s="14">
        <v>0</v>
      </c>
      <c r="T57" s="14">
        <v>2</v>
      </c>
      <c r="U57" s="3">
        <f t="shared" si="5"/>
        <v>0</v>
      </c>
      <c r="V57" s="15">
        <v>0.53600000000000003</v>
      </c>
      <c r="W57" s="19">
        <f t="shared" si="6"/>
        <v>0</v>
      </c>
      <c r="X57" s="2">
        <v>3</v>
      </c>
      <c r="Y57" s="2">
        <v>4</v>
      </c>
      <c r="Z57" s="8">
        <f t="shared" si="7"/>
        <v>0.75</v>
      </c>
      <c r="AA57" s="15">
        <v>0.31</v>
      </c>
      <c r="AB57" s="19">
        <f t="shared" si="8"/>
        <v>2.4193548387096775</v>
      </c>
    </row>
    <row r="58" spans="1:28" x14ac:dyDescent="0.2">
      <c r="A58" s="6">
        <v>4</v>
      </c>
      <c r="B58" s="6" t="s">
        <v>82</v>
      </c>
      <c r="C58" s="1" t="s">
        <v>39</v>
      </c>
      <c r="D58" s="2">
        <v>7</v>
      </c>
      <c r="E58" s="2">
        <v>13</v>
      </c>
      <c r="F58" s="2">
        <v>12</v>
      </c>
      <c r="G58" s="2">
        <v>12</v>
      </c>
      <c r="H58" s="3">
        <f t="shared" si="0"/>
        <v>1</v>
      </c>
      <c r="I58" s="15">
        <v>0.7</v>
      </c>
      <c r="J58" s="19">
        <f t="shared" si="1"/>
        <v>1.4285714285714286</v>
      </c>
      <c r="K58" s="2">
        <v>9</v>
      </c>
      <c r="L58" s="2">
        <v>9</v>
      </c>
      <c r="M58" s="3">
        <f t="shared" si="2"/>
        <v>1</v>
      </c>
      <c r="N58" s="15">
        <v>0.66200000000000003</v>
      </c>
      <c r="O58" s="19">
        <f t="shared" si="3"/>
        <v>1.5105740181268881</v>
      </c>
      <c r="P58" s="4">
        <v>7250</v>
      </c>
      <c r="Q58" s="4">
        <v>5698</v>
      </c>
      <c r="R58" s="19">
        <f t="shared" si="4"/>
        <v>1.2723762723762724</v>
      </c>
      <c r="S58" s="14">
        <v>5</v>
      </c>
      <c r="T58" s="14">
        <v>9</v>
      </c>
      <c r="U58" s="3">
        <f t="shared" si="5"/>
        <v>0.55555555555555558</v>
      </c>
      <c r="V58" s="15">
        <v>0.54700000000000004</v>
      </c>
      <c r="W58" s="19">
        <f t="shared" si="6"/>
        <v>1.0156408693885841</v>
      </c>
      <c r="X58" s="2">
        <v>3</v>
      </c>
      <c r="Y58" s="2">
        <v>7</v>
      </c>
      <c r="Z58" s="8">
        <f t="shared" si="7"/>
        <v>0.42857142857142855</v>
      </c>
      <c r="AA58" s="15">
        <v>0.35199999999999998</v>
      </c>
      <c r="AB58" s="19">
        <f t="shared" si="8"/>
        <v>1.2175324675324675</v>
      </c>
    </row>
    <row r="60" spans="1:28" x14ac:dyDescent="0.2">
      <c r="C60" s="49"/>
    </row>
    <row r="61" spans="1:28" x14ac:dyDescent="0.2">
      <c r="C61" s="50" t="s">
        <v>83</v>
      </c>
      <c r="D61" s="45"/>
      <c r="E61" s="45"/>
      <c r="F61" s="45"/>
      <c r="G61" s="45"/>
      <c r="H61" s="45"/>
      <c r="I61" s="45"/>
    </row>
    <row r="62" spans="1:28" x14ac:dyDescent="0.2">
      <c r="C62" s="41" t="s">
        <v>111</v>
      </c>
      <c r="D62" s="45"/>
      <c r="E62" s="45"/>
      <c r="F62" s="45"/>
      <c r="G62" s="45"/>
      <c r="H62" s="45"/>
      <c r="I62" s="45"/>
    </row>
    <row r="63" spans="1:28" x14ac:dyDescent="0.2">
      <c r="C63" s="42" t="s">
        <v>112</v>
      </c>
      <c r="D63" s="45"/>
      <c r="E63" s="45"/>
      <c r="F63" s="45"/>
      <c r="G63" s="45"/>
      <c r="H63" s="45"/>
      <c r="I63" s="45"/>
    </row>
    <row r="64" spans="1:28" x14ac:dyDescent="0.2">
      <c r="C64" s="43" t="s">
        <v>113</v>
      </c>
      <c r="D64" s="45"/>
      <c r="E64" s="45"/>
      <c r="F64" s="45"/>
      <c r="G64" s="45"/>
      <c r="H64" s="45"/>
      <c r="I64" s="45"/>
    </row>
    <row r="65" spans="1:9" x14ac:dyDescent="0.2">
      <c r="C65" s="44" t="s">
        <v>114</v>
      </c>
      <c r="D65" s="45"/>
      <c r="E65" s="45"/>
      <c r="F65" s="45"/>
      <c r="G65" s="45"/>
      <c r="H65" s="45"/>
      <c r="I65" s="45"/>
    </row>
    <row r="66" spans="1:9" s="12" customFormat="1" x14ac:dyDescent="0.2">
      <c r="A66" s="5"/>
      <c r="B66" s="5"/>
      <c r="C66" s="47" t="s">
        <v>118</v>
      </c>
      <c r="D66" s="45"/>
      <c r="E66" s="45"/>
      <c r="F66" s="45"/>
      <c r="G66" s="45"/>
      <c r="H66" s="45"/>
      <c r="I66" s="45"/>
    </row>
    <row r="67" spans="1:9" s="12" customFormat="1" x14ac:dyDescent="0.2">
      <c r="A67" s="5"/>
      <c r="B67" s="5"/>
      <c r="C67" s="48" t="s">
        <v>120</v>
      </c>
      <c r="D67" s="45"/>
      <c r="E67" s="45"/>
      <c r="F67" s="45"/>
      <c r="G67" s="45"/>
      <c r="H67" s="45"/>
      <c r="I67" s="45"/>
    </row>
    <row r="68" spans="1:9" x14ac:dyDescent="0.2">
      <c r="C68" s="45" t="s">
        <v>115</v>
      </c>
      <c r="D68" s="45"/>
      <c r="E68" s="45"/>
      <c r="F68" s="45"/>
      <c r="G68" s="45"/>
      <c r="H68" s="45"/>
      <c r="I68" s="45"/>
    </row>
    <row r="69" spans="1:9" x14ac:dyDescent="0.2">
      <c r="C69" s="45" t="s">
        <v>116</v>
      </c>
      <c r="D69" s="45"/>
      <c r="E69" s="45"/>
      <c r="F69" s="45"/>
      <c r="G69" s="45"/>
      <c r="H69" s="45"/>
      <c r="I69" s="45"/>
    </row>
    <row r="70" spans="1:9" x14ac:dyDescent="0.2">
      <c r="C70" s="46" t="s">
        <v>131</v>
      </c>
      <c r="D70" s="45"/>
      <c r="E70" s="45"/>
      <c r="F70" s="45"/>
      <c r="G70" s="45"/>
      <c r="H70" s="45"/>
      <c r="I70" s="45"/>
    </row>
    <row r="71" spans="1:9" x14ac:dyDescent="0.2">
      <c r="C71" s="46" t="s">
        <v>132</v>
      </c>
      <c r="D71" s="45"/>
      <c r="E71" s="45"/>
      <c r="F71" s="45"/>
      <c r="G71" s="45"/>
      <c r="H71" s="45"/>
      <c r="I71" s="45"/>
    </row>
    <row r="72" spans="1:9" x14ac:dyDescent="0.2">
      <c r="C72" s="54" t="s">
        <v>133</v>
      </c>
      <c r="D72" s="45"/>
      <c r="E72" s="45"/>
      <c r="F72" s="45"/>
      <c r="G72" s="45"/>
      <c r="H72" s="45"/>
      <c r="I72" s="45"/>
    </row>
    <row r="73" spans="1:9" x14ac:dyDescent="0.2">
      <c r="C73" s="46" t="s">
        <v>134</v>
      </c>
      <c r="D73" s="45"/>
      <c r="E73" s="45"/>
      <c r="F73" s="45"/>
      <c r="G73" s="45"/>
      <c r="H73" s="45"/>
      <c r="I73" s="45"/>
    </row>
  </sheetData>
  <mergeCells count="10">
    <mergeCell ref="A1:AB1"/>
    <mergeCell ref="A2:AB2"/>
    <mergeCell ref="A3:AC3"/>
    <mergeCell ref="A4:C4"/>
    <mergeCell ref="D4:E4"/>
    <mergeCell ref="F4:J4"/>
    <mergeCell ref="K4:O4"/>
    <mergeCell ref="P4:R4"/>
    <mergeCell ref="S4:W4"/>
    <mergeCell ref="X4:AB4"/>
  </mergeCells>
  <conditionalFormatting sqref="J6:J58">
    <cfRule type="cellIs" dxfId="35" priority="17" operator="lessThan">
      <formula>70%</formula>
    </cfRule>
    <cfRule type="cellIs" dxfId="34" priority="18" operator="between">
      <formula>69.9%</formula>
      <formula>79.9%</formula>
    </cfRule>
    <cfRule type="cellIs" dxfId="33" priority="19" operator="between">
      <formula>79.9%</formula>
      <formula>99.9%</formula>
    </cfRule>
    <cfRule type="cellIs" dxfId="32" priority="20" operator="greaterThanOrEqual">
      <formula>100%</formula>
    </cfRule>
  </conditionalFormatting>
  <conditionalFormatting sqref="O6:O58">
    <cfRule type="cellIs" dxfId="31" priority="13" operator="lessThan">
      <formula>70%</formula>
    </cfRule>
    <cfRule type="cellIs" dxfId="30" priority="14" operator="between">
      <formula>69.9%</formula>
      <formula>79.9%</formula>
    </cfRule>
    <cfRule type="cellIs" dxfId="29" priority="15" operator="between">
      <formula>79.9%</formula>
      <formula>99.9%</formula>
    </cfRule>
    <cfRule type="cellIs" dxfId="28" priority="16" operator="greaterThanOrEqual">
      <formula>100%</formula>
    </cfRule>
  </conditionalFormatting>
  <conditionalFormatting sqref="R6:R28 R39:R58 R30:R37">
    <cfRule type="cellIs" dxfId="27" priority="9" operator="lessThan">
      <formula>70%</formula>
    </cfRule>
    <cfRule type="cellIs" dxfId="26" priority="10" operator="between">
      <formula>69.9%</formula>
      <formula>79.9%</formula>
    </cfRule>
    <cfRule type="cellIs" dxfId="25" priority="11" operator="between">
      <formula>79.9%</formula>
      <formula>99.9%</formula>
    </cfRule>
    <cfRule type="cellIs" dxfId="24" priority="12" operator="greaterThanOrEqual">
      <formula>100%</formula>
    </cfRule>
  </conditionalFormatting>
  <conditionalFormatting sqref="W6:W28 W30:W51 W53:W58">
    <cfRule type="cellIs" dxfId="23" priority="5" operator="lessThan">
      <formula>70%</formula>
    </cfRule>
    <cfRule type="cellIs" dxfId="22" priority="6" operator="between">
      <formula>69.9%</formula>
      <formula>79.9%</formula>
    </cfRule>
    <cfRule type="cellIs" dxfId="21" priority="7" operator="between">
      <formula>79.9%</formula>
      <formula>99.9%</formula>
    </cfRule>
    <cfRule type="cellIs" dxfId="20" priority="8" operator="greaterThanOrEqual">
      <formula>100%</formula>
    </cfRule>
  </conditionalFormatting>
  <conditionalFormatting sqref="AB6:AB25 AB27:AB37 AB40:AB42 AB44:AB58">
    <cfRule type="cellIs" dxfId="19" priority="1" operator="lessThan">
      <formula>70%</formula>
    </cfRule>
    <cfRule type="cellIs" dxfId="18" priority="2" operator="between">
      <formula>69.9%</formula>
      <formula>79.9%</formula>
    </cfRule>
    <cfRule type="cellIs" dxfId="17" priority="3" operator="between">
      <formula>79.9%</formula>
      <formula>99.9%</formula>
    </cfRule>
    <cfRule type="cellIs" dxfId="16" priority="4" operator="greaterThanOrEqual">
      <formula>100%</formula>
    </cfRule>
  </conditionalFormatting>
  <printOptions gridLines="1"/>
  <pageMargins left="0.05" right="0.05" top="0.5" bottom="0.5" header="0" footer="0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="80" zoomScaleNormal="80" workbookViewId="0">
      <pane xSplit="5" ySplit="5" topLeftCell="F59" activePane="bottomRight" state="frozen"/>
      <selection pane="topRight" activeCell="F1" sqref="F1"/>
      <selection pane="bottomLeft" activeCell="A6" sqref="A6"/>
      <selection pane="bottomRight" activeCell="C59" sqref="C59"/>
    </sheetView>
  </sheetViews>
  <sheetFormatPr defaultColWidth="11.42578125" defaultRowHeight="12.75" x14ac:dyDescent="0.2"/>
  <cols>
    <col min="1" max="1" width="8.5703125" style="5" bestFit="1" customWidth="1"/>
    <col min="2" max="2" width="6.5703125" style="5" bestFit="1" customWidth="1"/>
    <col min="3" max="3" width="58.42578125" customWidth="1"/>
    <col min="4" max="4" width="13.5703125" bestFit="1" customWidth="1"/>
    <col min="5" max="5" width="15.140625" customWidth="1"/>
    <col min="6" max="6" width="16.7109375" style="11" customWidth="1"/>
    <col min="7" max="7" width="15.28515625" style="11" customWidth="1"/>
    <col min="8" max="9" width="14.5703125" bestFit="1" customWidth="1"/>
    <col min="10" max="10" width="15.140625" customWidth="1"/>
    <col min="11" max="12" width="14.5703125" style="11" customWidth="1"/>
    <col min="13" max="14" width="14.5703125" bestFit="1" customWidth="1"/>
    <col min="15" max="15" width="13.85546875" customWidth="1"/>
    <col min="16" max="16" width="19.28515625" customWidth="1"/>
    <col min="17" max="18" width="12.5703125" style="11" customWidth="1"/>
    <col min="19" max="20" width="12.5703125" bestFit="1" customWidth="1"/>
    <col min="21" max="21" width="14.5703125" bestFit="1" customWidth="1"/>
    <col min="22" max="23" width="14.5703125" style="11" customWidth="1"/>
    <col min="24" max="24" width="13.5703125" bestFit="1" customWidth="1"/>
    <col min="26" max="26" width="13.140625" customWidth="1"/>
  </cols>
  <sheetData>
    <row r="1" spans="1:26" ht="13.5" x14ac:dyDescent="0.25">
      <c r="A1" s="123" t="s">
        <v>94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26" ht="13.5" x14ac:dyDescent="0.25">
      <c r="A2" s="123" t="s">
        <v>92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6" ht="13.5" customHeight="1" x14ac:dyDescent="0.25">
      <c r="A3" s="123" t="s">
        <v>93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1:26" ht="74.45" customHeight="1" x14ac:dyDescent="0.2">
      <c r="A4" s="145" t="s">
        <v>95</v>
      </c>
      <c r="B4" s="145"/>
      <c r="C4" s="145"/>
      <c r="D4" s="146" t="s">
        <v>110</v>
      </c>
      <c r="E4" s="147"/>
      <c r="F4" s="130" t="s">
        <v>87</v>
      </c>
      <c r="G4" s="131"/>
      <c r="H4" s="131"/>
      <c r="I4" s="131"/>
      <c r="J4" s="132"/>
      <c r="K4" s="133" t="s">
        <v>88</v>
      </c>
      <c r="L4" s="134"/>
      <c r="M4" s="134"/>
      <c r="N4" s="134"/>
      <c r="O4" s="135"/>
      <c r="P4" s="20" t="s">
        <v>89</v>
      </c>
      <c r="Q4" s="139" t="s">
        <v>90</v>
      </c>
      <c r="R4" s="140"/>
      <c r="S4" s="140"/>
      <c r="T4" s="140"/>
      <c r="U4" s="141"/>
      <c r="V4" s="142" t="s">
        <v>91</v>
      </c>
      <c r="W4" s="143"/>
      <c r="X4" s="143"/>
      <c r="Y4" s="143"/>
      <c r="Z4" s="144"/>
    </row>
    <row r="5" spans="1:26" ht="114.75" x14ac:dyDescent="0.2">
      <c r="A5" s="21" t="s">
        <v>0</v>
      </c>
      <c r="B5" s="21" t="s">
        <v>1</v>
      </c>
      <c r="C5" s="21" t="s">
        <v>2</v>
      </c>
      <c r="D5" s="21" t="s">
        <v>84</v>
      </c>
      <c r="E5" s="21" t="s">
        <v>85</v>
      </c>
      <c r="F5" s="21" t="s">
        <v>128</v>
      </c>
      <c r="G5" s="21" t="s">
        <v>127</v>
      </c>
      <c r="H5" s="21" t="s">
        <v>87</v>
      </c>
      <c r="I5" s="21" t="s">
        <v>98</v>
      </c>
      <c r="J5" s="21" t="s">
        <v>99</v>
      </c>
      <c r="K5" s="21" t="s">
        <v>126</v>
      </c>
      <c r="L5" s="21" t="s">
        <v>125</v>
      </c>
      <c r="M5" s="21" t="s">
        <v>88</v>
      </c>
      <c r="N5" s="21" t="s">
        <v>100</v>
      </c>
      <c r="O5" s="21" t="s">
        <v>101</v>
      </c>
      <c r="P5" s="21" t="s">
        <v>89</v>
      </c>
      <c r="Q5" s="21" t="s">
        <v>124</v>
      </c>
      <c r="R5" s="21" t="s">
        <v>123</v>
      </c>
      <c r="S5" s="21" t="s">
        <v>90</v>
      </c>
      <c r="T5" s="21" t="s">
        <v>102</v>
      </c>
      <c r="U5" s="21" t="s">
        <v>103</v>
      </c>
      <c r="V5" s="21" t="s">
        <v>122</v>
      </c>
      <c r="W5" s="21" t="s">
        <v>121</v>
      </c>
      <c r="X5" s="22" t="s">
        <v>91</v>
      </c>
      <c r="Y5" s="23" t="s">
        <v>104</v>
      </c>
      <c r="Z5" s="23" t="s">
        <v>105</v>
      </c>
    </row>
    <row r="6" spans="1:26" x14ac:dyDescent="0.2">
      <c r="A6" s="6" t="s">
        <v>3</v>
      </c>
      <c r="B6" s="6" t="s">
        <v>4</v>
      </c>
      <c r="C6" s="1" t="s">
        <v>5</v>
      </c>
      <c r="D6" s="2">
        <v>3186</v>
      </c>
      <c r="E6" s="2">
        <v>1611</v>
      </c>
      <c r="F6" s="2">
        <v>1264</v>
      </c>
      <c r="G6" s="2">
        <v>1416</v>
      </c>
      <c r="H6" s="3">
        <f>F6/G6</f>
        <v>0.89265536723163841</v>
      </c>
      <c r="I6" s="15">
        <v>0.68899999999999995</v>
      </c>
      <c r="J6" s="19">
        <f>H6/I6</f>
        <v>1.2955810845161662</v>
      </c>
      <c r="K6" s="2">
        <v>1067</v>
      </c>
      <c r="L6" s="2">
        <v>1224</v>
      </c>
      <c r="M6" s="3">
        <f>K6/L6</f>
        <v>0.87173202614379086</v>
      </c>
      <c r="N6" s="15">
        <v>0.61399999999999999</v>
      </c>
      <c r="O6" s="19">
        <f>M6/N6</f>
        <v>1.4197590002341871</v>
      </c>
      <c r="P6" s="4">
        <v>6240</v>
      </c>
      <c r="Q6" s="14">
        <v>684</v>
      </c>
      <c r="R6" s="14">
        <v>950</v>
      </c>
      <c r="S6" s="3">
        <f t="shared" ref="S6:S57" si="0">Q6/R6</f>
        <v>0.72</v>
      </c>
      <c r="T6" s="15">
        <v>0.65500000000000003</v>
      </c>
      <c r="U6" s="19">
        <f>S6/T6</f>
        <v>1.0992366412213739</v>
      </c>
      <c r="V6" s="2">
        <v>1140</v>
      </c>
      <c r="W6" s="2">
        <v>1759</v>
      </c>
      <c r="X6" s="13">
        <f>V6/W6</f>
        <v>0.64809550881182487</v>
      </c>
      <c r="Y6" s="17">
        <v>0.45</v>
      </c>
      <c r="Z6" s="19">
        <f>X6/Y6</f>
        <v>1.4402122418040553</v>
      </c>
    </row>
    <row r="7" spans="1:26" x14ac:dyDescent="0.2">
      <c r="A7" s="6">
        <v>3</v>
      </c>
      <c r="B7" s="6" t="s">
        <v>6</v>
      </c>
      <c r="C7" s="1" t="s">
        <v>7</v>
      </c>
      <c r="D7" s="2">
        <v>19</v>
      </c>
      <c r="E7" s="2">
        <v>6</v>
      </c>
      <c r="F7" s="2">
        <v>5</v>
      </c>
      <c r="G7" s="2">
        <v>5</v>
      </c>
      <c r="H7" s="3">
        <f t="shared" ref="H7:H58" si="1">F7/G7</f>
        <v>1</v>
      </c>
      <c r="I7" s="15">
        <v>0.68899999999999995</v>
      </c>
      <c r="J7" s="19">
        <f t="shared" ref="J7:J58" si="2">H7/I7</f>
        <v>1.4513788098693761</v>
      </c>
      <c r="K7" s="2">
        <v>3</v>
      </c>
      <c r="L7" s="2">
        <v>3</v>
      </c>
      <c r="M7" s="3">
        <f t="shared" ref="M7:M58" si="3">K7/L7</f>
        <v>1</v>
      </c>
      <c r="N7" s="15">
        <v>0.61399999999999999</v>
      </c>
      <c r="O7" s="19">
        <f t="shared" ref="O7:O58" si="4">M7/N7</f>
        <v>1.6286644951140066</v>
      </c>
      <c r="P7" s="4">
        <v>8817.0400000000009</v>
      </c>
      <c r="Q7" s="14">
        <v>2</v>
      </c>
      <c r="R7" s="14">
        <v>3</v>
      </c>
      <c r="S7" s="3">
        <f t="shared" si="0"/>
        <v>0.66666666666666663</v>
      </c>
      <c r="T7" s="15">
        <v>0.65500000000000003</v>
      </c>
      <c r="U7" s="19">
        <f t="shared" ref="U7:U58" si="5">S7/T7</f>
        <v>1.0178117048346056</v>
      </c>
      <c r="V7" s="2">
        <v>8</v>
      </c>
      <c r="W7" s="2">
        <v>16</v>
      </c>
      <c r="X7" s="13">
        <f t="shared" ref="X7:X58" si="6">V7/W7</f>
        <v>0.5</v>
      </c>
      <c r="Y7" s="17">
        <v>0.45</v>
      </c>
      <c r="Z7" s="19">
        <f t="shared" ref="Z7:Z58" si="7">X7/Y7</f>
        <v>1.1111111111111112</v>
      </c>
    </row>
    <row r="8" spans="1:26" x14ac:dyDescent="0.2">
      <c r="A8" s="6">
        <v>4</v>
      </c>
      <c r="B8" s="6" t="s">
        <v>8</v>
      </c>
      <c r="C8" s="1" t="s">
        <v>9</v>
      </c>
      <c r="D8" s="2">
        <v>3</v>
      </c>
      <c r="E8" s="2">
        <v>8</v>
      </c>
      <c r="F8" s="2">
        <v>11</v>
      </c>
      <c r="G8" s="2">
        <v>11</v>
      </c>
      <c r="H8" s="3">
        <f t="shared" si="1"/>
        <v>1</v>
      </c>
      <c r="I8" s="15">
        <v>0.68899999999999995</v>
      </c>
      <c r="J8" s="19">
        <f t="shared" si="2"/>
        <v>1.4513788098693761</v>
      </c>
      <c r="K8" s="2">
        <v>7</v>
      </c>
      <c r="L8" s="2">
        <v>7</v>
      </c>
      <c r="M8" s="3">
        <f t="shared" si="3"/>
        <v>1</v>
      </c>
      <c r="N8" s="15">
        <v>0.61399999999999999</v>
      </c>
      <c r="O8" s="19">
        <f t="shared" si="4"/>
        <v>1.6286644951140066</v>
      </c>
      <c r="P8" s="4">
        <v>6720</v>
      </c>
      <c r="Q8" s="14">
        <v>7</v>
      </c>
      <c r="R8" s="14">
        <v>7</v>
      </c>
      <c r="S8" s="3">
        <f t="shared" si="0"/>
        <v>1</v>
      </c>
      <c r="T8" s="15">
        <v>0.65500000000000003</v>
      </c>
      <c r="U8" s="19">
        <f t="shared" si="5"/>
        <v>1.5267175572519083</v>
      </c>
      <c r="V8" s="2">
        <v>0</v>
      </c>
      <c r="W8" s="2">
        <v>1</v>
      </c>
      <c r="X8" s="13">
        <f t="shared" si="6"/>
        <v>0</v>
      </c>
      <c r="Y8" s="17">
        <v>0.45</v>
      </c>
      <c r="Z8" s="19">
        <f t="shared" si="7"/>
        <v>0</v>
      </c>
    </row>
    <row r="9" spans="1:26" x14ac:dyDescent="0.2">
      <c r="A9" s="6">
        <v>6</v>
      </c>
      <c r="B9" s="6" t="s">
        <v>10</v>
      </c>
      <c r="C9" s="1" t="s">
        <v>11</v>
      </c>
      <c r="D9" s="2">
        <v>64</v>
      </c>
      <c r="E9" s="2">
        <v>30</v>
      </c>
      <c r="F9" s="2">
        <v>10</v>
      </c>
      <c r="G9" s="2">
        <v>13</v>
      </c>
      <c r="H9" s="3">
        <f t="shared" si="1"/>
        <v>0.76923076923076927</v>
      </c>
      <c r="I9" s="15">
        <v>0.68899999999999995</v>
      </c>
      <c r="J9" s="19">
        <f t="shared" si="2"/>
        <v>1.1164452383610586</v>
      </c>
      <c r="K9" s="2">
        <v>13</v>
      </c>
      <c r="L9" s="2">
        <v>19</v>
      </c>
      <c r="M9" s="3">
        <f t="shared" si="3"/>
        <v>0.68421052631578949</v>
      </c>
      <c r="N9" s="15">
        <v>0.61399999999999999</v>
      </c>
      <c r="O9" s="19">
        <f t="shared" si="4"/>
        <v>1.1143493913937941</v>
      </c>
      <c r="P9" s="4">
        <v>1724</v>
      </c>
      <c r="Q9" s="14">
        <v>12</v>
      </c>
      <c r="R9" s="14">
        <v>18</v>
      </c>
      <c r="S9" s="3">
        <f t="shared" si="0"/>
        <v>0.66666666666666663</v>
      </c>
      <c r="T9" s="15">
        <v>0.65500000000000003</v>
      </c>
      <c r="U9" s="19">
        <f t="shared" si="5"/>
        <v>1.0178117048346056</v>
      </c>
      <c r="V9" s="2">
        <v>19</v>
      </c>
      <c r="W9" s="2">
        <v>53</v>
      </c>
      <c r="X9" s="13">
        <f t="shared" si="6"/>
        <v>0.35849056603773582</v>
      </c>
      <c r="Y9" s="17">
        <v>0.45</v>
      </c>
      <c r="Z9" s="19">
        <f t="shared" si="7"/>
        <v>0.79664570230607956</v>
      </c>
    </row>
    <row r="10" spans="1:26" x14ac:dyDescent="0.2">
      <c r="A10" s="6">
        <v>6</v>
      </c>
      <c r="B10" s="6" t="s">
        <v>12</v>
      </c>
      <c r="C10" s="1" t="s">
        <v>13</v>
      </c>
      <c r="D10" s="2">
        <v>159</v>
      </c>
      <c r="E10" s="2">
        <v>124</v>
      </c>
      <c r="F10" s="2">
        <v>126</v>
      </c>
      <c r="G10" s="2">
        <v>139</v>
      </c>
      <c r="H10" s="3">
        <f t="shared" si="1"/>
        <v>0.90647482014388492</v>
      </c>
      <c r="I10" s="15">
        <v>0.68899999999999995</v>
      </c>
      <c r="J10" s="19">
        <f t="shared" si="2"/>
        <v>1.3156383456369884</v>
      </c>
      <c r="K10" s="2">
        <v>140</v>
      </c>
      <c r="L10" s="2">
        <v>157</v>
      </c>
      <c r="M10" s="3">
        <f t="shared" si="3"/>
        <v>0.89171974522292996</v>
      </c>
      <c r="N10" s="15">
        <v>0.61399999999999999</v>
      </c>
      <c r="O10" s="19">
        <f t="shared" si="4"/>
        <v>1.4523122886366937</v>
      </c>
      <c r="P10" s="4">
        <v>5587.625</v>
      </c>
      <c r="Q10" s="14">
        <v>48</v>
      </c>
      <c r="R10" s="14">
        <v>61</v>
      </c>
      <c r="S10" s="3">
        <f t="shared" si="0"/>
        <v>0.78688524590163933</v>
      </c>
      <c r="T10" s="15">
        <v>0.65500000000000003</v>
      </c>
      <c r="U10" s="19">
        <f t="shared" si="5"/>
        <v>1.2013515204605181</v>
      </c>
      <c r="V10" s="2">
        <v>25</v>
      </c>
      <c r="W10" s="2">
        <v>47</v>
      </c>
      <c r="X10" s="13">
        <f t="shared" si="6"/>
        <v>0.53191489361702127</v>
      </c>
      <c r="Y10" s="17">
        <v>0.45</v>
      </c>
      <c r="Z10" s="19">
        <f t="shared" si="7"/>
        <v>1.1820330969267139</v>
      </c>
    </row>
    <row r="11" spans="1:26" x14ac:dyDescent="0.2">
      <c r="A11" s="6">
        <v>6</v>
      </c>
      <c r="B11" s="6" t="s">
        <v>12</v>
      </c>
      <c r="C11" s="1" t="s">
        <v>14</v>
      </c>
      <c r="D11" s="25" t="s">
        <v>3</v>
      </c>
      <c r="E11" s="25" t="s">
        <v>3</v>
      </c>
      <c r="F11" s="25"/>
      <c r="G11" s="25"/>
      <c r="H11" s="26"/>
      <c r="I11" s="27">
        <v>0.68899999999999995</v>
      </c>
      <c r="J11" s="28"/>
      <c r="K11" s="25"/>
      <c r="L11" s="25"/>
      <c r="M11" s="26"/>
      <c r="N11" s="27">
        <v>0.61399999999999999</v>
      </c>
      <c r="O11" s="28"/>
      <c r="P11" s="29"/>
      <c r="Q11" s="30"/>
      <c r="R11" s="30"/>
      <c r="S11" s="26"/>
      <c r="T11" s="27">
        <v>0.65500000000000003</v>
      </c>
      <c r="U11" s="28"/>
      <c r="V11" s="25"/>
      <c r="W11" s="25"/>
      <c r="X11" s="31"/>
      <c r="Y11" s="32">
        <v>0.45</v>
      </c>
      <c r="Z11" s="28"/>
    </row>
    <row r="12" spans="1:26" x14ac:dyDescent="0.2">
      <c r="A12" s="6">
        <v>6</v>
      </c>
      <c r="B12" s="6" t="s">
        <v>12</v>
      </c>
      <c r="C12" s="1" t="s">
        <v>15</v>
      </c>
      <c r="D12" s="2">
        <v>31</v>
      </c>
      <c r="E12" s="2">
        <v>29</v>
      </c>
      <c r="F12" s="2">
        <v>39</v>
      </c>
      <c r="G12" s="2">
        <v>45</v>
      </c>
      <c r="H12" s="3">
        <f t="shared" si="1"/>
        <v>0.8666666666666667</v>
      </c>
      <c r="I12" s="15">
        <v>0.68899999999999995</v>
      </c>
      <c r="J12" s="19">
        <f t="shared" si="2"/>
        <v>1.257861635220126</v>
      </c>
      <c r="K12" s="2">
        <v>42</v>
      </c>
      <c r="L12" s="2">
        <v>45</v>
      </c>
      <c r="M12" s="3">
        <f t="shared" si="3"/>
        <v>0.93333333333333335</v>
      </c>
      <c r="N12" s="15">
        <v>0.61399999999999999</v>
      </c>
      <c r="O12" s="19">
        <f t="shared" si="4"/>
        <v>1.5200868621064061</v>
      </c>
      <c r="P12" s="4">
        <v>6263.91</v>
      </c>
      <c r="Q12" s="14">
        <v>23</v>
      </c>
      <c r="R12" s="14">
        <v>37</v>
      </c>
      <c r="S12" s="3">
        <f t="shared" si="0"/>
        <v>0.6216216216216216</v>
      </c>
      <c r="T12" s="15">
        <v>0.65500000000000003</v>
      </c>
      <c r="U12" s="19">
        <f t="shared" si="5"/>
        <v>0.94904064369713215</v>
      </c>
      <c r="V12" s="2">
        <v>17</v>
      </c>
      <c r="W12" s="2">
        <v>27</v>
      </c>
      <c r="X12" s="13">
        <f t="shared" si="6"/>
        <v>0.62962962962962965</v>
      </c>
      <c r="Y12" s="17">
        <v>0.45</v>
      </c>
      <c r="Z12" s="19">
        <f t="shared" si="7"/>
        <v>1.3991769547325104</v>
      </c>
    </row>
    <row r="13" spans="1:26" x14ac:dyDescent="0.2">
      <c r="A13" s="6">
        <v>6</v>
      </c>
      <c r="B13" s="6" t="s">
        <v>12</v>
      </c>
      <c r="C13" s="1" t="s">
        <v>16</v>
      </c>
      <c r="D13" s="9">
        <v>144</v>
      </c>
      <c r="E13" s="9">
        <v>120</v>
      </c>
      <c r="F13" s="9">
        <v>92</v>
      </c>
      <c r="G13" s="9">
        <v>119</v>
      </c>
      <c r="H13" s="3">
        <f t="shared" si="1"/>
        <v>0.77310924369747902</v>
      </c>
      <c r="I13" s="16">
        <v>0.68899999999999995</v>
      </c>
      <c r="J13" s="19">
        <f t="shared" si="2"/>
        <v>1.1220743740166605</v>
      </c>
      <c r="K13" s="9">
        <v>66</v>
      </c>
      <c r="L13" s="9">
        <v>92</v>
      </c>
      <c r="M13" s="3">
        <f t="shared" si="3"/>
        <v>0.71739130434782605</v>
      </c>
      <c r="N13" s="16">
        <v>0.61399999999999999</v>
      </c>
      <c r="O13" s="19">
        <f t="shared" si="4"/>
        <v>1.1683897464948307</v>
      </c>
      <c r="P13" s="10">
        <v>4671.07</v>
      </c>
      <c r="Q13" s="18">
        <v>13</v>
      </c>
      <c r="R13" s="18">
        <v>23</v>
      </c>
      <c r="S13" s="3">
        <f t="shared" si="0"/>
        <v>0.56521739130434778</v>
      </c>
      <c r="T13" s="16">
        <v>0.65500000000000003</v>
      </c>
      <c r="U13" s="19">
        <f t="shared" si="5"/>
        <v>0.86292731496846986</v>
      </c>
      <c r="V13" s="9">
        <v>15</v>
      </c>
      <c r="W13" s="9">
        <v>21</v>
      </c>
      <c r="X13" s="13">
        <f t="shared" si="6"/>
        <v>0.7142857142857143</v>
      </c>
      <c r="Y13" s="17">
        <v>0.45</v>
      </c>
      <c r="Z13" s="19">
        <f t="shared" si="7"/>
        <v>1.5873015873015872</v>
      </c>
    </row>
    <row r="14" spans="1:26" x14ac:dyDescent="0.2">
      <c r="A14" s="6">
        <v>6</v>
      </c>
      <c r="B14" s="6" t="s">
        <v>12</v>
      </c>
      <c r="C14" s="1" t="s">
        <v>17</v>
      </c>
      <c r="D14" s="25" t="s">
        <v>3</v>
      </c>
      <c r="E14" s="25" t="s">
        <v>3</v>
      </c>
      <c r="F14" s="25"/>
      <c r="G14" s="25"/>
      <c r="H14" s="26"/>
      <c r="I14" s="27">
        <v>0.68899999999999995</v>
      </c>
      <c r="J14" s="28"/>
      <c r="K14" s="25"/>
      <c r="L14" s="25"/>
      <c r="M14" s="26"/>
      <c r="N14" s="27">
        <v>0.61399999999999999</v>
      </c>
      <c r="O14" s="28"/>
      <c r="P14" s="29"/>
      <c r="Q14" s="30"/>
      <c r="R14" s="30"/>
      <c r="S14" s="26"/>
      <c r="T14" s="27">
        <v>0.65500000000000003</v>
      </c>
      <c r="U14" s="28"/>
      <c r="V14" s="25"/>
      <c r="W14" s="25"/>
      <c r="X14" s="31"/>
      <c r="Y14" s="32">
        <v>0.45</v>
      </c>
      <c r="Z14" s="28"/>
    </row>
    <row r="15" spans="1:26" x14ac:dyDescent="0.2">
      <c r="A15" s="6">
        <v>4</v>
      </c>
      <c r="B15" s="6" t="s">
        <v>18</v>
      </c>
      <c r="C15" s="1" t="s">
        <v>19</v>
      </c>
      <c r="D15" s="2">
        <v>32</v>
      </c>
      <c r="E15" s="2">
        <v>18</v>
      </c>
      <c r="F15" s="2">
        <v>20</v>
      </c>
      <c r="G15" s="2">
        <v>20</v>
      </c>
      <c r="H15" s="3">
        <f t="shared" si="1"/>
        <v>1</v>
      </c>
      <c r="I15" s="15">
        <v>0.68899999999999995</v>
      </c>
      <c r="J15" s="19">
        <f t="shared" si="2"/>
        <v>1.4513788098693761</v>
      </c>
      <c r="K15" s="2">
        <v>14</v>
      </c>
      <c r="L15" s="2">
        <v>15</v>
      </c>
      <c r="M15" s="3">
        <f t="shared" si="3"/>
        <v>0.93333333333333335</v>
      </c>
      <c r="N15" s="15">
        <v>0.61399999999999999</v>
      </c>
      <c r="O15" s="19">
        <f t="shared" si="4"/>
        <v>1.5200868621064061</v>
      </c>
      <c r="P15" s="4">
        <v>3404.53</v>
      </c>
      <c r="Q15" s="14">
        <v>0</v>
      </c>
      <c r="R15" s="14">
        <v>7</v>
      </c>
      <c r="S15" s="3">
        <f t="shared" si="0"/>
        <v>0</v>
      </c>
      <c r="T15" s="15">
        <v>0.65500000000000003</v>
      </c>
      <c r="U15" s="19">
        <f t="shared" si="5"/>
        <v>0</v>
      </c>
      <c r="V15" s="2">
        <v>6</v>
      </c>
      <c r="W15" s="2">
        <v>10</v>
      </c>
      <c r="X15" s="13">
        <f t="shared" si="6"/>
        <v>0.6</v>
      </c>
      <c r="Y15" s="17">
        <v>0.45</v>
      </c>
      <c r="Z15" s="19">
        <f t="shared" si="7"/>
        <v>1.3333333333333333</v>
      </c>
    </row>
    <row r="16" spans="1:26" x14ac:dyDescent="0.2">
      <c r="A16" s="6">
        <v>1</v>
      </c>
      <c r="B16" s="6" t="s">
        <v>20</v>
      </c>
      <c r="C16" s="1" t="s">
        <v>21</v>
      </c>
      <c r="D16" s="2">
        <v>25</v>
      </c>
      <c r="E16" s="2">
        <v>14</v>
      </c>
      <c r="F16" s="2">
        <v>6</v>
      </c>
      <c r="G16" s="2">
        <v>11</v>
      </c>
      <c r="H16" s="3">
        <f t="shared" si="1"/>
        <v>0.54545454545454541</v>
      </c>
      <c r="I16" s="15">
        <v>0.68899999999999995</v>
      </c>
      <c r="J16" s="19">
        <f t="shared" si="2"/>
        <v>0.79166116901965955</v>
      </c>
      <c r="K16" s="2">
        <v>8</v>
      </c>
      <c r="L16" s="2">
        <v>13</v>
      </c>
      <c r="M16" s="3">
        <f t="shared" si="3"/>
        <v>0.61538461538461542</v>
      </c>
      <c r="N16" s="15">
        <v>0.61399999999999999</v>
      </c>
      <c r="O16" s="19">
        <f t="shared" si="4"/>
        <v>1.0022550739163119</v>
      </c>
      <c r="P16" s="4">
        <v>3903.28</v>
      </c>
      <c r="Q16" s="14">
        <v>5</v>
      </c>
      <c r="R16" s="14">
        <v>10</v>
      </c>
      <c r="S16" s="3">
        <f t="shared" si="0"/>
        <v>0.5</v>
      </c>
      <c r="T16" s="15">
        <v>0.65500000000000003</v>
      </c>
      <c r="U16" s="19">
        <f t="shared" si="5"/>
        <v>0.76335877862595414</v>
      </c>
      <c r="V16" s="2">
        <v>15</v>
      </c>
      <c r="W16" s="2">
        <v>20</v>
      </c>
      <c r="X16" s="13">
        <f t="shared" si="6"/>
        <v>0.75</v>
      </c>
      <c r="Y16" s="17">
        <v>0.45</v>
      </c>
      <c r="Z16" s="19">
        <f t="shared" si="7"/>
        <v>1.6666666666666665</v>
      </c>
    </row>
    <row r="17" spans="1:26" x14ac:dyDescent="0.2">
      <c r="A17" s="6">
        <v>2</v>
      </c>
      <c r="B17" s="6" t="s">
        <v>22</v>
      </c>
      <c r="C17" s="1" t="s">
        <v>7</v>
      </c>
      <c r="D17" s="2">
        <v>13</v>
      </c>
      <c r="E17" s="2">
        <v>5</v>
      </c>
      <c r="F17" s="2">
        <v>5</v>
      </c>
      <c r="G17" s="2">
        <v>5</v>
      </c>
      <c r="H17" s="3">
        <f t="shared" si="1"/>
        <v>1</v>
      </c>
      <c r="I17" s="15">
        <v>0.68899999999999995</v>
      </c>
      <c r="J17" s="19">
        <f t="shared" si="2"/>
        <v>1.4513788098693761</v>
      </c>
      <c r="K17" s="2">
        <v>4</v>
      </c>
      <c r="L17" s="2">
        <v>4</v>
      </c>
      <c r="M17" s="3">
        <f t="shared" si="3"/>
        <v>1</v>
      </c>
      <c r="N17" s="15">
        <v>0.61399999999999999</v>
      </c>
      <c r="O17" s="19">
        <f t="shared" si="4"/>
        <v>1.6286644951140066</v>
      </c>
      <c r="P17" s="4">
        <v>5977.93</v>
      </c>
      <c r="Q17" s="14">
        <v>2</v>
      </c>
      <c r="R17" s="14">
        <v>2</v>
      </c>
      <c r="S17" s="3">
        <f t="shared" si="0"/>
        <v>1</v>
      </c>
      <c r="T17" s="15">
        <v>0.65500000000000003</v>
      </c>
      <c r="U17" s="19">
        <f t="shared" si="5"/>
        <v>1.5267175572519083</v>
      </c>
      <c r="V17" s="2">
        <v>6</v>
      </c>
      <c r="W17" s="2">
        <v>8</v>
      </c>
      <c r="X17" s="13">
        <f t="shared" si="6"/>
        <v>0.75</v>
      </c>
      <c r="Y17" s="17">
        <v>0.45</v>
      </c>
      <c r="Z17" s="19">
        <f t="shared" si="7"/>
        <v>1.6666666666666665</v>
      </c>
    </row>
    <row r="18" spans="1:26" x14ac:dyDescent="0.2">
      <c r="A18" s="6">
        <v>3</v>
      </c>
      <c r="B18" s="6" t="s">
        <v>23</v>
      </c>
      <c r="C18" s="1" t="s">
        <v>24</v>
      </c>
      <c r="D18" s="2">
        <v>908</v>
      </c>
      <c r="E18" s="2">
        <v>387</v>
      </c>
      <c r="F18" s="2">
        <v>300</v>
      </c>
      <c r="G18" s="2">
        <v>335</v>
      </c>
      <c r="H18" s="3">
        <f t="shared" si="1"/>
        <v>0.89552238805970152</v>
      </c>
      <c r="I18" s="15">
        <v>0.68899999999999995</v>
      </c>
      <c r="J18" s="19">
        <f t="shared" si="2"/>
        <v>1.2997422177934712</v>
      </c>
      <c r="K18" s="2">
        <v>222</v>
      </c>
      <c r="L18" s="2">
        <v>251</v>
      </c>
      <c r="M18" s="3">
        <f t="shared" si="3"/>
        <v>0.8844621513944223</v>
      </c>
      <c r="N18" s="15">
        <v>0.61399999999999999</v>
      </c>
      <c r="O18" s="19">
        <f t="shared" si="4"/>
        <v>1.4404921032482447</v>
      </c>
      <c r="P18" s="4">
        <v>6240</v>
      </c>
      <c r="Q18" s="14">
        <v>178</v>
      </c>
      <c r="R18" s="14">
        <v>235</v>
      </c>
      <c r="S18" s="3">
        <f t="shared" si="0"/>
        <v>0.75744680851063828</v>
      </c>
      <c r="T18" s="15">
        <v>0.65500000000000003</v>
      </c>
      <c r="U18" s="19">
        <f t="shared" si="5"/>
        <v>1.1564073412376157</v>
      </c>
      <c r="V18" s="2">
        <v>327</v>
      </c>
      <c r="W18" s="2">
        <v>535</v>
      </c>
      <c r="X18" s="13">
        <f t="shared" si="6"/>
        <v>0.61121495327102804</v>
      </c>
      <c r="Y18" s="17">
        <v>0.45</v>
      </c>
      <c r="Z18" s="19">
        <f t="shared" si="7"/>
        <v>1.3582554517133956</v>
      </c>
    </row>
    <row r="19" spans="1:26" x14ac:dyDescent="0.2">
      <c r="A19" s="6">
        <v>3</v>
      </c>
      <c r="B19" s="6" t="s">
        <v>25</v>
      </c>
      <c r="C19" s="1" t="s">
        <v>7</v>
      </c>
      <c r="D19" s="2">
        <v>15</v>
      </c>
      <c r="E19" s="2">
        <v>2</v>
      </c>
      <c r="F19" s="2">
        <v>3</v>
      </c>
      <c r="G19" s="2">
        <v>3</v>
      </c>
      <c r="H19" s="3">
        <f t="shared" si="1"/>
        <v>1</v>
      </c>
      <c r="I19" s="15">
        <v>0.68899999999999995</v>
      </c>
      <c r="J19" s="19">
        <f t="shared" si="2"/>
        <v>1.4513788098693761</v>
      </c>
      <c r="K19" s="2">
        <v>4</v>
      </c>
      <c r="L19" s="2">
        <v>4</v>
      </c>
      <c r="M19" s="3">
        <f t="shared" si="3"/>
        <v>1</v>
      </c>
      <c r="N19" s="15">
        <v>0.61399999999999999</v>
      </c>
      <c r="O19" s="19">
        <f t="shared" si="4"/>
        <v>1.6286644951140066</v>
      </c>
      <c r="P19" s="4">
        <v>5516.5</v>
      </c>
      <c r="Q19" s="14">
        <v>2</v>
      </c>
      <c r="R19" s="14">
        <v>2</v>
      </c>
      <c r="S19" s="3">
        <f t="shared" si="0"/>
        <v>1</v>
      </c>
      <c r="T19" s="15">
        <v>0.65500000000000003</v>
      </c>
      <c r="U19" s="19">
        <f t="shared" si="5"/>
        <v>1.5267175572519083</v>
      </c>
      <c r="V19" s="2">
        <v>6</v>
      </c>
      <c r="W19" s="2">
        <v>11</v>
      </c>
      <c r="X19" s="13">
        <f t="shared" si="6"/>
        <v>0.54545454545454541</v>
      </c>
      <c r="Y19" s="17">
        <v>0.45</v>
      </c>
      <c r="Z19" s="19">
        <f t="shared" si="7"/>
        <v>1.2121212121212119</v>
      </c>
    </row>
    <row r="20" spans="1:26" x14ac:dyDescent="0.2">
      <c r="A20" s="6">
        <v>6</v>
      </c>
      <c r="B20" s="6" t="s">
        <v>26</v>
      </c>
      <c r="C20" s="1" t="s">
        <v>27</v>
      </c>
      <c r="D20" s="25" t="s">
        <v>3</v>
      </c>
      <c r="E20" s="25" t="s">
        <v>3</v>
      </c>
      <c r="F20" s="25"/>
      <c r="G20" s="25"/>
      <c r="H20" s="26"/>
      <c r="I20" s="27">
        <v>0.68899999999999995</v>
      </c>
      <c r="J20" s="28"/>
      <c r="K20" s="25"/>
      <c r="L20" s="25"/>
      <c r="M20" s="26"/>
      <c r="N20" s="27">
        <v>0.61399999999999999</v>
      </c>
      <c r="O20" s="28"/>
      <c r="P20" s="29"/>
      <c r="Q20" s="30"/>
      <c r="R20" s="30"/>
      <c r="S20" s="26"/>
      <c r="T20" s="27">
        <v>0.65500000000000003</v>
      </c>
      <c r="U20" s="28"/>
      <c r="V20" s="25"/>
      <c r="W20" s="25"/>
      <c r="X20" s="31"/>
      <c r="Y20" s="32">
        <v>0.45</v>
      </c>
      <c r="Z20" s="28"/>
    </row>
    <row r="21" spans="1:26" x14ac:dyDescent="0.2">
      <c r="A21" s="6">
        <v>5</v>
      </c>
      <c r="B21" s="6" t="s">
        <v>28</v>
      </c>
      <c r="C21" s="1" t="s">
        <v>17</v>
      </c>
      <c r="D21" s="2">
        <v>55</v>
      </c>
      <c r="E21" s="2">
        <v>10</v>
      </c>
      <c r="F21" s="2">
        <v>6</v>
      </c>
      <c r="G21" s="2">
        <v>6</v>
      </c>
      <c r="H21" s="3">
        <f t="shared" si="1"/>
        <v>1</v>
      </c>
      <c r="I21" s="15">
        <v>0.68899999999999995</v>
      </c>
      <c r="J21" s="19">
        <f t="shared" si="2"/>
        <v>1.4513788098693761</v>
      </c>
      <c r="K21" s="2">
        <v>5</v>
      </c>
      <c r="L21" s="2">
        <v>6</v>
      </c>
      <c r="M21" s="3">
        <f t="shared" si="3"/>
        <v>0.83333333333333337</v>
      </c>
      <c r="N21" s="15">
        <v>0.61399999999999999</v>
      </c>
      <c r="O21" s="19">
        <f t="shared" si="4"/>
        <v>1.3572204125950056</v>
      </c>
      <c r="P21" s="4">
        <v>6915</v>
      </c>
      <c r="Q21" s="14">
        <v>2</v>
      </c>
      <c r="R21" s="14">
        <v>6</v>
      </c>
      <c r="S21" s="3">
        <f t="shared" si="0"/>
        <v>0.33333333333333331</v>
      </c>
      <c r="T21" s="15">
        <v>0.65500000000000003</v>
      </c>
      <c r="U21" s="19">
        <f t="shared" si="5"/>
        <v>0.5089058524173028</v>
      </c>
      <c r="V21" s="2">
        <v>27</v>
      </c>
      <c r="W21" s="2">
        <v>45</v>
      </c>
      <c r="X21" s="13">
        <f t="shared" si="6"/>
        <v>0.6</v>
      </c>
      <c r="Y21" s="17">
        <v>0.45</v>
      </c>
      <c r="Z21" s="19">
        <f t="shared" si="7"/>
        <v>1.3333333333333333</v>
      </c>
    </row>
    <row r="22" spans="1:26" x14ac:dyDescent="0.2">
      <c r="A22" s="6">
        <v>6</v>
      </c>
      <c r="B22" s="6" t="s">
        <v>29</v>
      </c>
      <c r="C22" s="1" t="s">
        <v>30</v>
      </c>
      <c r="D22" s="2">
        <v>66</v>
      </c>
      <c r="E22" s="2">
        <v>20</v>
      </c>
      <c r="F22" s="2">
        <v>14</v>
      </c>
      <c r="G22" s="2">
        <v>15</v>
      </c>
      <c r="H22" s="3">
        <f t="shared" si="1"/>
        <v>0.93333333333333335</v>
      </c>
      <c r="I22" s="15">
        <v>0.68899999999999995</v>
      </c>
      <c r="J22" s="19">
        <f t="shared" si="2"/>
        <v>1.354620222544751</v>
      </c>
      <c r="K22" s="2">
        <v>15</v>
      </c>
      <c r="L22" s="2">
        <v>18</v>
      </c>
      <c r="M22" s="3">
        <f t="shared" si="3"/>
        <v>0.83333333333333337</v>
      </c>
      <c r="N22" s="15">
        <v>0.61399999999999999</v>
      </c>
      <c r="O22" s="19">
        <f t="shared" si="4"/>
        <v>1.3572204125950056</v>
      </c>
      <c r="P22" s="4">
        <v>2344.5050000000001</v>
      </c>
      <c r="Q22" s="14">
        <v>7</v>
      </c>
      <c r="R22" s="14">
        <v>12</v>
      </c>
      <c r="S22" s="3">
        <f t="shared" si="0"/>
        <v>0.58333333333333337</v>
      </c>
      <c r="T22" s="15">
        <v>0.65500000000000003</v>
      </c>
      <c r="U22" s="19">
        <f t="shared" si="5"/>
        <v>0.89058524173027986</v>
      </c>
      <c r="V22" s="2">
        <v>20</v>
      </c>
      <c r="W22" s="2">
        <v>52</v>
      </c>
      <c r="X22" s="13">
        <f t="shared" si="6"/>
        <v>0.38461538461538464</v>
      </c>
      <c r="Y22" s="17">
        <v>0.45</v>
      </c>
      <c r="Z22" s="19">
        <f t="shared" si="7"/>
        <v>0.85470085470085477</v>
      </c>
    </row>
    <row r="23" spans="1:26" x14ac:dyDescent="0.2">
      <c r="A23" s="6">
        <v>5</v>
      </c>
      <c r="B23" s="6" t="s">
        <v>31</v>
      </c>
      <c r="C23" s="1" t="s">
        <v>32</v>
      </c>
      <c r="D23" s="2">
        <v>17</v>
      </c>
      <c r="E23" s="2">
        <v>4</v>
      </c>
      <c r="F23" s="2">
        <v>9</v>
      </c>
      <c r="G23" s="2">
        <v>9</v>
      </c>
      <c r="H23" s="3">
        <f t="shared" si="1"/>
        <v>1</v>
      </c>
      <c r="I23" s="15">
        <v>0.68899999999999995</v>
      </c>
      <c r="J23" s="19">
        <f t="shared" si="2"/>
        <v>1.4513788098693761</v>
      </c>
      <c r="K23" s="2">
        <v>8</v>
      </c>
      <c r="L23" s="2">
        <v>8</v>
      </c>
      <c r="M23" s="3">
        <f t="shared" si="3"/>
        <v>1</v>
      </c>
      <c r="N23" s="15">
        <v>0.61399999999999999</v>
      </c>
      <c r="O23" s="19">
        <f t="shared" si="4"/>
        <v>1.6286644951140066</v>
      </c>
      <c r="P23" s="4">
        <v>7013.5</v>
      </c>
      <c r="Q23" s="14">
        <v>8</v>
      </c>
      <c r="R23" s="14">
        <v>8</v>
      </c>
      <c r="S23" s="3">
        <f t="shared" si="0"/>
        <v>1</v>
      </c>
      <c r="T23" s="15">
        <v>0.65500000000000003</v>
      </c>
      <c r="U23" s="19">
        <f t="shared" si="5"/>
        <v>1.5267175572519083</v>
      </c>
      <c r="V23" s="2">
        <v>7</v>
      </c>
      <c r="W23" s="2">
        <v>11</v>
      </c>
      <c r="X23" s="13">
        <f t="shared" si="6"/>
        <v>0.63636363636363635</v>
      </c>
      <c r="Y23" s="17">
        <v>0.45</v>
      </c>
      <c r="Z23" s="19">
        <f t="shared" si="7"/>
        <v>1.4141414141414141</v>
      </c>
    </row>
    <row r="24" spans="1:26" x14ac:dyDescent="0.2">
      <c r="A24" s="6">
        <v>5</v>
      </c>
      <c r="B24" s="6" t="s">
        <v>33</v>
      </c>
      <c r="C24" s="1" t="s">
        <v>17</v>
      </c>
      <c r="D24" s="2">
        <v>74</v>
      </c>
      <c r="E24" s="2">
        <v>21</v>
      </c>
      <c r="F24" s="2">
        <v>10</v>
      </c>
      <c r="G24" s="2">
        <v>12</v>
      </c>
      <c r="H24" s="3">
        <f t="shared" si="1"/>
        <v>0.83333333333333337</v>
      </c>
      <c r="I24" s="15">
        <v>0.68899999999999995</v>
      </c>
      <c r="J24" s="19">
        <f t="shared" si="2"/>
        <v>1.2094823415578133</v>
      </c>
      <c r="K24" s="2">
        <v>5</v>
      </c>
      <c r="L24" s="2">
        <v>6</v>
      </c>
      <c r="M24" s="3">
        <f t="shared" si="3"/>
        <v>0.83333333333333337</v>
      </c>
      <c r="N24" s="15">
        <v>0.61399999999999999</v>
      </c>
      <c r="O24" s="19">
        <f t="shared" si="4"/>
        <v>1.3572204125950056</v>
      </c>
      <c r="P24" s="4">
        <v>4321.33</v>
      </c>
      <c r="Q24" s="14">
        <v>2</v>
      </c>
      <c r="R24" s="14">
        <v>5</v>
      </c>
      <c r="S24" s="3">
        <f t="shared" si="0"/>
        <v>0.4</v>
      </c>
      <c r="T24" s="15">
        <v>0.65500000000000003</v>
      </c>
      <c r="U24" s="19">
        <f t="shared" si="5"/>
        <v>0.61068702290076338</v>
      </c>
      <c r="V24" s="2">
        <v>35</v>
      </c>
      <c r="W24" s="2">
        <v>51</v>
      </c>
      <c r="X24" s="13">
        <f t="shared" si="6"/>
        <v>0.68627450980392157</v>
      </c>
      <c r="Y24" s="17">
        <v>0.45</v>
      </c>
      <c r="Z24" s="19">
        <f t="shared" si="7"/>
        <v>1.5250544662309369</v>
      </c>
    </row>
    <row r="25" spans="1:26" x14ac:dyDescent="0.2">
      <c r="A25" s="6">
        <v>5</v>
      </c>
      <c r="B25" s="6" t="s">
        <v>34</v>
      </c>
      <c r="C25" s="1" t="s">
        <v>35</v>
      </c>
      <c r="D25" s="25">
        <v>0</v>
      </c>
      <c r="E25" s="25">
        <v>0</v>
      </c>
      <c r="F25" s="25" t="s">
        <v>3</v>
      </c>
      <c r="G25" s="25">
        <v>0</v>
      </c>
      <c r="H25" s="26"/>
      <c r="I25" s="27">
        <v>0.68899999999999995</v>
      </c>
      <c r="J25" s="28"/>
      <c r="K25" s="53">
        <v>1</v>
      </c>
      <c r="L25" s="53">
        <v>2</v>
      </c>
      <c r="M25" s="8">
        <f t="shared" si="3"/>
        <v>0.5</v>
      </c>
      <c r="N25" s="52">
        <v>0.61399999999999999</v>
      </c>
      <c r="O25" s="28">
        <f t="shared" si="4"/>
        <v>0.81433224755700329</v>
      </c>
      <c r="P25" s="29" t="s">
        <v>3</v>
      </c>
      <c r="Q25" s="38">
        <v>1</v>
      </c>
      <c r="R25" s="38">
        <v>2</v>
      </c>
      <c r="S25" s="8">
        <f t="shared" si="0"/>
        <v>0.5</v>
      </c>
      <c r="T25" s="52">
        <v>0.65500000000000003</v>
      </c>
      <c r="U25" s="28">
        <f t="shared" si="5"/>
        <v>0.76335877862595414</v>
      </c>
      <c r="V25" s="25" t="s">
        <v>3</v>
      </c>
      <c r="W25" s="25">
        <v>0</v>
      </c>
      <c r="X25" s="31"/>
      <c r="Y25" s="32">
        <v>0.45</v>
      </c>
      <c r="Z25" s="28"/>
    </row>
    <row r="26" spans="1:26" x14ac:dyDescent="0.2">
      <c r="A26" s="6">
        <v>3</v>
      </c>
      <c r="B26" s="6" t="s">
        <v>36</v>
      </c>
      <c r="C26" s="1" t="s">
        <v>37</v>
      </c>
      <c r="D26" s="25" t="s">
        <v>3</v>
      </c>
      <c r="E26" s="25" t="s">
        <v>3</v>
      </c>
      <c r="F26" s="25"/>
      <c r="G26" s="25"/>
      <c r="H26" s="26"/>
      <c r="I26" s="27">
        <v>0.68899999999999995</v>
      </c>
      <c r="J26" s="28"/>
      <c r="K26" s="25"/>
      <c r="L26" s="25"/>
      <c r="M26" s="26"/>
      <c r="N26" s="27">
        <v>0.61399999999999999</v>
      </c>
      <c r="O26" s="28"/>
      <c r="P26" s="29"/>
      <c r="Q26" s="30"/>
      <c r="R26" s="30"/>
      <c r="S26" s="26"/>
      <c r="T26" s="27">
        <v>0.65500000000000003</v>
      </c>
      <c r="U26" s="28"/>
      <c r="V26" s="25"/>
      <c r="W26" s="25"/>
      <c r="X26" s="31"/>
      <c r="Y26" s="32">
        <v>0.45</v>
      </c>
      <c r="Z26" s="51"/>
    </row>
    <row r="27" spans="1:26" x14ac:dyDescent="0.2">
      <c r="A27" s="6">
        <v>4</v>
      </c>
      <c r="B27" s="6" t="s">
        <v>38</v>
      </c>
      <c r="C27" s="1" t="s">
        <v>39</v>
      </c>
      <c r="D27" s="2">
        <v>29</v>
      </c>
      <c r="E27" s="2">
        <v>22</v>
      </c>
      <c r="F27" s="2">
        <v>35</v>
      </c>
      <c r="G27" s="2">
        <v>35</v>
      </c>
      <c r="H27" s="3">
        <f t="shared" si="1"/>
        <v>1</v>
      </c>
      <c r="I27" s="15">
        <v>0.68899999999999995</v>
      </c>
      <c r="J27" s="19">
        <f t="shared" si="2"/>
        <v>1.4513788098693761</v>
      </c>
      <c r="K27" s="2">
        <v>37</v>
      </c>
      <c r="L27" s="2">
        <v>37</v>
      </c>
      <c r="M27" s="3">
        <f t="shared" si="3"/>
        <v>1</v>
      </c>
      <c r="N27" s="15">
        <v>0.61399999999999999</v>
      </c>
      <c r="O27" s="19">
        <f t="shared" si="4"/>
        <v>1.6286644951140066</v>
      </c>
      <c r="P27" s="4">
        <v>7280</v>
      </c>
      <c r="Q27" s="14">
        <v>29</v>
      </c>
      <c r="R27" s="14">
        <v>37</v>
      </c>
      <c r="S27" s="3">
        <f t="shared" si="0"/>
        <v>0.78378378378378377</v>
      </c>
      <c r="T27" s="15">
        <v>0.65500000000000003</v>
      </c>
      <c r="U27" s="19">
        <f t="shared" si="5"/>
        <v>1.1966164637920362</v>
      </c>
      <c r="V27" s="2">
        <v>2</v>
      </c>
      <c r="W27" s="2">
        <v>16</v>
      </c>
      <c r="X27" s="13">
        <f t="shared" si="6"/>
        <v>0.125</v>
      </c>
      <c r="Y27" s="17">
        <v>0.45</v>
      </c>
      <c r="Z27" s="19">
        <f t="shared" si="7"/>
        <v>0.27777777777777779</v>
      </c>
    </row>
    <row r="28" spans="1:26" x14ac:dyDescent="0.2">
      <c r="A28" s="6">
        <v>1</v>
      </c>
      <c r="B28" s="6" t="s">
        <v>40</v>
      </c>
      <c r="C28" s="1" t="s">
        <v>21</v>
      </c>
      <c r="D28" s="2">
        <v>21</v>
      </c>
      <c r="E28" s="2">
        <v>7</v>
      </c>
      <c r="F28" s="2">
        <v>4</v>
      </c>
      <c r="G28" s="2">
        <v>5</v>
      </c>
      <c r="H28" s="3">
        <f t="shared" si="1"/>
        <v>0.8</v>
      </c>
      <c r="I28" s="15">
        <v>0.68899999999999995</v>
      </c>
      <c r="J28" s="19">
        <f t="shared" si="2"/>
        <v>1.1611030478955009</v>
      </c>
      <c r="K28" s="2">
        <v>3</v>
      </c>
      <c r="L28" s="2">
        <v>7</v>
      </c>
      <c r="M28" s="3">
        <f t="shared" si="3"/>
        <v>0.42857142857142855</v>
      </c>
      <c r="N28" s="15">
        <v>0.61399999999999999</v>
      </c>
      <c r="O28" s="19">
        <f t="shared" si="4"/>
        <v>0.69799906933457423</v>
      </c>
      <c r="P28" s="4">
        <v>4728.01</v>
      </c>
      <c r="Q28" s="14">
        <v>1</v>
      </c>
      <c r="R28" s="14">
        <v>4</v>
      </c>
      <c r="S28" s="3">
        <f t="shared" si="0"/>
        <v>0.25</v>
      </c>
      <c r="T28" s="15">
        <v>0.65500000000000003</v>
      </c>
      <c r="U28" s="19">
        <f t="shared" si="5"/>
        <v>0.38167938931297707</v>
      </c>
      <c r="V28" s="2">
        <v>4</v>
      </c>
      <c r="W28" s="2">
        <v>9</v>
      </c>
      <c r="X28" s="13">
        <f t="shared" si="6"/>
        <v>0.44444444444444442</v>
      </c>
      <c r="Y28" s="17">
        <v>0.45</v>
      </c>
      <c r="Z28" s="19">
        <f t="shared" si="7"/>
        <v>0.98765432098765427</v>
      </c>
    </row>
    <row r="29" spans="1:26" x14ac:dyDescent="0.2">
      <c r="A29" s="6">
        <v>1</v>
      </c>
      <c r="B29" s="6" t="s">
        <v>41</v>
      </c>
      <c r="C29" s="1" t="s">
        <v>42</v>
      </c>
      <c r="D29" s="25" t="s">
        <v>3</v>
      </c>
      <c r="E29" s="25" t="s">
        <v>3</v>
      </c>
      <c r="F29" s="25"/>
      <c r="G29" s="25"/>
      <c r="H29" s="26"/>
      <c r="I29" s="27">
        <v>0.68899999999999995</v>
      </c>
      <c r="J29" s="28"/>
      <c r="K29" s="25"/>
      <c r="L29" s="25"/>
      <c r="M29" s="26"/>
      <c r="N29" s="27">
        <v>0.61399999999999999</v>
      </c>
      <c r="O29" s="28"/>
      <c r="P29" s="29"/>
      <c r="Q29" s="30"/>
      <c r="R29" s="30"/>
      <c r="S29" s="26"/>
      <c r="T29" s="27">
        <v>0.65500000000000003</v>
      </c>
      <c r="U29" s="28"/>
      <c r="V29" s="25"/>
      <c r="W29" s="25"/>
      <c r="X29" s="31"/>
      <c r="Y29" s="32">
        <v>0.45</v>
      </c>
      <c r="Z29" s="28"/>
    </row>
    <row r="30" spans="1:26" x14ac:dyDescent="0.2">
      <c r="A30" s="6">
        <v>5</v>
      </c>
      <c r="B30" s="6" t="s">
        <v>43</v>
      </c>
      <c r="C30" s="1" t="s">
        <v>7</v>
      </c>
      <c r="D30" s="2">
        <v>95</v>
      </c>
      <c r="E30" s="2">
        <v>16</v>
      </c>
      <c r="F30" s="2">
        <v>16</v>
      </c>
      <c r="G30" s="2">
        <v>17</v>
      </c>
      <c r="H30" s="3">
        <f t="shared" si="1"/>
        <v>0.94117647058823528</v>
      </c>
      <c r="I30" s="15">
        <v>0.68899999999999995</v>
      </c>
      <c r="J30" s="19">
        <f t="shared" si="2"/>
        <v>1.3660035857594126</v>
      </c>
      <c r="K30" s="2">
        <v>11</v>
      </c>
      <c r="L30" s="2">
        <v>16</v>
      </c>
      <c r="M30" s="3">
        <f t="shared" si="3"/>
        <v>0.6875</v>
      </c>
      <c r="N30" s="15">
        <v>0.61399999999999999</v>
      </c>
      <c r="O30" s="19">
        <f t="shared" si="4"/>
        <v>1.1197068403908794</v>
      </c>
      <c r="P30" s="4">
        <v>6803.41</v>
      </c>
      <c r="Q30" s="14">
        <v>3</v>
      </c>
      <c r="R30" s="14">
        <v>11</v>
      </c>
      <c r="S30" s="3">
        <f t="shared" si="0"/>
        <v>0.27272727272727271</v>
      </c>
      <c r="T30" s="15">
        <v>0.65500000000000003</v>
      </c>
      <c r="U30" s="19">
        <f t="shared" si="5"/>
        <v>0.41637751561415681</v>
      </c>
      <c r="V30" s="2">
        <v>53</v>
      </c>
      <c r="W30" s="2">
        <v>62</v>
      </c>
      <c r="X30" s="13">
        <f t="shared" si="6"/>
        <v>0.85483870967741937</v>
      </c>
      <c r="Y30" s="17">
        <v>0.45</v>
      </c>
      <c r="Z30" s="19">
        <f t="shared" si="7"/>
        <v>1.8996415770609318</v>
      </c>
    </row>
    <row r="31" spans="1:26" x14ac:dyDescent="0.2">
      <c r="A31" s="6">
        <v>5</v>
      </c>
      <c r="B31" s="6" t="s">
        <v>44</v>
      </c>
      <c r="C31" s="1" t="s">
        <v>39</v>
      </c>
      <c r="D31" s="2">
        <v>60</v>
      </c>
      <c r="E31" s="2">
        <v>22</v>
      </c>
      <c r="F31" s="2">
        <v>25</v>
      </c>
      <c r="G31" s="2">
        <v>25</v>
      </c>
      <c r="H31" s="3">
        <f t="shared" si="1"/>
        <v>1</v>
      </c>
      <c r="I31" s="15">
        <v>0.68899999999999995</v>
      </c>
      <c r="J31" s="19">
        <f t="shared" si="2"/>
        <v>1.4513788098693761</v>
      </c>
      <c r="K31" s="2">
        <v>32</v>
      </c>
      <c r="L31" s="2">
        <v>33</v>
      </c>
      <c r="M31" s="3">
        <f t="shared" si="3"/>
        <v>0.96969696969696972</v>
      </c>
      <c r="N31" s="15">
        <v>0.61399999999999999</v>
      </c>
      <c r="O31" s="19">
        <f t="shared" si="4"/>
        <v>1.5793110255650973</v>
      </c>
      <c r="P31" s="4">
        <v>6500</v>
      </c>
      <c r="Q31" s="14">
        <v>25</v>
      </c>
      <c r="R31" s="14">
        <v>33</v>
      </c>
      <c r="S31" s="3">
        <f t="shared" si="0"/>
        <v>0.75757575757575757</v>
      </c>
      <c r="T31" s="15">
        <v>0.65500000000000003</v>
      </c>
      <c r="U31" s="19">
        <f t="shared" si="5"/>
        <v>1.1566042100393246</v>
      </c>
      <c r="V31" s="2">
        <v>11</v>
      </c>
      <c r="W31" s="2">
        <v>45</v>
      </c>
      <c r="X31" s="13">
        <f t="shared" si="6"/>
        <v>0.24444444444444444</v>
      </c>
      <c r="Y31" s="17">
        <v>0.45</v>
      </c>
      <c r="Z31" s="19">
        <f t="shared" si="7"/>
        <v>0.54320987654320985</v>
      </c>
    </row>
    <row r="32" spans="1:26" x14ac:dyDescent="0.2">
      <c r="A32" s="6">
        <v>5</v>
      </c>
      <c r="B32" s="6" t="s">
        <v>45</v>
      </c>
      <c r="C32" s="1" t="s">
        <v>46</v>
      </c>
      <c r="D32" s="2">
        <v>37</v>
      </c>
      <c r="E32" s="2">
        <v>34</v>
      </c>
      <c r="F32" s="2">
        <v>4</v>
      </c>
      <c r="G32" s="2">
        <v>4</v>
      </c>
      <c r="H32" s="3">
        <f t="shared" si="1"/>
        <v>1</v>
      </c>
      <c r="I32" s="15">
        <v>0.68899999999999995</v>
      </c>
      <c r="J32" s="19">
        <f t="shared" si="2"/>
        <v>1.4513788098693761</v>
      </c>
      <c r="K32" s="2">
        <v>2</v>
      </c>
      <c r="L32" s="2">
        <v>2</v>
      </c>
      <c r="M32" s="3">
        <f t="shared" si="3"/>
        <v>1</v>
      </c>
      <c r="N32" s="15">
        <v>0.61399999999999999</v>
      </c>
      <c r="O32" s="19">
        <f t="shared" si="4"/>
        <v>1.6286644951140066</v>
      </c>
      <c r="P32" s="4">
        <v>9360</v>
      </c>
      <c r="Q32" s="14">
        <v>2</v>
      </c>
      <c r="R32" s="14">
        <v>2</v>
      </c>
      <c r="S32" s="3">
        <f t="shared" si="0"/>
        <v>1</v>
      </c>
      <c r="T32" s="15">
        <v>0.65500000000000003</v>
      </c>
      <c r="U32" s="19">
        <f t="shared" si="5"/>
        <v>1.5267175572519083</v>
      </c>
      <c r="V32" s="2">
        <v>32</v>
      </c>
      <c r="W32" s="2">
        <v>34</v>
      </c>
      <c r="X32" s="13">
        <f t="shared" si="6"/>
        <v>0.94117647058823528</v>
      </c>
      <c r="Y32" s="17">
        <v>0.45</v>
      </c>
      <c r="Z32" s="19">
        <f t="shared" si="7"/>
        <v>2.0915032679738563</v>
      </c>
    </row>
    <row r="33" spans="1:26" x14ac:dyDescent="0.2">
      <c r="A33" s="6">
        <v>3</v>
      </c>
      <c r="B33" s="6" t="s">
        <v>47</v>
      </c>
      <c r="C33" s="1" t="s">
        <v>48</v>
      </c>
      <c r="D33" s="2">
        <v>15</v>
      </c>
      <c r="E33" s="2">
        <v>2</v>
      </c>
      <c r="F33" s="2">
        <v>1</v>
      </c>
      <c r="G33" s="2">
        <v>1</v>
      </c>
      <c r="H33" s="3">
        <f t="shared" si="1"/>
        <v>1</v>
      </c>
      <c r="I33" s="15">
        <v>0.68899999999999995</v>
      </c>
      <c r="J33" s="19">
        <f t="shared" si="2"/>
        <v>1.4513788098693761</v>
      </c>
      <c r="K33" s="2">
        <v>1</v>
      </c>
      <c r="L33" s="2">
        <v>1</v>
      </c>
      <c r="M33" s="3">
        <f t="shared" si="3"/>
        <v>1</v>
      </c>
      <c r="N33" s="15">
        <v>0.61399999999999999</v>
      </c>
      <c r="O33" s="19">
        <f t="shared" si="4"/>
        <v>1.6286644951140066</v>
      </c>
      <c r="P33" s="4">
        <v>2619</v>
      </c>
      <c r="Q33" s="14">
        <v>1</v>
      </c>
      <c r="R33" s="14">
        <v>1</v>
      </c>
      <c r="S33" s="3">
        <f t="shared" si="0"/>
        <v>1</v>
      </c>
      <c r="T33" s="15">
        <v>0.65500000000000003</v>
      </c>
      <c r="U33" s="19">
        <f t="shared" si="5"/>
        <v>1.5267175572519083</v>
      </c>
      <c r="V33" s="24" t="s">
        <v>3</v>
      </c>
      <c r="W33" s="24">
        <v>0</v>
      </c>
      <c r="X33" s="39"/>
      <c r="Y33" s="40">
        <v>0.45</v>
      </c>
      <c r="Z33" s="33"/>
    </row>
    <row r="34" spans="1:26" x14ac:dyDescent="0.2">
      <c r="A34" s="6">
        <v>4</v>
      </c>
      <c r="B34" s="6" t="s">
        <v>49</v>
      </c>
      <c r="C34" s="1" t="s">
        <v>50</v>
      </c>
      <c r="D34" s="2">
        <v>19</v>
      </c>
      <c r="E34" s="2">
        <v>9</v>
      </c>
      <c r="F34" s="2">
        <v>6</v>
      </c>
      <c r="G34" s="2">
        <v>6</v>
      </c>
      <c r="H34" s="3">
        <f t="shared" si="1"/>
        <v>1</v>
      </c>
      <c r="I34" s="15">
        <v>0.68899999999999995</v>
      </c>
      <c r="J34" s="19">
        <f t="shared" si="2"/>
        <v>1.4513788098693761</v>
      </c>
      <c r="K34" s="2">
        <v>4</v>
      </c>
      <c r="L34" s="2">
        <v>4</v>
      </c>
      <c r="M34" s="3">
        <f t="shared" si="3"/>
        <v>1</v>
      </c>
      <c r="N34" s="15">
        <v>0.61399999999999999</v>
      </c>
      <c r="O34" s="19">
        <f t="shared" si="4"/>
        <v>1.6286644951140066</v>
      </c>
      <c r="P34" s="4">
        <v>4800</v>
      </c>
      <c r="Q34" s="14">
        <v>2</v>
      </c>
      <c r="R34" s="14">
        <v>4</v>
      </c>
      <c r="S34" s="3">
        <f t="shared" si="0"/>
        <v>0.5</v>
      </c>
      <c r="T34" s="15">
        <v>0.65500000000000003</v>
      </c>
      <c r="U34" s="19">
        <f t="shared" si="5"/>
        <v>0.76335877862595414</v>
      </c>
      <c r="V34" s="2">
        <v>18</v>
      </c>
      <c r="W34" s="2">
        <v>19</v>
      </c>
      <c r="X34" s="13">
        <f t="shared" si="6"/>
        <v>0.94736842105263153</v>
      </c>
      <c r="Y34" s="17">
        <v>0.45</v>
      </c>
      <c r="Z34" s="19">
        <f t="shared" si="7"/>
        <v>2.1052631578947367</v>
      </c>
    </row>
    <row r="35" spans="1:26" x14ac:dyDescent="0.2">
      <c r="A35" s="6">
        <v>3</v>
      </c>
      <c r="B35" s="6" t="s">
        <v>51</v>
      </c>
      <c r="C35" s="1" t="s">
        <v>7</v>
      </c>
      <c r="D35" s="2">
        <v>113</v>
      </c>
      <c r="E35" s="2">
        <v>26</v>
      </c>
      <c r="F35" s="2">
        <v>14</v>
      </c>
      <c r="G35" s="2">
        <v>21</v>
      </c>
      <c r="H35" s="3">
        <f t="shared" si="1"/>
        <v>0.66666666666666663</v>
      </c>
      <c r="I35" s="15">
        <v>0.68899999999999995</v>
      </c>
      <c r="J35" s="19">
        <f t="shared" si="2"/>
        <v>0.96758587324625067</v>
      </c>
      <c r="K35" s="2">
        <v>7</v>
      </c>
      <c r="L35" s="2">
        <v>11</v>
      </c>
      <c r="M35" s="3">
        <f t="shared" si="3"/>
        <v>0.63636363636363635</v>
      </c>
      <c r="N35" s="15">
        <v>0.61399999999999999</v>
      </c>
      <c r="O35" s="19">
        <f t="shared" si="4"/>
        <v>1.0364228605270951</v>
      </c>
      <c r="P35" s="4">
        <v>5052.6149999999998</v>
      </c>
      <c r="Q35" s="14">
        <v>0</v>
      </c>
      <c r="R35" s="14">
        <v>6</v>
      </c>
      <c r="S35" s="3">
        <f t="shared" si="0"/>
        <v>0</v>
      </c>
      <c r="T35" s="15">
        <v>0.65500000000000003</v>
      </c>
      <c r="U35" s="19">
        <f t="shared" si="5"/>
        <v>0</v>
      </c>
      <c r="V35" s="2">
        <v>51</v>
      </c>
      <c r="W35" s="2">
        <v>71</v>
      </c>
      <c r="X35" s="13">
        <f t="shared" si="6"/>
        <v>0.71830985915492962</v>
      </c>
      <c r="Y35" s="17">
        <v>0.45</v>
      </c>
      <c r="Z35" s="19">
        <f t="shared" si="7"/>
        <v>1.596244131455399</v>
      </c>
    </row>
    <row r="36" spans="1:26" x14ac:dyDescent="0.2">
      <c r="A36" s="6">
        <v>4</v>
      </c>
      <c r="B36" s="6" t="s">
        <v>52</v>
      </c>
      <c r="C36" s="1" t="s">
        <v>39</v>
      </c>
      <c r="D36" s="2">
        <v>28</v>
      </c>
      <c r="E36" s="2">
        <v>18</v>
      </c>
      <c r="F36" s="2">
        <v>17</v>
      </c>
      <c r="G36" s="2">
        <v>17</v>
      </c>
      <c r="H36" s="3">
        <f t="shared" si="1"/>
        <v>1</v>
      </c>
      <c r="I36" s="15">
        <v>0.68899999999999995</v>
      </c>
      <c r="J36" s="19">
        <f t="shared" si="2"/>
        <v>1.4513788098693761</v>
      </c>
      <c r="K36" s="2">
        <v>16</v>
      </c>
      <c r="L36" s="2">
        <v>16</v>
      </c>
      <c r="M36" s="3">
        <f t="shared" si="3"/>
        <v>1</v>
      </c>
      <c r="N36" s="15">
        <v>0.61399999999999999</v>
      </c>
      <c r="O36" s="19">
        <f t="shared" si="4"/>
        <v>1.6286644951140066</v>
      </c>
      <c r="P36" s="4">
        <v>7920</v>
      </c>
      <c r="Q36" s="14">
        <v>13</v>
      </c>
      <c r="R36" s="14">
        <v>16</v>
      </c>
      <c r="S36" s="3">
        <f t="shared" si="0"/>
        <v>0.8125</v>
      </c>
      <c r="T36" s="15">
        <v>0.65500000000000003</v>
      </c>
      <c r="U36" s="19">
        <f t="shared" si="5"/>
        <v>1.2404580152671756</v>
      </c>
      <c r="V36" s="2">
        <v>9</v>
      </c>
      <c r="W36" s="2">
        <v>25</v>
      </c>
      <c r="X36" s="13">
        <f t="shared" si="6"/>
        <v>0.36</v>
      </c>
      <c r="Y36" s="17">
        <v>0.45</v>
      </c>
      <c r="Z36" s="19">
        <f t="shared" si="7"/>
        <v>0.79999999999999993</v>
      </c>
    </row>
    <row r="37" spans="1:26" x14ac:dyDescent="0.2">
      <c r="A37" s="6">
        <v>5</v>
      </c>
      <c r="B37" s="6" t="s">
        <v>53</v>
      </c>
      <c r="C37" s="1" t="s">
        <v>17</v>
      </c>
      <c r="D37" s="2">
        <v>63</v>
      </c>
      <c r="E37" s="2">
        <v>18</v>
      </c>
      <c r="F37" s="2">
        <v>8</v>
      </c>
      <c r="G37" s="2">
        <v>8</v>
      </c>
      <c r="H37" s="3">
        <f t="shared" si="1"/>
        <v>1</v>
      </c>
      <c r="I37" s="15">
        <v>0.68899999999999995</v>
      </c>
      <c r="J37" s="19">
        <f t="shared" si="2"/>
        <v>1.4513788098693761</v>
      </c>
      <c r="K37" s="2">
        <v>4</v>
      </c>
      <c r="L37" s="2">
        <v>8</v>
      </c>
      <c r="M37" s="3">
        <f t="shared" si="3"/>
        <v>0.5</v>
      </c>
      <c r="N37" s="15">
        <v>0.61399999999999999</v>
      </c>
      <c r="O37" s="19">
        <f t="shared" si="4"/>
        <v>0.81433224755700329</v>
      </c>
      <c r="P37" s="4">
        <v>6671.07</v>
      </c>
      <c r="Q37" s="14">
        <v>2</v>
      </c>
      <c r="R37" s="14">
        <v>8</v>
      </c>
      <c r="S37" s="3">
        <f t="shared" si="0"/>
        <v>0.25</v>
      </c>
      <c r="T37" s="15">
        <v>0.65500000000000003</v>
      </c>
      <c r="U37" s="19">
        <f t="shared" si="5"/>
        <v>0.38167938931297707</v>
      </c>
      <c r="V37" s="2">
        <v>22</v>
      </c>
      <c r="W37" s="2">
        <v>47</v>
      </c>
      <c r="X37" s="13">
        <f t="shared" si="6"/>
        <v>0.46808510638297873</v>
      </c>
      <c r="Y37" s="17">
        <v>0.45</v>
      </c>
      <c r="Z37" s="19">
        <f t="shared" si="7"/>
        <v>1.0401891252955082</v>
      </c>
    </row>
    <row r="38" spans="1:26" x14ac:dyDescent="0.2">
      <c r="A38" s="6">
        <v>1</v>
      </c>
      <c r="B38" s="6" t="s">
        <v>54</v>
      </c>
      <c r="C38" s="1" t="s">
        <v>21</v>
      </c>
      <c r="D38" s="2">
        <v>3</v>
      </c>
      <c r="E38" s="2">
        <v>2</v>
      </c>
      <c r="F38" s="2">
        <v>2</v>
      </c>
      <c r="G38" s="2">
        <v>3</v>
      </c>
      <c r="H38" s="3">
        <f t="shared" si="1"/>
        <v>0.66666666666666663</v>
      </c>
      <c r="I38" s="15">
        <v>0.68899999999999995</v>
      </c>
      <c r="J38" s="19">
        <f t="shared" si="2"/>
        <v>0.96758587324625067</v>
      </c>
      <c r="K38" s="2">
        <v>2</v>
      </c>
      <c r="L38" s="2">
        <v>4</v>
      </c>
      <c r="M38" s="3">
        <f t="shared" si="3"/>
        <v>0.5</v>
      </c>
      <c r="N38" s="15">
        <v>0.61399999999999999</v>
      </c>
      <c r="O38" s="19">
        <f t="shared" si="4"/>
        <v>0.81433224755700329</v>
      </c>
      <c r="P38" s="4">
        <v>4797.2049999999999</v>
      </c>
      <c r="Q38" s="14">
        <v>1</v>
      </c>
      <c r="R38" s="14">
        <v>3</v>
      </c>
      <c r="S38" s="3">
        <f t="shared" si="0"/>
        <v>0.33333333333333331</v>
      </c>
      <c r="T38" s="15">
        <v>0.65500000000000003</v>
      </c>
      <c r="U38" s="19">
        <f t="shared" si="5"/>
        <v>0.5089058524173028</v>
      </c>
      <c r="V38" s="2">
        <v>1</v>
      </c>
      <c r="W38" s="2">
        <v>1</v>
      </c>
      <c r="X38" s="13">
        <f t="shared" si="6"/>
        <v>1</v>
      </c>
      <c r="Y38" s="17">
        <v>0.45</v>
      </c>
      <c r="Z38" s="19">
        <f t="shared" si="7"/>
        <v>2.2222222222222223</v>
      </c>
    </row>
    <row r="39" spans="1:26" x14ac:dyDescent="0.2">
      <c r="A39" s="6">
        <v>1</v>
      </c>
      <c r="B39" s="6" t="s">
        <v>55</v>
      </c>
      <c r="C39" s="1" t="s">
        <v>56</v>
      </c>
      <c r="D39" s="2">
        <v>25</v>
      </c>
      <c r="E39" s="2">
        <v>21</v>
      </c>
      <c r="F39" s="2">
        <v>7</v>
      </c>
      <c r="G39" s="2">
        <v>9</v>
      </c>
      <c r="H39" s="3">
        <f t="shared" si="1"/>
        <v>0.77777777777777779</v>
      </c>
      <c r="I39" s="15">
        <v>0.68899999999999995</v>
      </c>
      <c r="J39" s="19">
        <f t="shared" si="2"/>
        <v>1.1288501854539592</v>
      </c>
      <c r="K39" s="2">
        <v>3</v>
      </c>
      <c r="L39" s="2">
        <v>10</v>
      </c>
      <c r="M39" s="3">
        <f t="shared" si="3"/>
        <v>0.3</v>
      </c>
      <c r="N39" s="15">
        <v>0.61399999999999999</v>
      </c>
      <c r="O39" s="19">
        <f t="shared" si="4"/>
        <v>0.48859934853420195</v>
      </c>
      <c r="P39" s="4">
        <v>5865</v>
      </c>
      <c r="Q39" s="14">
        <v>6</v>
      </c>
      <c r="R39" s="14">
        <v>8</v>
      </c>
      <c r="S39" s="3">
        <f t="shared" si="0"/>
        <v>0.75</v>
      </c>
      <c r="T39" s="15">
        <v>0.65500000000000003</v>
      </c>
      <c r="U39" s="19">
        <f t="shared" si="5"/>
        <v>1.1450381679389312</v>
      </c>
      <c r="V39" s="2">
        <v>1</v>
      </c>
      <c r="W39" s="2">
        <v>3</v>
      </c>
      <c r="X39" s="13">
        <f t="shared" si="6"/>
        <v>0.33333333333333331</v>
      </c>
      <c r="Y39" s="17">
        <v>0.45</v>
      </c>
      <c r="Z39" s="19">
        <f t="shared" si="7"/>
        <v>0.7407407407407407</v>
      </c>
    </row>
    <row r="40" spans="1:26" x14ac:dyDescent="0.2">
      <c r="A40" s="6">
        <v>4</v>
      </c>
      <c r="B40" s="6" t="s">
        <v>57</v>
      </c>
      <c r="C40" s="1" t="s">
        <v>58</v>
      </c>
      <c r="D40" s="2">
        <v>25</v>
      </c>
      <c r="E40" s="2">
        <v>9</v>
      </c>
      <c r="F40" s="24" t="s">
        <v>3</v>
      </c>
      <c r="G40" s="24">
        <v>0</v>
      </c>
      <c r="H40" s="34"/>
      <c r="I40" s="35">
        <v>0.68899999999999995</v>
      </c>
      <c r="J40" s="33"/>
      <c r="K40" s="24" t="s">
        <v>3</v>
      </c>
      <c r="L40" s="24">
        <v>0</v>
      </c>
      <c r="M40" s="34"/>
      <c r="N40" s="35">
        <v>0.61399999999999999</v>
      </c>
      <c r="O40" s="33"/>
      <c r="P40" s="36" t="s">
        <v>3</v>
      </c>
      <c r="Q40" s="37" t="s">
        <v>3</v>
      </c>
      <c r="R40" s="37">
        <v>0</v>
      </c>
      <c r="S40" s="34"/>
      <c r="T40" s="35">
        <v>0.65500000000000003</v>
      </c>
      <c r="U40" s="33"/>
      <c r="V40" s="2">
        <v>5</v>
      </c>
      <c r="W40" s="2">
        <v>5</v>
      </c>
      <c r="X40" s="13">
        <f t="shared" si="6"/>
        <v>1</v>
      </c>
      <c r="Y40" s="17">
        <v>0.45</v>
      </c>
      <c r="Z40" s="19">
        <f t="shared" si="7"/>
        <v>2.2222222222222223</v>
      </c>
    </row>
    <row r="41" spans="1:26" x14ac:dyDescent="0.2">
      <c r="A41" s="6">
        <v>6</v>
      </c>
      <c r="B41" s="6" t="s">
        <v>59</v>
      </c>
      <c r="C41" s="1" t="s">
        <v>60</v>
      </c>
      <c r="D41" s="2">
        <v>5</v>
      </c>
      <c r="E41" s="2">
        <v>0</v>
      </c>
      <c r="F41" s="2">
        <v>1</v>
      </c>
      <c r="G41" s="2">
        <v>1</v>
      </c>
      <c r="H41" s="3">
        <f t="shared" si="1"/>
        <v>1</v>
      </c>
      <c r="I41" s="15">
        <v>0.68899999999999995</v>
      </c>
      <c r="J41" s="19">
        <f t="shared" si="2"/>
        <v>1.4513788098693761</v>
      </c>
      <c r="K41" s="2">
        <v>1</v>
      </c>
      <c r="L41" s="2">
        <v>1</v>
      </c>
      <c r="M41" s="3">
        <f t="shared" si="3"/>
        <v>1</v>
      </c>
      <c r="N41" s="15">
        <v>0.61399999999999999</v>
      </c>
      <c r="O41" s="19">
        <f t="shared" si="4"/>
        <v>1.6286644951140066</v>
      </c>
      <c r="P41" s="4">
        <v>6600.25</v>
      </c>
      <c r="Q41" s="14">
        <v>1</v>
      </c>
      <c r="R41" s="14">
        <v>1</v>
      </c>
      <c r="S41" s="3">
        <f t="shared" si="0"/>
        <v>1</v>
      </c>
      <c r="T41" s="15">
        <v>0.65500000000000003</v>
      </c>
      <c r="U41" s="19">
        <f t="shared" si="5"/>
        <v>1.5267175572519083</v>
      </c>
      <c r="V41" s="24" t="s">
        <v>3</v>
      </c>
      <c r="W41" s="24">
        <v>0</v>
      </c>
      <c r="X41" s="39"/>
      <c r="Y41" s="40">
        <v>0.45</v>
      </c>
      <c r="Z41" s="33"/>
    </row>
    <row r="42" spans="1:26" x14ac:dyDescent="0.2">
      <c r="A42" s="6">
        <v>1</v>
      </c>
      <c r="B42" s="6" t="s">
        <v>61</v>
      </c>
      <c r="C42" s="1" t="s">
        <v>56</v>
      </c>
      <c r="D42" s="2">
        <v>62</v>
      </c>
      <c r="E42" s="2">
        <v>25</v>
      </c>
      <c r="F42" s="2">
        <v>16</v>
      </c>
      <c r="G42" s="2">
        <v>16</v>
      </c>
      <c r="H42" s="3">
        <f t="shared" si="1"/>
        <v>1</v>
      </c>
      <c r="I42" s="15">
        <v>0.68899999999999995</v>
      </c>
      <c r="J42" s="19">
        <f t="shared" si="2"/>
        <v>1.4513788098693761</v>
      </c>
      <c r="K42" s="2">
        <v>16</v>
      </c>
      <c r="L42" s="2">
        <v>20</v>
      </c>
      <c r="M42" s="3">
        <f t="shared" si="3"/>
        <v>0.8</v>
      </c>
      <c r="N42" s="15">
        <v>0.61399999999999999</v>
      </c>
      <c r="O42" s="19">
        <f t="shared" si="4"/>
        <v>1.3029315960912053</v>
      </c>
      <c r="P42" s="4">
        <v>6241.5</v>
      </c>
      <c r="Q42" s="14">
        <v>1</v>
      </c>
      <c r="R42" s="14">
        <v>13</v>
      </c>
      <c r="S42" s="3">
        <f t="shared" si="0"/>
        <v>7.6923076923076927E-2</v>
      </c>
      <c r="T42" s="15">
        <v>0.65500000000000003</v>
      </c>
      <c r="U42" s="19">
        <f t="shared" si="5"/>
        <v>0.11743981209630065</v>
      </c>
      <c r="V42" s="2">
        <v>1</v>
      </c>
      <c r="W42" s="2">
        <v>1</v>
      </c>
      <c r="X42" s="13">
        <f t="shared" si="6"/>
        <v>1</v>
      </c>
      <c r="Y42" s="17">
        <v>0.45</v>
      </c>
      <c r="Z42" s="19">
        <f t="shared" si="7"/>
        <v>2.2222222222222223</v>
      </c>
    </row>
    <row r="43" spans="1:26" x14ac:dyDescent="0.2">
      <c r="A43" s="6">
        <v>5</v>
      </c>
      <c r="B43" s="6" t="s">
        <v>62</v>
      </c>
      <c r="C43" s="1" t="s">
        <v>56</v>
      </c>
      <c r="D43" s="2">
        <v>83</v>
      </c>
      <c r="E43" s="2">
        <v>17</v>
      </c>
      <c r="F43" s="2">
        <v>8</v>
      </c>
      <c r="G43" s="2">
        <v>10</v>
      </c>
      <c r="H43" s="3">
        <f t="shared" si="1"/>
        <v>0.8</v>
      </c>
      <c r="I43" s="15">
        <v>0.68899999999999995</v>
      </c>
      <c r="J43" s="19">
        <f t="shared" si="2"/>
        <v>1.1611030478955009</v>
      </c>
      <c r="K43" s="2">
        <v>5</v>
      </c>
      <c r="L43" s="2">
        <v>7</v>
      </c>
      <c r="M43" s="3">
        <f t="shared" si="3"/>
        <v>0.7142857142857143</v>
      </c>
      <c r="N43" s="15">
        <v>0.61399999999999999</v>
      </c>
      <c r="O43" s="19">
        <f t="shared" si="4"/>
        <v>1.1633317822242903</v>
      </c>
      <c r="P43" s="4">
        <v>6489</v>
      </c>
      <c r="Q43" s="14">
        <v>0</v>
      </c>
      <c r="R43" s="14">
        <v>3</v>
      </c>
      <c r="S43" s="3">
        <f t="shared" si="0"/>
        <v>0</v>
      </c>
      <c r="T43" s="15">
        <v>0.65500000000000003</v>
      </c>
      <c r="U43" s="19">
        <f t="shared" si="5"/>
        <v>0</v>
      </c>
      <c r="V43" s="24" t="s">
        <v>3</v>
      </c>
      <c r="W43" s="24">
        <v>0</v>
      </c>
      <c r="X43" s="39"/>
      <c r="Y43" s="40">
        <v>0.45</v>
      </c>
      <c r="Z43" s="33"/>
    </row>
    <row r="44" spans="1:26" x14ac:dyDescent="0.2">
      <c r="A44" s="6">
        <v>4</v>
      </c>
      <c r="B44" s="6" t="s">
        <v>63</v>
      </c>
      <c r="C44" s="1" t="s">
        <v>64</v>
      </c>
      <c r="D44" s="2">
        <v>15</v>
      </c>
      <c r="E44" s="2">
        <v>14</v>
      </c>
      <c r="F44" s="2">
        <v>22</v>
      </c>
      <c r="G44" s="2">
        <v>22</v>
      </c>
      <c r="H44" s="3">
        <f t="shared" si="1"/>
        <v>1</v>
      </c>
      <c r="I44" s="15">
        <v>0.68899999999999995</v>
      </c>
      <c r="J44" s="19">
        <f t="shared" si="2"/>
        <v>1.4513788098693761</v>
      </c>
      <c r="K44" s="2">
        <v>32</v>
      </c>
      <c r="L44" s="2">
        <v>32</v>
      </c>
      <c r="M44" s="3">
        <f t="shared" si="3"/>
        <v>1</v>
      </c>
      <c r="N44" s="15">
        <v>0.61399999999999999</v>
      </c>
      <c r="O44" s="19">
        <f t="shared" si="4"/>
        <v>1.6286644951140066</v>
      </c>
      <c r="P44" s="4">
        <v>4960</v>
      </c>
      <c r="Q44" s="14">
        <v>24</v>
      </c>
      <c r="R44" s="14">
        <v>30</v>
      </c>
      <c r="S44" s="3">
        <f t="shared" si="0"/>
        <v>0.8</v>
      </c>
      <c r="T44" s="15">
        <v>0.65500000000000003</v>
      </c>
      <c r="U44" s="19">
        <f t="shared" si="5"/>
        <v>1.2213740458015268</v>
      </c>
      <c r="V44" s="2">
        <v>10</v>
      </c>
      <c r="W44" s="2">
        <v>11</v>
      </c>
      <c r="X44" s="13">
        <f t="shared" si="6"/>
        <v>0.90909090909090906</v>
      </c>
      <c r="Y44" s="17">
        <v>0.45</v>
      </c>
      <c r="Z44" s="19">
        <f t="shared" si="7"/>
        <v>2.0202020202020199</v>
      </c>
    </row>
    <row r="45" spans="1:26" x14ac:dyDescent="0.2">
      <c r="A45" s="6">
        <v>6</v>
      </c>
      <c r="B45" s="6" t="s">
        <v>65</v>
      </c>
      <c r="C45" s="1" t="s">
        <v>60</v>
      </c>
      <c r="D45" s="2">
        <v>110</v>
      </c>
      <c r="E45" s="2">
        <v>59</v>
      </c>
      <c r="F45" s="2">
        <v>1</v>
      </c>
      <c r="G45" s="2">
        <v>11</v>
      </c>
      <c r="H45" s="3">
        <f t="shared" si="1"/>
        <v>9.0909090909090912E-2</v>
      </c>
      <c r="I45" s="15">
        <v>0.68899999999999995</v>
      </c>
      <c r="J45" s="19">
        <f t="shared" si="2"/>
        <v>0.13194352816994329</v>
      </c>
      <c r="K45" s="2">
        <v>1</v>
      </c>
      <c r="L45" s="2">
        <v>1</v>
      </c>
      <c r="M45" s="3">
        <f t="shared" si="3"/>
        <v>1</v>
      </c>
      <c r="N45" s="15">
        <v>0.61399999999999999</v>
      </c>
      <c r="O45" s="19">
        <f t="shared" si="4"/>
        <v>1.6286644951140066</v>
      </c>
      <c r="P45" s="4">
        <v>6600.25</v>
      </c>
      <c r="Q45" s="14">
        <v>1</v>
      </c>
      <c r="R45" s="14">
        <v>1</v>
      </c>
      <c r="S45" s="3">
        <f t="shared" si="0"/>
        <v>1</v>
      </c>
      <c r="T45" s="15">
        <v>0.65500000000000003</v>
      </c>
      <c r="U45" s="19">
        <f t="shared" si="5"/>
        <v>1.5267175572519083</v>
      </c>
      <c r="V45" s="2">
        <v>1</v>
      </c>
      <c r="W45" s="2">
        <v>2</v>
      </c>
      <c r="X45" s="13">
        <f t="shared" si="6"/>
        <v>0.5</v>
      </c>
      <c r="Y45" s="17">
        <v>0.45</v>
      </c>
      <c r="Z45" s="19">
        <f t="shared" si="7"/>
        <v>1.1111111111111112</v>
      </c>
    </row>
    <row r="46" spans="1:26" x14ac:dyDescent="0.2">
      <c r="A46" s="6">
        <v>2</v>
      </c>
      <c r="B46" s="6" t="s">
        <v>66</v>
      </c>
      <c r="C46" s="1" t="s">
        <v>56</v>
      </c>
      <c r="D46" s="2">
        <v>38</v>
      </c>
      <c r="E46" s="2">
        <v>29</v>
      </c>
      <c r="F46" s="2">
        <v>17</v>
      </c>
      <c r="G46" s="2">
        <v>18</v>
      </c>
      <c r="H46" s="3">
        <f t="shared" si="1"/>
        <v>0.94444444444444442</v>
      </c>
      <c r="I46" s="15">
        <v>0.68899999999999995</v>
      </c>
      <c r="J46" s="19">
        <f t="shared" si="2"/>
        <v>1.3707466537655217</v>
      </c>
      <c r="K46" s="2">
        <v>5</v>
      </c>
      <c r="L46" s="2">
        <v>8</v>
      </c>
      <c r="M46" s="3">
        <f t="shared" si="3"/>
        <v>0.625</v>
      </c>
      <c r="N46" s="15">
        <v>0.61399999999999999</v>
      </c>
      <c r="O46" s="19">
        <f t="shared" si="4"/>
        <v>1.0179153094462541</v>
      </c>
      <c r="P46" s="4">
        <v>7862</v>
      </c>
      <c r="Q46" s="14">
        <v>7</v>
      </c>
      <c r="R46" s="14">
        <v>7</v>
      </c>
      <c r="S46" s="3">
        <f t="shared" si="0"/>
        <v>1</v>
      </c>
      <c r="T46" s="15">
        <v>0.65500000000000003</v>
      </c>
      <c r="U46" s="19">
        <f t="shared" si="5"/>
        <v>1.5267175572519083</v>
      </c>
      <c r="V46" s="24" t="s">
        <v>3</v>
      </c>
      <c r="W46" s="24">
        <v>0</v>
      </c>
      <c r="X46" s="39"/>
      <c r="Y46" s="40">
        <v>0.45</v>
      </c>
      <c r="Z46" s="33"/>
    </row>
    <row r="47" spans="1:26" x14ac:dyDescent="0.2">
      <c r="A47" s="6">
        <v>1</v>
      </c>
      <c r="B47" s="6" t="s">
        <v>67</v>
      </c>
      <c r="C47" s="1" t="s">
        <v>56</v>
      </c>
      <c r="D47" s="2">
        <v>98</v>
      </c>
      <c r="E47" s="2">
        <v>29</v>
      </c>
      <c r="F47" s="2">
        <v>21</v>
      </c>
      <c r="G47" s="2">
        <v>29</v>
      </c>
      <c r="H47" s="3">
        <f t="shared" si="1"/>
        <v>0.72413793103448276</v>
      </c>
      <c r="I47" s="15">
        <v>0.5</v>
      </c>
      <c r="J47" s="19">
        <f t="shared" si="2"/>
        <v>1.4482758620689655</v>
      </c>
      <c r="K47" s="2">
        <v>21</v>
      </c>
      <c r="L47" s="2">
        <v>32</v>
      </c>
      <c r="M47" s="3">
        <f t="shared" si="3"/>
        <v>0.65625</v>
      </c>
      <c r="N47" s="15">
        <v>0.5</v>
      </c>
      <c r="O47" s="19">
        <f t="shared" si="4"/>
        <v>1.3125</v>
      </c>
      <c r="P47" s="4">
        <v>3071</v>
      </c>
      <c r="Q47" s="14">
        <v>7</v>
      </c>
      <c r="R47" s="14">
        <v>13</v>
      </c>
      <c r="S47" s="3">
        <f t="shared" si="0"/>
        <v>0.53846153846153844</v>
      </c>
      <c r="T47" s="15">
        <v>0.6</v>
      </c>
      <c r="U47" s="19">
        <f t="shared" si="5"/>
        <v>0.89743589743589747</v>
      </c>
      <c r="V47" s="2">
        <v>2</v>
      </c>
      <c r="W47" s="2">
        <v>2</v>
      </c>
      <c r="X47" s="13">
        <f t="shared" si="6"/>
        <v>1</v>
      </c>
      <c r="Y47" s="17">
        <v>0.45</v>
      </c>
      <c r="Z47" s="19">
        <f t="shared" si="7"/>
        <v>2.2222222222222223</v>
      </c>
    </row>
    <row r="48" spans="1:26" x14ac:dyDescent="0.2">
      <c r="A48" s="6">
        <v>3</v>
      </c>
      <c r="B48" s="6" t="s">
        <v>68</v>
      </c>
      <c r="C48" s="1" t="s">
        <v>7</v>
      </c>
      <c r="D48" s="2">
        <v>6</v>
      </c>
      <c r="E48" s="2">
        <v>2</v>
      </c>
      <c r="F48" s="2">
        <v>1</v>
      </c>
      <c r="G48" s="2">
        <v>1</v>
      </c>
      <c r="H48" s="3">
        <f t="shared" si="1"/>
        <v>1</v>
      </c>
      <c r="I48" s="15">
        <v>0.68899999999999995</v>
      </c>
      <c r="J48" s="19">
        <f t="shared" si="2"/>
        <v>1.4513788098693761</v>
      </c>
      <c r="K48" s="2">
        <v>2</v>
      </c>
      <c r="L48" s="2">
        <v>2</v>
      </c>
      <c r="M48" s="3">
        <f t="shared" si="3"/>
        <v>1</v>
      </c>
      <c r="N48" s="15">
        <v>0.61399999999999999</v>
      </c>
      <c r="O48" s="19">
        <f t="shared" si="4"/>
        <v>1.6286644951140066</v>
      </c>
      <c r="P48" s="4">
        <v>9743.68</v>
      </c>
      <c r="Q48" s="14">
        <v>1</v>
      </c>
      <c r="R48" s="14">
        <v>1</v>
      </c>
      <c r="S48" s="3">
        <f t="shared" si="0"/>
        <v>1</v>
      </c>
      <c r="T48" s="15">
        <v>0.65500000000000003</v>
      </c>
      <c r="U48" s="19">
        <f t="shared" si="5"/>
        <v>1.5267175572519083</v>
      </c>
      <c r="V48" s="2">
        <v>1</v>
      </c>
      <c r="W48" s="2">
        <v>3</v>
      </c>
      <c r="X48" s="13">
        <f t="shared" si="6"/>
        <v>0.33333333333333331</v>
      </c>
      <c r="Y48" s="17">
        <v>0.45</v>
      </c>
      <c r="Z48" s="19">
        <f t="shared" si="7"/>
        <v>0.7407407407407407</v>
      </c>
    </row>
    <row r="49" spans="1:26" x14ac:dyDescent="0.2">
      <c r="A49" s="6">
        <v>4</v>
      </c>
      <c r="B49" s="6" t="s">
        <v>69</v>
      </c>
      <c r="C49" s="1" t="s">
        <v>70</v>
      </c>
      <c r="D49" s="25" t="s">
        <v>3</v>
      </c>
      <c r="E49" s="25" t="s">
        <v>3</v>
      </c>
      <c r="F49" s="25"/>
      <c r="G49" s="25"/>
      <c r="H49" s="26"/>
      <c r="I49" s="27">
        <v>0.68899999999999995</v>
      </c>
      <c r="J49" s="28"/>
      <c r="K49" s="25"/>
      <c r="L49" s="25"/>
      <c r="M49" s="26"/>
      <c r="N49" s="27">
        <v>0.61399999999999999</v>
      </c>
      <c r="O49" s="28"/>
      <c r="P49" s="29"/>
      <c r="Q49" s="30"/>
      <c r="R49" s="30"/>
      <c r="S49" s="26"/>
      <c r="T49" s="27">
        <v>0.65500000000000003</v>
      </c>
      <c r="U49" s="28"/>
      <c r="V49" s="25"/>
      <c r="W49" s="25"/>
      <c r="X49" s="31"/>
      <c r="Y49" s="32">
        <v>0.45</v>
      </c>
      <c r="Z49" s="28"/>
    </row>
    <row r="50" spans="1:26" x14ac:dyDescent="0.2">
      <c r="A50" s="6">
        <v>3</v>
      </c>
      <c r="B50" s="6" t="s">
        <v>71</v>
      </c>
      <c r="C50" s="1" t="s">
        <v>72</v>
      </c>
      <c r="D50" s="25" t="s">
        <v>3</v>
      </c>
      <c r="E50" s="25" t="s">
        <v>3</v>
      </c>
      <c r="F50" s="25"/>
      <c r="G50" s="25"/>
      <c r="H50" s="26"/>
      <c r="I50" s="27">
        <v>0.68899999999999995</v>
      </c>
      <c r="J50" s="28"/>
      <c r="K50" s="25"/>
      <c r="L50" s="25"/>
      <c r="M50" s="26"/>
      <c r="N50" s="27">
        <v>0.61399999999999999</v>
      </c>
      <c r="O50" s="51"/>
      <c r="P50" s="29"/>
      <c r="Q50" s="30"/>
      <c r="R50" s="30"/>
      <c r="S50" s="26"/>
      <c r="T50" s="27">
        <v>0.65500000000000003</v>
      </c>
      <c r="U50" s="51"/>
      <c r="V50" s="25"/>
      <c r="W50" s="25"/>
      <c r="X50" s="31"/>
      <c r="Y50" s="32">
        <v>0.45</v>
      </c>
      <c r="Z50" s="51"/>
    </row>
    <row r="51" spans="1:26" x14ac:dyDescent="0.2">
      <c r="A51" s="6">
        <v>4</v>
      </c>
      <c r="B51" s="6" t="s">
        <v>73</v>
      </c>
      <c r="C51" s="1" t="s">
        <v>39</v>
      </c>
      <c r="D51" s="2">
        <v>289</v>
      </c>
      <c r="E51" s="2">
        <v>257</v>
      </c>
      <c r="F51" s="2">
        <v>277</v>
      </c>
      <c r="G51" s="2">
        <v>288</v>
      </c>
      <c r="H51" s="3">
        <f t="shared" si="1"/>
        <v>0.96180555555555558</v>
      </c>
      <c r="I51" s="15">
        <v>0.68899999999999995</v>
      </c>
      <c r="J51" s="19">
        <f t="shared" si="2"/>
        <v>1.3959442025479762</v>
      </c>
      <c r="K51" s="2">
        <v>244</v>
      </c>
      <c r="L51" s="2">
        <v>255</v>
      </c>
      <c r="M51" s="3">
        <f t="shared" si="3"/>
        <v>0.95686274509803926</v>
      </c>
      <c r="N51" s="15">
        <v>0.61399999999999999</v>
      </c>
      <c r="O51" s="19">
        <f t="shared" si="4"/>
        <v>1.5584083796385004</v>
      </c>
      <c r="P51" s="4">
        <v>6890</v>
      </c>
      <c r="Q51" s="14">
        <v>216</v>
      </c>
      <c r="R51" s="14">
        <v>254</v>
      </c>
      <c r="S51" s="3">
        <f t="shared" si="0"/>
        <v>0.85039370078740162</v>
      </c>
      <c r="T51" s="15">
        <v>0.65500000000000003</v>
      </c>
      <c r="U51" s="19">
        <f t="shared" si="5"/>
        <v>1.298310993568552</v>
      </c>
      <c r="V51" s="2">
        <v>155</v>
      </c>
      <c r="W51" s="2">
        <v>236</v>
      </c>
      <c r="X51" s="13">
        <f t="shared" si="6"/>
        <v>0.65677966101694918</v>
      </c>
      <c r="Y51" s="17">
        <v>0.45</v>
      </c>
      <c r="Z51" s="19">
        <f t="shared" si="7"/>
        <v>1.4595103578154427</v>
      </c>
    </row>
    <row r="52" spans="1:26" x14ac:dyDescent="0.2">
      <c r="A52" s="6">
        <v>4</v>
      </c>
      <c r="B52" s="6" t="s">
        <v>74</v>
      </c>
      <c r="C52" s="1" t="s">
        <v>75</v>
      </c>
      <c r="D52" s="2">
        <v>27</v>
      </c>
      <c r="E52" s="2">
        <v>5</v>
      </c>
      <c r="F52" s="2">
        <v>4</v>
      </c>
      <c r="G52" s="2">
        <v>4</v>
      </c>
      <c r="H52" s="3">
        <f t="shared" si="1"/>
        <v>1</v>
      </c>
      <c r="I52" s="15">
        <v>0.68899999999999995</v>
      </c>
      <c r="J52" s="19">
        <f t="shared" si="2"/>
        <v>1.4513788098693761</v>
      </c>
      <c r="K52" s="2">
        <v>1</v>
      </c>
      <c r="L52" s="2">
        <v>1</v>
      </c>
      <c r="M52" s="3">
        <f t="shared" si="3"/>
        <v>1</v>
      </c>
      <c r="N52" s="15">
        <v>0.61399999999999999</v>
      </c>
      <c r="O52" s="19">
        <f t="shared" si="4"/>
        <v>1.6286644951140066</v>
      </c>
      <c r="P52" s="4">
        <v>4431.9949999999999</v>
      </c>
      <c r="Q52" s="14">
        <v>0</v>
      </c>
      <c r="R52" s="14">
        <v>1</v>
      </c>
      <c r="S52" s="3">
        <f t="shared" si="0"/>
        <v>0</v>
      </c>
      <c r="T52" s="15">
        <v>0.65500000000000003</v>
      </c>
      <c r="U52" s="19">
        <f t="shared" si="5"/>
        <v>0</v>
      </c>
      <c r="V52" s="2">
        <v>21</v>
      </c>
      <c r="W52" s="2">
        <v>25</v>
      </c>
      <c r="X52" s="13">
        <f t="shared" si="6"/>
        <v>0.84</v>
      </c>
      <c r="Y52" s="17">
        <v>0.45</v>
      </c>
      <c r="Z52" s="19">
        <f t="shared" si="7"/>
        <v>1.8666666666666665</v>
      </c>
    </row>
    <row r="53" spans="1:26" x14ac:dyDescent="0.2">
      <c r="A53" s="6">
        <v>2</v>
      </c>
      <c r="B53" s="6" t="s">
        <v>76</v>
      </c>
      <c r="C53" s="1" t="s">
        <v>7</v>
      </c>
      <c r="D53" s="2">
        <v>31</v>
      </c>
      <c r="E53" s="2">
        <v>7</v>
      </c>
      <c r="F53" s="2">
        <v>10</v>
      </c>
      <c r="G53" s="2">
        <v>11</v>
      </c>
      <c r="H53" s="3">
        <f t="shared" si="1"/>
        <v>0.90909090909090906</v>
      </c>
      <c r="I53" s="15">
        <v>0.68899999999999995</v>
      </c>
      <c r="J53" s="19">
        <f t="shared" si="2"/>
        <v>1.3194352816994328</v>
      </c>
      <c r="K53" s="2">
        <v>11</v>
      </c>
      <c r="L53" s="2">
        <v>12</v>
      </c>
      <c r="M53" s="3">
        <f t="shared" si="3"/>
        <v>0.91666666666666663</v>
      </c>
      <c r="N53" s="15">
        <v>0.61399999999999999</v>
      </c>
      <c r="O53" s="19">
        <f t="shared" si="4"/>
        <v>1.492942453854506</v>
      </c>
      <c r="P53" s="4">
        <v>7169.4549999999999</v>
      </c>
      <c r="Q53" s="14">
        <v>8</v>
      </c>
      <c r="R53" s="14">
        <v>12</v>
      </c>
      <c r="S53" s="3">
        <f t="shared" si="0"/>
        <v>0.66666666666666663</v>
      </c>
      <c r="T53" s="15">
        <v>0.65500000000000003</v>
      </c>
      <c r="U53" s="19">
        <f t="shared" si="5"/>
        <v>1.0178117048346056</v>
      </c>
      <c r="V53" s="2">
        <v>21</v>
      </c>
      <c r="W53" s="2">
        <v>23</v>
      </c>
      <c r="X53" s="13">
        <f t="shared" si="6"/>
        <v>0.91304347826086951</v>
      </c>
      <c r="Y53" s="17">
        <v>0.45</v>
      </c>
      <c r="Z53" s="19">
        <f t="shared" si="7"/>
        <v>2.0289855072463765</v>
      </c>
    </row>
    <row r="54" spans="1:26" x14ac:dyDescent="0.2">
      <c r="A54" s="6">
        <v>1</v>
      </c>
      <c r="B54" s="6" t="s">
        <v>77</v>
      </c>
      <c r="C54" s="1" t="s">
        <v>56</v>
      </c>
      <c r="D54" s="2">
        <v>17</v>
      </c>
      <c r="E54" s="2">
        <v>2</v>
      </c>
      <c r="F54" s="24" t="s">
        <v>3</v>
      </c>
      <c r="G54" s="24">
        <v>0</v>
      </c>
      <c r="H54" s="34"/>
      <c r="I54" s="35">
        <v>0.68899999999999995</v>
      </c>
      <c r="J54" s="33"/>
      <c r="K54" s="2">
        <v>1</v>
      </c>
      <c r="L54" s="2">
        <v>1</v>
      </c>
      <c r="M54" s="3">
        <f t="shared" si="3"/>
        <v>1</v>
      </c>
      <c r="N54" s="15">
        <v>0.61399999999999999</v>
      </c>
      <c r="O54" s="19">
        <f t="shared" si="4"/>
        <v>1.6286644951140066</v>
      </c>
      <c r="P54" s="4" t="s">
        <v>3</v>
      </c>
      <c r="Q54" s="14">
        <v>1</v>
      </c>
      <c r="R54" s="14">
        <v>1</v>
      </c>
      <c r="S54" s="3">
        <f t="shared" si="0"/>
        <v>1</v>
      </c>
      <c r="T54" s="15">
        <v>0.65500000000000003</v>
      </c>
      <c r="U54" s="19">
        <f t="shared" si="5"/>
        <v>1.5267175572519083</v>
      </c>
      <c r="V54" s="24" t="s">
        <v>3</v>
      </c>
      <c r="W54" s="24">
        <v>0</v>
      </c>
      <c r="X54" s="39"/>
      <c r="Y54" s="40">
        <v>0.45</v>
      </c>
      <c r="Z54" s="33"/>
    </row>
    <row r="55" spans="1:26" x14ac:dyDescent="0.2">
      <c r="A55" s="6">
        <v>6</v>
      </c>
      <c r="B55" s="6" t="s">
        <v>78</v>
      </c>
      <c r="C55" s="1" t="s">
        <v>79</v>
      </c>
      <c r="D55" s="2">
        <v>159</v>
      </c>
      <c r="E55" s="2">
        <v>100</v>
      </c>
      <c r="F55" s="2">
        <v>54</v>
      </c>
      <c r="G55" s="2">
        <v>67</v>
      </c>
      <c r="H55" s="3">
        <f t="shared" si="1"/>
        <v>0.80597014925373134</v>
      </c>
      <c r="I55" s="15">
        <v>0.68899999999999995</v>
      </c>
      <c r="J55" s="19">
        <f t="shared" si="2"/>
        <v>1.1697679960141238</v>
      </c>
      <c r="K55" s="2">
        <v>21</v>
      </c>
      <c r="L55" s="2">
        <v>24</v>
      </c>
      <c r="M55" s="3">
        <f t="shared" si="3"/>
        <v>0.875</v>
      </c>
      <c r="N55" s="15">
        <v>0.61399999999999999</v>
      </c>
      <c r="O55" s="19">
        <f t="shared" si="4"/>
        <v>1.4250814332247557</v>
      </c>
      <c r="P55" s="4">
        <v>3966.36</v>
      </c>
      <c r="Q55" s="14">
        <v>12</v>
      </c>
      <c r="R55" s="14">
        <v>20</v>
      </c>
      <c r="S55" s="3">
        <f t="shared" si="0"/>
        <v>0.6</v>
      </c>
      <c r="T55" s="15">
        <v>0.65500000000000003</v>
      </c>
      <c r="U55" s="19">
        <f t="shared" si="5"/>
        <v>0.91603053435114501</v>
      </c>
      <c r="V55" s="2">
        <v>122</v>
      </c>
      <c r="W55" s="2">
        <v>136</v>
      </c>
      <c r="X55" s="13">
        <f t="shared" si="6"/>
        <v>0.8970588235294118</v>
      </c>
      <c r="Y55" s="17">
        <v>0.45</v>
      </c>
      <c r="Z55" s="19">
        <f t="shared" si="7"/>
        <v>1.9934640522875817</v>
      </c>
    </row>
    <row r="56" spans="1:26" x14ac:dyDescent="0.2">
      <c r="A56" s="6">
        <v>5</v>
      </c>
      <c r="B56" s="6" t="s">
        <v>80</v>
      </c>
      <c r="C56" s="1" t="s">
        <v>46</v>
      </c>
      <c r="D56" s="2">
        <v>77</v>
      </c>
      <c r="E56" s="2">
        <v>55</v>
      </c>
      <c r="F56" s="2">
        <v>31</v>
      </c>
      <c r="G56" s="2">
        <v>33</v>
      </c>
      <c r="H56" s="3">
        <f t="shared" si="1"/>
        <v>0.93939393939393945</v>
      </c>
      <c r="I56" s="15">
        <v>0.68899999999999995</v>
      </c>
      <c r="J56" s="19">
        <f t="shared" si="2"/>
        <v>1.3634164577560806</v>
      </c>
      <c r="K56" s="2">
        <v>20</v>
      </c>
      <c r="L56" s="2">
        <v>22</v>
      </c>
      <c r="M56" s="3">
        <f t="shared" si="3"/>
        <v>0.90909090909090906</v>
      </c>
      <c r="N56" s="15">
        <v>0.61399999999999999</v>
      </c>
      <c r="O56" s="19">
        <f t="shared" si="4"/>
        <v>1.4806040864672787</v>
      </c>
      <c r="P56" s="4">
        <v>5200</v>
      </c>
      <c r="Q56" s="14">
        <v>4</v>
      </c>
      <c r="R56" s="14">
        <v>15</v>
      </c>
      <c r="S56" s="3">
        <f t="shared" si="0"/>
        <v>0.26666666666666666</v>
      </c>
      <c r="T56" s="15">
        <v>0.65500000000000003</v>
      </c>
      <c r="U56" s="19">
        <f t="shared" si="5"/>
        <v>0.40712468193384221</v>
      </c>
      <c r="V56" s="2">
        <v>58</v>
      </c>
      <c r="W56" s="2">
        <v>67</v>
      </c>
      <c r="X56" s="13">
        <f t="shared" si="6"/>
        <v>0.86567164179104472</v>
      </c>
      <c r="Y56" s="17">
        <v>0.45</v>
      </c>
      <c r="Z56" s="19">
        <f t="shared" si="7"/>
        <v>1.923714759535655</v>
      </c>
    </row>
    <row r="57" spans="1:26" x14ac:dyDescent="0.2">
      <c r="A57" s="6">
        <v>2</v>
      </c>
      <c r="B57" s="6" t="s">
        <v>81</v>
      </c>
      <c r="C57" s="1" t="s">
        <v>7</v>
      </c>
      <c r="D57" s="2">
        <v>9</v>
      </c>
      <c r="E57" s="2">
        <v>3</v>
      </c>
      <c r="F57" s="2">
        <v>4</v>
      </c>
      <c r="G57" s="2">
        <v>4</v>
      </c>
      <c r="H57" s="3">
        <f t="shared" si="1"/>
        <v>1</v>
      </c>
      <c r="I57" s="15">
        <v>0.68899999999999995</v>
      </c>
      <c r="J57" s="19">
        <f t="shared" si="2"/>
        <v>1.4513788098693761</v>
      </c>
      <c r="K57" s="2">
        <v>2</v>
      </c>
      <c r="L57" s="2">
        <v>2</v>
      </c>
      <c r="M57" s="3">
        <f t="shared" si="3"/>
        <v>1</v>
      </c>
      <c r="N57" s="15">
        <v>0.61399999999999999</v>
      </c>
      <c r="O57" s="19">
        <f t="shared" si="4"/>
        <v>1.6286644951140066</v>
      </c>
      <c r="P57" s="4">
        <v>7013.1549999999997</v>
      </c>
      <c r="Q57" s="14">
        <v>1</v>
      </c>
      <c r="R57" s="14">
        <v>2</v>
      </c>
      <c r="S57" s="3">
        <f t="shared" si="0"/>
        <v>0.5</v>
      </c>
      <c r="T57" s="15">
        <v>0.65500000000000003</v>
      </c>
      <c r="U57" s="19">
        <f t="shared" si="5"/>
        <v>0.76335877862595414</v>
      </c>
      <c r="V57" s="2">
        <v>6</v>
      </c>
      <c r="W57" s="2">
        <v>7</v>
      </c>
      <c r="X57" s="13">
        <f t="shared" si="6"/>
        <v>0.8571428571428571</v>
      </c>
      <c r="Y57" s="17">
        <v>0.45</v>
      </c>
      <c r="Z57" s="19">
        <f t="shared" si="7"/>
        <v>1.9047619047619047</v>
      </c>
    </row>
    <row r="58" spans="1:26" x14ac:dyDescent="0.2">
      <c r="A58" s="6">
        <v>4</v>
      </c>
      <c r="B58" s="6" t="s">
        <v>82</v>
      </c>
      <c r="C58" s="1" t="s">
        <v>39</v>
      </c>
      <c r="D58" s="2">
        <v>2</v>
      </c>
      <c r="E58" s="2">
        <v>3</v>
      </c>
      <c r="F58" s="2">
        <v>2</v>
      </c>
      <c r="G58" s="2">
        <v>2</v>
      </c>
      <c r="H58" s="3">
        <f t="shared" si="1"/>
        <v>1</v>
      </c>
      <c r="I58" s="15">
        <v>0.68899999999999995</v>
      </c>
      <c r="J58" s="19">
        <f t="shared" si="2"/>
        <v>1.4513788098693761</v>
      </c>
      <c r="K58" s="2">
        <v>5</v>
      </c>
      <c r="L58" s="2">
        <v>5</v>
      </c>
      <c r="M58" s="3">
        <f t="shared" si="3"/>
        <v>1</v>
      </c>
      <c r="N58" s="15">
        <v>0.61399999999999999</v>
      </c>
      <c r="O58" s="19">
        <f t="shared" si="4"/>
        <v>1.6286644951140066</v>
      </c>
      <c r="P58" s="4">
        <v>10665</v>
      </c>
      <c r="Q58" s="14">
        <v>3</v>
      </c>
      <c r="R58" s="14">
        <v>5</v>
      </c>
      <c r="S58" s="3">
        <f>Q58/R58</f>
        <v>0.6</v>
      </c>
      <c r="T58" s="15">
        <v>0.65500000000000003</v>
      </c>
      <c r="U58" s="19">
        <f t="shared" si="5"/>
        <v>0.91603053435114501</v>
      </c>
      <c r="V58" s="2">
        <v>0</v>
      </c>
      <c r="W58" s="2">
        <v>1</v>
      </c>
      <c r="X58" s="13">
        <f t="shared" si="6"/>
        <v>0</v>
      </c>
      <c r="Y58" s="17">
        <v>0.45</v>
      </c>
      <c r="Z58" s="19">
        <f t="shared" si="7"/>
        <v>0</v>
      </c>
    </row>
    <row r="60" spans="1:26" x14ac:dyDescent="0.2">
      <c r="C60" s="50"/>
      <c r="D60" s="45"/>
      <c r="E60" s="45"/>
      <c r="F60" s="45"/>
      <c r="G60" s="45"/>
    </row>
    <row r="61" spans="1:26" x14ac:dyDescent="0.2">
      <c r="C61" s="50" t="s">
        <v>83</v>
      </c>
      <c r="D61" s="45"/>
      <c r="E61" s="45"/>
      <c r="F61" s="45"/>
      <c r="G61" s="45"/>
    </row>
    <row r="62" spans="1:26" x14ac:dyDescent="0.2">
      <c r="C62" s="41" t="s">
        <v>111</v>
      </c>
      <c r="D62" s="45"/>
      <c r="E62" s="45"/>
      <c r="F62" s="45"/>
      <c r="G62" s="45"/>
    </row>
    <row r="63" spans="1:26" x14ac:dyDescent="0.2">
      <c r="C63" s="42" t="s">
        <v>112</v>
      </c>
      <c r="D63" s="45"/>
      <c r="E63" s="45"/>
      <c r="F63" s="45"/>
      <c r="G63" s="45"/>
    </row>
    <row r="64" spans="1:26" x14ac:dyDescent="0.2">
      <c r="C64" s="43" t="s">
        <v>113</v>
      </c>
      <c r="D64" s="45"/>
      <c r="E64" s="45"/>
      <c r="F64" s="45"/>
      <c r="G64" s="45"/>
    </row>
    <row r="65" spans="1:9" x14ac:dyDescent="0.2">
      <c r="C65" s="44" t="s">
        <v>114</v>
      </c>
      <c r="D65" s="45"/>
      <c r="E65" s="45"/>
      <c r="F65" s="45"/>
      <c r="G65" s="45"/>
    </row>
    <row r="66" spans="1:9" s="12" customFormat="1" x14ac:dyDescent="0.2">
      <c r="A66" s="5"/>
      <c r="B66" s="5"/>
      <c r="C66" s="47" t="s">
        <v>117</v>
      </c>
      <c r="D66" s="45"/>
      <c r="E66" s="45"/>
      <c r="F66" s="45"/>
      <c r="G66" s="45"/>
    </row>
    <row r="67" spans="1:9" s="12" customFormat="1" x14ac:dyDescent="0.2">
      <c r="A67" s="5"/>
      <c r="B67" s="5"/>
      <c r="C67" s="48" t="s">
        <v>119</v>
      </c>
      <c r="D67" s="45"/>
      <c r="E67" s="45"/>
      <c r="F67" s="45"/>
      <c r="G67" s="45"/>
    </row>
    <row r="68" spans="1:9" x14ac:dyDescent="0.2">
      <c r="C68" s="45" t="s">
        <v>115</v>
      </c>
      <c r="D68" s="45"/>
      <c r="E68" s="45"/>
      <c r="F68" s="45"/>
      <c r="G68" s="45"/>
      <c r="H68" s="45"/>
      <c r="I68" s="45"/>
    </row>
    <row r="69" spans="1:9" x14ac:dyDescent="0.2">
      <c r="C69" s="45" t="s">
        <v>116</v>
      </c>
      <c r="D69" s="45"/>
      <c r="E69" s="45"/>
      <c r="F69" s="45"/>
      <c r="G69" s="45"/>
      <c r="H69" s="45"/>
      <c r="I69" s="45"/>
    </row>
    <row r="70" spans="1:9" x14ac:dyDescent="0.2">
      <c r="C70" s="46" t="s">
        <v>131</v>
      </c>
      <c r="D70" s="45"/>
      <c r="E70" s="45"/>
      <c r="F70" s="45"/>
      <c r="G70" s="45"/>
      <c r="H70" s="45"/>
      <c r="I70" s="45"/>
    </row>
    <row r="71" spans="1:9" x14ac:dyDescent="0.2">
      <c r="C71" s="46" t="s">
        <v>132</v>
      </c>
      <c r="D71" s="45"/>
      <c r="E71" s="45"/>
      <c r="F71" s="45"/>
      <c r="G71" s="45"/>
      <c r="H71" s="45"/>
      <c r="I71" s="45"/>
    </row>
    <row r="72" spans="1:9" x14ac:dyDescent="0.2">
      <c r="C72" s="54" t="s">
        <v>133</v>
      </c>
      <c r="D72" s="45"/>
      <c r="E72" s="45"/>
      <c r="F72" s="45"/>
      <c r="G72" s="45"/>
      <c r="H72" s="45"/>
      <c r="I72" s="45"/>
    </row>
    <row r="73" spans="1:9" x14ac:dyDescent="0.2">
      <c r="C73" s="46" t="s">
        <v>134</v>
      </c>
      <c r="D73" s="45"/>
      <c r="E73" s="45"/>
      <c r="F73" s="45"/>
      <c r="G73" s="45"/>
      <c r="H73" s="45"/>
      <c r="I73" s="45"/>
    </row>
    <row r="74" spans="1:9" x14ac:dyDescent="0.2">
      <c r="C74" s="45"/>
      <c r="D74" s="45"/>
      <c r="E74" s="45"/>
      <c r="F74" s="45"/>
      <c r="G74" s="45"/>
      <c r="H74" s="45"/>
      <c r="I74" s="45"/>
    </row>
  </sheetData>
  <mergeCells count="9">
    <mergeCell ref="A4:C4"/>
    <mergeCell ref="A1:X1"/>
    <mergeCell ref="A2:X2"/>
    <mergeCell ref="A3:Y3"/>
    <mergeCell ref="V4:Z4"/>
    <mergeCell ref="Q4:U4"/>
    <mergeCell ref="K4:O4"/>
    <mergeCell ref="D4:E4"/>
    <mergeCell ref="F4:J4"/>
  </mergeCells>
  <conditionalFormatting sqref="J6:J10 J55:J58 J41:J48 J12:J13 J15:J19 J21:J24 J27:J28 J30:J39 J51:J53">
    <cfRule type="cellIs" dxfId="15" priority="13" operator="lessThan">
      <formula>70%</formula>
    </cfRule>
    <cfRule type="cellIs" dxfId="14" priority="14" operator="between">
      <formula>69.9%</formula>
      <formula>79.9%</formula>
    </cfRule>
    <cfRule type="cellIs" dxfId="13" priority="15" operator="between">
      <formula>79.9%</formula>
      <formula>99.9%</formula>
    </cfRule>
    <cfRule type="cellIs" dxfId="12" priority="16" operator="greaterThanOrEqual">
      <formula>100%</formula>
    </cfRule>
  </conditionalFormatting>
  <conditionalFormatting sqref="O6:O10 O41:O48 O51:O58 O30:O39 O27:O28 O21:O25 O12:O13 O15:O19">
    <cfRule type="cellIs" dxfId="11" priority="9" operator="lessThan">
      <formula>70%</formula>
    </cfRule>
    <cfRule type="cellIs" dxfId="10" priority="10" operator="between">
      <formula>69.9%</formula>
      <formula>79.9%</formula>
    </cfRule>
    <cfRule type="cellIs" dxfId="9" priority="11" operator="between">
      <formula>79.9%</formula>
      <formula>99.9%</formula>
    </cfRule>
    <cfRule type="cellIs" dxfId="8" priority="12" operator="greaterThanOrEqual">
      <formula>100%</formula>
    </cfRule>
  </conditionalFormatting>
  <conditionalFormatting sqref="U6:U10 U41:U48 U12:U13 U15:U19 U27:U28 U21:U25 U30:U39 U51:U58">
    <cfRule type="cellIs" dxfId="7" priority="5" operator="lessThan">
      <formula>70%</formula>
    </cfRule>
    <cfRule type="cellIs" dxfId="6" priority="6" operator="between">
      <formula>69.9%</formula>
      <formula>79.9%</formula>
    </cfRule>
    <cfRule type="cellIs" dxfId="5" priority="7" operator="between">
      <formula>79.9%</formula>
      <formula>99.9%</formula>
    </cfRule>
    <cfRule type="cellIs" dxfId="4" priority="8" operator="greaterThanOrEqual">
      <formula>100%</formula>
    </cfRule>
  </conditionalFormatting>
  <conditionalFormatting sqref="Z6:Z10 Z34:Z40 Z42 Z44:Z45 Z47:Z48 Z55:Z58 Z51:Z53 Z12:Z13 Z15:Z19 Z21:Z24 Z27:Z28 Z30:Z32">
    <cfRule type="cellIs" dxfId="3" priority="1" operator="lessThan">
      <formula>70%</formula>
    </cfRule>
    <cfRule type="cellIs" dxfId="2" priority="2" operator="between">
      <formula>69.9%</formula>
      <formula>79.9%</formula>
    </cfRule>
    <cfRule type="cellIs" dxfId="1" priority="3" operator="between">
      <formula>79.9%</formula>
      <formula>99.9%</formula>
    </cfRule>
    <cfRule type="cellIs" dxfId="0" priority="4" operator="greaterThanOrEqual">
      <formula>100%</formula>
    </cfRule>
  </conditionalFormatting>
  <printOptions gridLines="1"/>
  <pageMargins left="0.05" right="0.05" top="0.5" bottom="0.5" header="0" footer="0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3"/>
  <sheetViews>
    <sheetView tabSelected="1" topLeftCell="A12" workbookViewId="0">
      <selection activeCell="B22" sqref="B22"/>
    </sheetView>
  </sheetViews>
  <sheetFormatPr defaultColWidth="8.7109375" defaultRowHeight="12.75" x14ac:dyDescent="0.2"/>
  <cols>
    <col min="1" max="1" width="16.85546875" style="62" customWidth="1"/>
    <col min="2" max="2" width="28.7109375" style="62" customWidth="1"/>
    <col min="3" max="3" width="21" style="62" customWidth="1"/>
    <col min="4" max="4" width="35.140625" style="62" customWidth="1"/>
    <col min="5" max="7" width="32.42578125" style="62" customWidth="1"/>
    <col min="8" max="8" width="43.140625" style="62" bestFit="1" customWidth="1"/>
    <col min="9" max="10" width="43.140625" style="62" customWidth="1"/>
    <col min="11" max="12" width="37.5703125" style="62" customWidth="1"/>
    <col min="13" max="13" width="32.5703125" style="62" customWidth="1"/>
    <col min="14" max="15" width="32.42578125" style="62" customWidth="1"/>
    <col min="16" max="16" width="30.7109375" style="62" customWidth="1"/>
    <col min="17" max="17" width="32.7109375" style="62" customWidth="1"/>
    <col min="18" max="18" width="36" style="62" customWidth="1"/>
    <col min="19" max="19" width="34.140625" style="62" customWidth="1"/>
    <col min="20" max="20" width="37.5703125" style="62" customWidth="1"/>
    <col min="21" max="21" width="29.28515625" style="62" customWidth="1"/>
    <col min="22" max="22" width="35.28515625" style="62" customWidth="1"/>
    <col min="23" max="23" width="20.42578125" style="62" customWidth="1"/>
    <col min="24" max="24" width="18.140625" style="62" customWidth="1"/>
    <col min="25" max="25" width="19.5703125" style="62" customWidth="1"/>
    <col min="26" max="26" width="62" style="62" customWidth="1"/>
    <col min="27" max="16384" width="8.7109375" style="62"/>
  </cols>
  <sheetData>
    <row r="1" spans="1:29" s="82" customFormat="1" ht="13.5" thickBot="1" x14ac:dyDescent="0.25">
      <c r="A1" s="159" t="s">
        <v>95</v>
      </c>
      <c r="B1" s="160"/>
      <c r="C1" s="160"/>
      <c r="D1" s="161"/>
      <c r="E1" s="162"/>
      <c r="F1" s="162"/>
      <c r="G1" s="163"/>
      <c r="H1" s="162"/>
      <c r="I1" s="162"/>
      <c r="J1" s="163"/>
      <c r="K1" s="162"/>
      <c r="L1" s="162"/>
      <c r="M1" s="163"/>
      <c r="N1" s="162"/>
      <c r="O1" s="162"/>
      <c r="P1" s="163"/>
      <c r="Q1" s="120"/>
      <c r="R1" s="121"/>
      <c r="S1" s="121"/>
      <c r="T1" s="121"/>
      <c r="U1" s="121"/>
      <c r="V1" s="121"/>
      <c r="W1" s="120"/>
      <c r="X1" s="120"/>
      <c r="Y1" s="120"/>
    </row>
    <row r="2" spans="1:29" ht="39" thickBot="1" x14ac:dyDescent="0.25">
      <c r="A2" s="55" t="s">
        <v>0</v>
      </c>
      <c r="B2" s="56" t="s">
        <v>135</v>
      </c>
      <c r="C2" s="57" t="s">
        <v>2</v>
      </c>
      <c r="D2" s="58" t="s">
        <v>136</v>
      </c>
      <c r="E2" s="113" t="s">
        <v>137</v>
      </c>
      <c r="F2" s="114" t="s">
        <v>138</v>
      </c>
      <c r="G2" s="122" t="s">
        <v>139</v>
      </c>
      <c r="H2" s="113" t="s">
        <v>140</v>
      </c>
      <c r="I2" s="114" t="s">
        <v>141</v>
      </c>
      <c r="J2" s="115" t="s">
        <v>142</v>
      </c>
      <c r="K2" s="113" t="s">
        <v>143</v>
      </c>
      <c r="L2" s="114" t="s">
        <v>144</v>
      </c>
      <c r="M2" s="115" t="s">
        <v>145</v>
      </c>
      <c r="N2" s="113" t="s">
        <v>146</v>
      </c>
      <c r="O2" s="114" t="s">
        <v>147</v>
      </c>
      <c r="P2" s="115" t="s">
        <v>148</v>
      </c>
      <c r="Q2" s="59"/>
      <c r="R2" s="59"/>
      <c r="S2" s="59"/>
      <c r="T2" s="59"/>
      <c r="U2" s="59"/>
      <c r="V2" s="59"/>
      <c r="W2" s="60"/>
      <c r="X2" s="61"/>
      <c r="Y2" s="60"/>
      <c r="AC2" s="63"/>
    </row>
    <row r="3" spans="1:29" ht="39" thickBot="1" x14ac:dyDescent="0.25">
      <c r="A3" s="64">
        <v>5</v>
      </c>
      <c r="B3" s="65" t="s">
        <v>18</v>
      </c>
      <c r="C3" s="66" t="s">
        <v>149</v>
      </c>
      <c r="D3" s="67" t="s">
        <v>150</v>
      </c>
      <c r="E3" s="68">
        <v>92</v>
      </c>
      <c r="F3" s="69">
        <v>248</v>
      </c>
      <c r="G3" s="70">
        <f>SUM(E3/F3)</f>
        <v>0.37096774193548387</v>
      </c>
      <c r="H3" s="68">
        <v>44</v>
      </c>
      <c r="I3" s="68">
        <v>248</v>
      </c>
      <c r="J3" s="70">
        <f>SUM(H3/I3)</f>
        <v>0.17741935483870969</v>
      </c>
      <c r="K3" s="71">
        <v>139</v>
      </c>
      <c r="L3" s="68">
        <v>132</v>
      </c>
      <c r="M3" s="72">
        <f>SUM(K3/L3)</f>
        <v>1.053030303030303</v>
      </c>
      <c r="N3" s="71">
        <v>71</v>
      </c>
      <c r="O3" s="71">
        <v>41</v>
      </c>
      <c r="P3" s="72">
        <f>SUM(N3/O3)</f>
        <v>1.7317073170731707</v>
      </c>
      <c r="Q3" s="59"/>
      <c r="R3" s="59"/>
      <c r="S3" s="59"/>
      <c r="T3" s="59"/>
      <c r="U3" s="59"/>
      <c r="V3" s="59"/>
      <c r="W3" s="60"/>
      <c r="X3" s="73"/>
      <c r="Y3" s="60"/>
      <c r="AC3" s="63"/>
    </row>
    <row r="4" spans="1:29" ht="26.25" thickBot="1" x14ac:dyDescent="0.25">
      <c r="A4" s="64">
        <v>3</v>
      </c>
      <c r="B4" s="65" t="s">
        <v>23</v>
      </c>
      <c r="C4" s="66" t="s">
        <v>151</v>
      </c>
      <c r="D4" s="67" t="s">
        <v>152</v>
      </c>
      <c r="E4" s="68">
        <v>410</v>
      </c>
      <c r="F4" s="69">
        <v>278</v>
      </c>
      <c r="G4" s="72">
        <f>SUM(E4/F4)</f>
        <v>1.474820143884892</v>
      </c>
      <c r="H4" s="68">
        <v>1091</v>
      </c>
      <c r="I4" s="68">
        <v>752</v>
      </c>
      <c r="J4" s="72">
        <f>SUM(H4/I4)</f>
        <v>1.4507978723404256</v>
      </c>
      <c r="K4" s="71">
        <v>410</v>
      </c>
      <c r="L4" s="68">
        <v>278</v>
      </c>
      <c r="M4" s="74">
        <f>SUM(K4/L4)</f>
        <v>1.474820143884892</v>
      </c>
      <c r="N4" s="71">
        <v>1091</v>
      </c>
      <c r="O4" s="71">
        <v>752</v>
      </c>
      <c r="P4" s="74">
        <f>SUM(N4/O4)</f>
        <v>1.4507978723404256</v>
      </c>
      <c r="Q4" s="59"/>
      <c r="R4" s="59"/>
      <c r="S4" s="59"/>
      <c r="T4" s="59"/>
      <c r="U4" s="59"/>
      <c r="V4" s="59"/>
      <c r="W4" s="60"/>
      <c r="X4" s="61"/>
      <c r="Y4" s="60"/>
      <c r="AC4" s="63"/>
    </row>
    <row r="5" spans="1:29" ht="39" thickBot="1" x14ac:dyDescent="0.25">
      <c r="A5" s="64">
        <v>6</v>
      </c>
      <c r="B5" s="65" t="s">
        <v>12</v>
      </c>
      <c r="C5" s="66" t="s">
        <v>153</v>
      </c>
      <c r="D5" s="75" t="s">
        <v>12</v>
      </c>
      <c r="E5" s="68">
        <v>30</v>
      </c>
      <c r="F5" s="68">
        <v>30</v>
      </c>
      <c r="G5" s="74">
        <f>E5/F5</f>
        <v>1</v>
      </c>
      <c r="H5" s="68" t="s">
        <v>154</v>
      </c>
      <c r="I5" s="68" t="s">
        <v>154</v>
      </c>
      <c r="J5" s="76" t="s">
        <v>154</v>
      </c>
      <c r="K5" s="71" t="s">
        <v>154</v>
      </c>
      <c r="L5" s="68" t="s">
        <v>154</v>
      </c>
      <c r="M5" s="77" t="s">
        <v>154</v>
      </c>
      <c r="N5" s="71" t="s">
        <v>154</v>
      </c>
      <c r="O5" s="71" t="s">
        <v>154</v>
      </c>
      <c r="P5" s="78" t="s">
        <v>154</v>
      </c>
      <c r="Q5" s="79"/>
      <c r="R5" s="79"/>
      <c r="S5" s="79"/>
      <c r="T5" s="79"/>
      <c r="U5" s="79"/>
      <c r="V5" s="79"/>
      <c r="W5" s="80"/>
      <c r="X5" s="81"/>
      <c r="Y5" s="80"/>
      <c r="Z5" s="82"/>
      <c r="AC5" s="63"/>
    </row>
    <row r="6" spans="1:29" ht="26.25" thickBot="1" x14ac:dyDescent="0.25">
      <c r="A6" s="64">
        <v>4</v>
      </c>
      <c r="B6" s="65" t="s">
        <v>73</v>
      </c>
      <c r="C6" s="66" t="s">
        <v>155</v>
      </c>
      <c r="D6" s="67" t="s">
        <v>156</v>
      </c>
      <c r="E6" s="68">
        <v>107</v>
      </c>
      <c r="F6" s="69">
        <v>100</v>
      </c>
      <c r="G6" s="83">
        <v>1</v>
      </c>
      <c r="H6" s="68">
        <v>34</v>
      </c>
      <c r="I6" s="68">
        <v>32</v>
      </c>
      <c r="J6" s="83">
        <v>1.0625</v>
      </c>
      <c r="K6" s="71" t="s">
        <v>154</v>
      </c>
      <c r="L6" s="68" t="s">
        <v>154</v>
      </c>
      <c r="M6" s="78" t="s">
        <v>154</v>
      </c>
      <c r="N6" s="71" t="s">
        <v>154</v>
      </c>
      <c r="O6" s="71" t="s">
        <v>154</v>
      </c>
      <c r="P6" s="78" t="s">
        <v>154</v>
      </c>
      <c r="AC6" s="63"/>
    </row>
    <row r="7" spans="1:29" ht="26.25" thickBot="1" x14ac:dyDescent="0.25">
      <c r="A7" s="64">
        <v>6</v>
      </c>
      <c r="B7" s="65" t="s">
        <v>78</v>
      </c>
      <c r="C7" s="66" t="s">
        <v>157</v>
      </c>
      <c r="D7" s="67" t="s">
        <v>158</v>
      </c>
      <c r="E7" s="68">
        <v>514</v>
      </c>
      <c r="F7" s="69">
        <v>214</v>
      </c>
      <c r="G7" s="72">
        <f>SUM(E6/F6)</f>
        <v>1.07</v>
      </c>
      <c r="H7" s="68">
        <v>25</v>
      </c>
      <c r="I7" s="68">
        <v>54</v>
      </c>
      <c r="J7" s="84">
        <f>SUM(H7/I7)</f>
        <v>0.46296296296296297</v>
      </c>
      <c r="K7" s="71">
        <v>696</v>
      </c>
      <c r="L7" s="68">
        <v>420</v>
      </c>
      <c r="M7" s="72">
        <f>SUM(K7/L7)</f>
        <v>1.6571428571428573</v>
      </c>
      <c r="N7" s="71">
        <v>85</v>
      </c>
      <c r="O7" s="71">
        <v>62</v>
      </c>
      <c r="P7" s="72">
        <f>SUM(N7/O7)</f>
        <v>1.3709677419354838</v>
      </c>
      <c r="AC7" s="63"/>
    </row>
    <row r="8" spans="1:29" ht="13.5" thickBot="1" x14ac:dyDescent="0.25">
      <c r="A8" s="64">
        <v>1</v>
      </c>
      <c r="B8" s="65" t="s">
        <v>61</v>
      </c>
      <c r="C8" s="66" t="s">
        <v>159</v>
      </c>
      <c r="D8" s="67" t="s">
        <v>160</v>
      </c>
      <c r="E8" s="68">
        <v>51</v>
      </c>
      <c r="F8" s="69">
        <v>40</v>
      </c>
      <c r="G8" s="72">
        <f>SUM(E8/F8)</f>
        <v>1.2749999999999999</v>
      </c>
      <c r="H8" s="68">
        <v>17</v>
      </c>
      <c r="I8" s="68">
        <v>5</v>
      </c>
      <c r="J8" s="72">
        <f>SUM(H8/I8)</f>
        <v>3.4</v>
      </c>
      <c r="K8" s="71">
        <v>261</v>
      </c>
      <c r="L8" s="85">
        <v>757</v>
      </c>
      <c r="M8" s="86">
        <f>SUM(K8/L8)</f>
        <v>0.34478203434610305</v>
      </c>
      <c r="N8" s="71">
        <v>23</v>
      </c>
      <c r="O8" s="71">
        <v>211</v>
      </c>
      <c r="P8" s="86">
        <f>SUM(N8/O8)</f>
        <v>0.10900473933649289</v>
      </c>
      <c r="Q8" s="87"/>
      <c r="R8" s="87"/>
      <c r="S8" s="87"/>
      <c r="T8" s="87"/>
      <c r="U8" s="87"/>
      <c r="V8" s="87"/>
      <c r="W8" s="87"/>
      <c r="X8" s="87"/>
      <c r="Y8" s="87"/>
      <c r="AC8" s="63"/>
    </row>
    <row r="9" spans="1:29" ht="39" thickBot="1" x14ac:dyDescent="0.25">
      <c r="A9" s="64">
        <v>6</v>
      </c>
      <c r="B9" s="69" t="s">
        <v>10</v>
      </c>
      <c r="C9" s="66" t="s">
        <v>161</v>
      </c>
      <c r="D9" s="67" t="s">
        <v>10</v>
      </c>
      <c r="E9" s="88">
        <v>22</v>
      </c>
      <c r="F9" s="69">
        <v>2</v>
      </c>
      <c r="G9" s="72">
        <f>SUM(E9/F9)</f>
        <v>11</v>
      </c>
      <c r="H9" s="88">
        <v>16</v>
      </c>
      <c r="I9" s="88">
        <v>23</v>
      </c>
      <c r="J9" s="89">
        <f>SUM(H9/I9)</f>
        <v>0.69565217391304346</v>
      </c>
      <c r="K9" s="90">
        <v>23</v>
      </c>
      <c r="L9" s="88">
        <v>3</v>
      </c>
      <c r="M9" s="72">
        <f>SUM(K9/L9)</f>
        <v>7.666666666666667</v>
      </c>
      <c r="N9" s="90">
        <v>18</v>
      </c>
      <c r="O9" s="90">
        <v>11</v>
      </c>
      <c r="P9" s="72">
        <f>SUM(N9/O9)</f>
        <v>1.6363636363636365</v>
      </c>
      <c r="AC9" s="63"/>
    </row>
    <row r="10" spans="1:29" ht="26.25" thickBot="1" x14ac:dyDescent="0.25">
      <c r="A10" s="64">
        <v>6</v>
      </c>
      <c r="B10" s="65" t="s">
        <v>12</v>
      </c>
      <c r="C10" s="66" t="s">
        <v>162</v>
      </c>
      <c r="D10" s="91" t="s">
        <v>163</v>
      </c>
      <c r="E10" s="68" t="s">
        <v>154</v>
      </c>
      <c r="F10" s="92" t="s">
        <v>154</v>
      </c>
      <c r="G10" s="76" t="s">
        <v>154</v>
      </c>
      <c r="H10" s="68">
        <v>118</v>
      </c>
      <c r="I10" s="68">
        <v>211</v>
      </c>
      <c r="J10" s="84">
        <f>(H10/I10)</f>
        <v>0.55924170616113744</v>
      </c>
      <c r="K10" s="71" t="s">
        <v>154</v>
      </c>
      <c r="L10" s="68" t="s">
        <v>154</v>
      </c>
      <c r="M10" s="78" t="s">
        <v>154</v>
      </c>
      <c r="N10" s="71" t="s">
        <v>154</v>
      </c>
      <c r="O10" s="71" t="s">
        <v>154</v>
      </c>
      <c r="P10" s="78" t="s">
        <v>154</v>
      </c>
      <c r="AC10" s="63"/>
    </row>
    <row r="11" spans="1:29" ht="13.5" thickBot="1" x14ac:dyDescent="0.25">
      <c r="A11" s="64">
        <v>6</v>
      </c>
      <c r="B11" s="93" t="s">
        <v>12</v>
      </c>
      <c r="C11" s="94" t="s">
        <v>164</v>
      </c>
      <c r="D11" s="95" t="s">
        <v>165</v>
      </c>
      <c r="E11" s="88">
        <v>67</v>
      </c>
      <c r="F11" s="96">
        <v>4</v>
      </c>
      <c r="G11" s="72">
        <f>SUM(E11/F11)</f>
        <v>16.75</v>
      </c>
      <c r="H11" s="88">
        <v>102</v>
      </c>
      <c r="I11" s="88">
        <v>328</v>
      </c>
      <c r="J11" s="84">
        <f>SUM(H11/I11)</f>
        <v>0.31097560975609756</v>
      </c>
      <c r="K11" s="90">
        <v>273</v>
      </c>
      <c r="L11" s="88">
        <v>15</v>
      </c>
      <c r="M11" s="74">
        <f>SUM(K11/L11)</f>
        <v>18.2</v>
      </c>
      <c r="N11" s="90">
        <v>240</v>
      </c>
      <c r="O11" s="90">
        <v>400</v>
      </c>
      <c r="P11" s="84">
        <f>SUM(N11/O11)</f>
        <v>0.6</v>
      </c>
      <c r="AC11" s="63"/>
    </row>
    <row r="12" spans="1:29" ht="26.25" thickBot="1" x14ac:dyDescent="0.25">
      <c r="A12" s="64">
        <v>3</v>
      </c>
      <c r="B12" s="65" t="s">
        <v>71</v>
      </c>
      <c r="C12" s="97" t="s">
        <v>166</v>
      </c>
      <c r="D12" s="67" t="s">
        <v>71</v>
      </c>
      <c r="E12" s="68">
        <v>77</v>
      </c>
      <c r="F12" s="69">
        <v>5</v>
      </c>
      <c r="G12" s="72">
        <f>SUM(E12/F12)</f>
        <v>15.4</v>
      </c>
      <c r="H12" s="68">
        <v>77</v>
      </c>
      <c r="I12" s="68">
        <v>5</v>
      </c>
      <c r="J12" s="72">
        <f>SUM(H12/I12)</f>
        <v>15.4</v>
      </c>
      <c r="K12" s="71">
        <v>0</v>
      </c>
      <c r="L12" s="68">
        <v>5</v>
      </c>
      <c r="M12" s="98">
        <v>0</v>
      </c>
      <c r="N12" s="71" t="s">
        <v>154</v>
      </c>
      <c r="O12" s="71" t="s">
        <v>154</v>
      </c>
      <c r="P12" s="78" t="s">
        <v>154</v>
      </c>
      <c r="AC12" s="63"/>
    </row>
    <row r="13" spans="1:29" ht="39" thickBot="1" x14ac:dyDescent="0.25">
      <c r="A13" s="64">
        <v>5</v>
      </c>
      <c r="B13" s="99" t="s">
        <v>80</v>
      </c>
      <c r="C13" s="100" t="s">
        <v>167</v>
      </c>
      <c r="D13" s="67" t="s">
        <v>168</v>
      </c>
      <c r="E13" s="88">
        <v>96</v>
      </c>
      <c r="F13" s="69">
        <v>103</v>
      </c>
      <c r="G13" s="101">
        <f>SUM(E13/F13)</f>
        <v>0.93203883495145634</v>
      </c>
      <c r="H13" s="88">
        <v>27</v>
      </c>
      <c r="I13" s="88">
        <v>22</v>
      </c>
      <c r="J13" s="72">
        <f>SUM(H13/I13)</f>
        <v>1.2272727272727273</v>
      </c>
      <c r="K13" s="90">
        <v>14</v>
      </c>
      <c r="L13" s="88">
        <v>8</v>
      </c>
      <c r="M13" s="72">
        <f>SUM(K13/L13)</f>
        <v>1.75</v>
      </c>
      <c r="N13" s="90">
        <v>85</v>
      </c>
      <c r="O13" s="90">
        <v>10</v>
      </c>
      <c r="P13" s="72">
        <f>SUM(N13/O13)</f>
        <v>8.5</v>
      </c>
      <c r="AC13" s="63"/>
    </row>
    <row r="14" spans="1:29" ht="13.5" thickBot="1" x14ac:dyDescent="0.25">
      <c r="A14" s="102" t="s">
        <v>169</v>
      </c>
      <c r="B14" s="103" t="s">
        <v>170</v>
      </c>
      <c r="C14" s="104"/>
      <c r="D14" s="105"/>
      <c r="E14" s="105">
        <f>SUM(E3:E13)</f>
        <v>1466</v>
      </c>
      <c r="F14" s="105">
        <f>SUM(F3:F13)</f>
        <v>1024</v>
      </c>
      <c r="G14" s="106">
        <f>SUM(E14/F14)</f>
        <v>1.431640625</v>
      </c>
      <c r="H14" s="105">
        <f>SUM(H3:H13)</f>
        <v>1551</v>
      </c>
      <c r="I14" s="107">
        <f>SUM(I3:I13)</f>
        <v>1680</v>
      </c>
      <c r="J14" s="106">
        <f>SUM(H14/I14)</f>
        <v>0.92321428571428577</v>
      </c>
      <c r="K14" s="108">
        <f>SUM(K3:K13)</f>
        <v>1816</v>
      </c>
      <c r="L14" s="105">
        <f>SUM(L3:L13)</f>
        <v>1618</v>
      </c>
      <c r="M14" s="109">
        <f>SUM(K14/L14)</f>
        <v>1.1223733003708283</v>
      </c>
      <c r="N14" s="108">
        <f>SUM(N3:N13)</f>
        <v>1613</v>
      </c>
      <c r="O14" s="108">
        <f>SUM(O3:O13)</f>
        <v>1487</v>
      </c>
      <c r="P14" s="109">
        <f>SUM(N14/O14)</f>
        <v>1.0847343644922662</v>
      </c>
      <c r="AC14" s="63"/>
    </row>
    <row r="15" spans="1:29" x14ac:dyDescent="0.2">
      <c r="A15" s="151" t="s">
        <v>171</v>
      </c>
      <c r="B15" s="152"/>
      <c r="C15" s="153"/>
      <c r="D15" s="110"/>
      <c r="E15" s="110"/>
      <c r="F15" s="110"/>
      <c r="G15" s="110"/>
      <c r="H15" s="111"/>
      <c r="I15" s="111"/>
      <c r="J15" s="111"/>
      <c r="K15" s="59"/>
      <c r="L15" s="59"/>
      <c r="M15" s="59"/>
      <c r="N15" s="59"/>
      <c r="O15" s="59"/>
      <c r="P15" s="112"/>
    </row>
    <row r="16" spans="1:29" x14ac:dyDescent="0.2">
      <c r="A16" s="154" t="s">
        <v>111</v>
      </c>
      <c r="B16" s="154"/>
      <c r="C16" s="154"/>
      <c r="E16" s="110"/>
      <c r="F16" s="110"/>
      <c r="G16" s="110"/>
      <c r="H16" s="111"/>
      <c r="I16" s="111"/>
      <c r="J16" s="111"/>
      <c r="K16" s="59"/>
      <c r="L16" s="59"/>
      <c r="M16" s="59"/>
      <c r="N16" s="59"/>
      <c r="O16" s="59"/>
      <c r="P16" s="59"/>
    </row>
    <row r="17" spans="1:26" x14ac:dyDescent="0.2">
      <c r="A17" s="155" t="s">
        <v>112</v>
      </c>
      <c r="B17" s="155"/>
      <c r="C17" s="155"/>
      <c r="E17" s="110"/>
      <c r="F17" s="110"/>
      <c r="G17" s="110"/>
      <c r="H17" s="111"/>
      <c r="I17" s="111"/>
      <c r="J17" s="111"/>
      <c r="K17" s="59"/>
      <c r="L17" s="59"/>
      <c r="M17" s="59"/>
      <c r="N17" s="59"/>
      <c r="O17" s="59"/>
      <c r="P17" s="59"/>
    </row>
    <row r="18" spans="1:26" s="82" customFormat="1" x14ac:dyDescent="0.2">
      <c r="A18" s="156" t="s">
        <v>113</v>
      </c>
      <c r="B18" s="156"/>
      <c r="C18" s="156"/>
      <c r="E18" s="110"/>
      <c r="F18" s="110"/>
      <c r="G18" s="110"/>
      <c r="H18" s="79"/>
      <c r="I18" s="79"/>
      <c r="J18" s="79"/>
      <c r="K18" s="79"/>
      <c r="L18" s="79"/>
      <c r="M18" s="79"/>
      <c r="N18" s="79"/>
      <c r="O18" s="79"/>
      <c r="P18" s="79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x14ac:dyDescent="0.2">
      <c r="A19" s="157" t="s">
        <v>114</v>
      </c>
      <c r="B19" s="157"/>
      <c r="C19" s="157"/>
    </row>
    <row r="20" spans="1:26" x14ac:dyDescent="0.2">
      <c r="A20" s="158" t="s">
        <v>154</v>
      </c>
      <c r="B20" s="158"/>
      <c r="C20" s="158"/>
    </row>
    <row r="21" spans="1:26" x14ac:dyDescent="0.2">
      <c r="A21" s="148" t="s">
        <v>179</v>
      </c>
      <c r="B21" s="148"/>
      <c r="C21" s="148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:26" x14ac:dyDescent="0.2">
      <c r="C22" s="149"/>
      <c r="D22" s="149"/>
    </row>
    <row r="23" spans="1:26" x14ac:dyDescent="0.2">
      <c r="C23" s="150"/>
      <c r="D23" s="150"/>
    </row>
  </sheetData>
  <mergeCells count="14">
    <mergeCell ref="A1:D1"/>
    <mergeCell ref="E1:G1"/>
    <mergeCell ref="H1:J1"/>
    <mergeCell ref="K1:M1"/>
    <mergeCell ref="N1:P1"/>
    <mergeCell ref="A21:C21"/>
    <mergeCell ref="C22:D22"/>
    <mergeCell ref="C23:D23"/>
    <mergeCell ref="A15:C15"/>
    <mergeCell ref="A16:C16"/>
    <mergeCell ref="A17:C17"/>
    <mergeCell ref="A18:C18"/>
    <mergeCell ref="A19:C19"/>
    <mergeCell ref="A20:C20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G4" workbookViewId="0">
      <selection activeCell="G14" sqref="G14"/>
    </sheetView>
  </sheetViews>
  <sheetFormatPr defaultColWidth="8.7109375" defaultRowHeight="12.75" x14ac:dyDescent="0.2"/>
  <cols>
    <col min="1" max="1" width="16.85546875" style="62" customWidth="1"/>
    <col min="2" max="2" width="28.7109375" style="62" customWidth="1"/>
    <col min="3" max="3" width="21" style="62" customWidth="1"/>
    <col min="4" max="4" width="35.140625" style="62" customWidth="1"/>
    <col min="5" max="6" width="36" style="62" customWidth="1"/>
    <col min="7" max="7" width="34.140625" style="62" customWidth="1"/>
    <col min="8" max="9" width="29.28515625" style="62" customWidth="1"/>
    <col min="10" max="10" width="35.28515625" style="62" customWidth="1"/>
    <col min="11" max="16384" width="8.7109375" style="62"/>
  </cols>
  <sheetData>
    <row r="1" spans="1:13" s="82" customFormat="1" ht="13.5" thickBot="1" x14ac:dyDescent="0.25">
      <c r="A1" s="159" t="s">
        <v>172</v>
      </c>
      <c r="B1" s="160"/>
      <c r="C1" s="160"/>
      <c r="D1" s="161"/>
      <c r="E1" s="166"/>
      <c r="F1" s="167"/>
      <c r="G1" s="168"/>
      <c r="H1" s="166"/>
      <c r="I1" s="167"/>
      <c r="J1" s="168"/>
    </row>
    <row r="2" spans="1:13" ht="39" thickBot="1" x14ac:dyDescent="0.25">
      <c r="A2" s="55" t="s">
        <v>0</v>
      </c>
      <c r="B2" s="56" t="s">
        <v>135</v>
      </c>
      <c r="C2" s="57" t="s">
        <v>2</v>
      </c>
      <c r="D2" s="58" t="s">
        <v>136</v>
      </c>
      <c r="E2" s="113" t="s">
        <v>173</v>
      </c>
      <c r="F2" s="114" t="s">
        <v>174</v>
      </c>
      <c r="G2" s="115" t="s">
        <v>175</v>
      </c>
      <c r="H2" s="113" t="s">
        <v>176</v>
      </c>
      <c r="I2" s="114" t="s">
        <v>177</v>
      </c>
      <c r="J2" s="115" t="s">
        <v>180</v>
      </c>
      <c r="M2" s="63"/>
    </row>
    <row r="3" spans="1:13" ht="39" thickBot="1" x14ac:dyDescent="0.25">
      <c r="A3" s="64">
        <v>5</v>
      </c>
      <c r="B3" s="65" t="s">
        <v>18</v>
      </c>
      <c r="C3" s="66" t="s">
        <v>149</v>
      </c>
      <c r="D3" s="67" t="s">
        <v>150</v>
      </c>
      <c r="E3" s="71">
        <v>844</v>
      </c>
      <c r="F3" s="71">
        <v>592</v>
      </c>
      <c r="G3" s="72">
        <f>SUM(E3/F3)</f>
        <v>1.4256756756756757</v>
      </c>
      <c r="H3" s="71">
        <v>278</v>
      </c>
      <c r="I3" s="71">
        <v>296</v>
      </c>
      <c r="J3" s="101">
        <f>SUM(H3/I3)</f>
        <v>0.93918918918918914</v>
      </c>
      <c r="M3" s="63"/>
    </row>
    <row r="4" spans="1:13" ht="26.25" thickBot="1" x14ac:dyDescent="0.25">
      <c r="A4" s="64">
        <v>3</v>
      </c>
      <c r="B4" s="65" t="s">
        <v>23</v>
      </c>
      <c r="C4" s="66" t="s">
        <v>151</v>
      </c>
      <c r="D4" s="67" t="s">
        <v>152</v>
      </c>
      <c r="E4" s="71">
        <v>725</v>
      </c>
      <c r="F4" s="71">
        <v>588</v>
      </c>
      <c r="G4" s="72">
        <f>SUM(E4/F4)</f>
        <v>1.2329931972789117</v>
      </c>
      <c r="H4" s="71">
        <v>1784</v>
      </c>
      <c r="I4" s="71">
        <v>1591</v>
      </c>
      <c r="J4" s="72">
        <f>SUM(H4/I4)</f>
        <v>1.1213073538654934</v>
      </c>
      <c r="M4" s="63"/>
    </row>
    <row r="5" spans="1:13" ht="39" thickBot="1" x14ac:dyDescent="0.25">
      <c r="A5" s="64">
        <v>6</v>
      </c>
      <c r="B5" s="65" t="s">
        <v>12</v>
      </c>
      <c r="C5" s="66" t="s">
        <v>153</v>
      </c>
      <c r="D5" s="75" t="s">
        <v>12</v>
      </c>
      <c r="E5" s="71">
        <v>2492</v>
      </c>
      <c r="F5" s="71">
        <v>145</v>
      </c>
      <c r="G5" s="74">
        <f>SUM(E5/F5)</f>
        <v>17.186206896551724</v>
      </c>
      <c r="H5" s="71">
        <v>641</v>
      </c>
      <c r="I5" s="71">
        <v>689</v>
      </c>
      <c r="J5" s="116">
        <f>SUM(H5/I5)</f>
        <v>0.93033381712626995</v>
      </c>
      <c r="M5" s="63"/>
    </row>
    <row r="6" spans="1:13" ht="26.25" thickBot="1" x14ac:dyDescent="0.25">
      <c r="A6" s="64">
        <v>4</v>
      </c>
      <c r="B6" s="65" t="s">
        <v>73</v>
      </c>
      <c r="C6" s="66" t="s">
        <v>155</v>
      </c>
      <c r="D6" s="67" t="s">
        <v>156</v>
      </c>
      <c r="E6" s="71">
        <v>0</v>
      </c>
      <c r="F6" s="71">
        <v>61</v>
      </c>
      <c r="G6" s="86">
        <v>0</v>
      </c>
      <c r="H6" s="71">
        <v>46</v>
      </c>
      <c r="I6" s="71">
        <v>45</v>
      </c>
      <c r="J6" s="74">
        <f>(H6/I6)</f>
        <v>1.0222222222222221</v>
      </c>
      <c r="M6" s="63"/>
    </row>
    <row r="7" spans="1:13" ht="26.25" thickBot="1" x14ac:dyDescent="0.25">
      <c r="A7" s="64">
        <v>6</v>
      </c>
      <c r="B7" s="65" t="s">
        <v>78</v>
      </c>
      <c r="C7" s="66" t="s">
        <v>157</v>
      </c>
      <c r="D7" s="67" t="s">
        <v>158</v>
      </c>
      <c r="E7" s="71" t="s">
        <v>154</v>
      </c>
      <c r="F7" s="71" t="s">
        <v>154</v>
      </c>
      <c r="G7" s="78" t="s">
        <v>154</v>
      </c>
      <c r="H7" s="71" t="s">
        <v>154</v>
      </c>
      <c r="I7" s="71" t="s">
        <v>154</v>
      </c>
      <c r="J7" s="78" t="s">
        <v>154</v>
      </c>
      <c r="M7" s="63"/>
    </row>
    <row r="8" spans="1:13" ht="13.5" thickBot="1" x14ac:dyDescent="0.25">
      <c r="A8" s="64">
        <v>1</v>
      </c>
      <c r="B8" s="65" t="s">
        <v>61</v>
      </c>
      <c r="C8" s="66" t="s">
        <v>181</v>
      </c>
      <c r="D8" s="67" t="s">
        <v>160</v>
      </c>
      <c r="E8" s="71">
        <v>257</v>
      </c>
      <c r="F8" s="71">
        <v>212</v>
      </c>
      <c r="G8" s="74">
        <f>SUM(E8/F8)</f>
        <v>1.2122641509433962</v>
      </c>
      <c r="H8" s="71">
        <v>63</v>
      </c>
      <c r="I8" s="71">
        <v>90</v>
      </c>
      <c r="J8" s="117">
        <f>SUM(H8/I8)</f>
        <v>0.7</v>
      </c>
      <c r="M8" s="63"/>
    </row>
    <row r="9" spans="1:13" ht="39" thickBot="1" x14ac:dyDescent="0.25">
      <c r="A9" s="64">
        <v>6</v>
      </c>
      <c r="B9" s="69" t="s">
        <v>10</v>
      </c>
      <c r="C9" s="66" t="s">
        <v>161</v>
      </c>
      <c r="D9" s="67" t="s">
        <v>10</v>
      </c>
      <c r="E9" s="90">
        <v>59</v>
      </c>
      <c r="F9" s="90">
        <v>5</v>
      </c>
      <c r="G9" s="72">
        <f>SUM(E9/F9)</f>
        <v>11.8</v>
      </c>
      <c r="H9" s="90">
        <v>59</v>
      </c>
      <c r="I9" s="90">
        <v>39</v>
      </c>
      <c r="J9" s="72">
        <f>SUM(H9/I9)</f>
        <v>1.5128205128205128</v>
      </c>
      <c r="M9" s="63"/>
    </row>
    <row r="10" spans="1:13" ht="26.25" thickBot="1" x14ac:dyDescent="0.25">
      <c r="A10" s="64">
        <v>6</v>
      </c>
      <c r="B10" s="65" t="s">
        <v>12</v>
      </c>
      <c r="C10" s="66" t="s">
        <v>162</v>
      </c>
      <c r="D10" s="91" t="s">
        <v>163</v>
      </c>
      <c r="E10" s="71" t="s">
        <v>154</v>
      </c>
      <c r="F10" s="71" t="s">
        <v>154</v>
      </c>
      <c r="G10" s="78" t="s">
        <v>154</v>
      </c>
      <c r="H10" s="71" t="s">
        <v>154</v>
      </c>
      <c r="I10" s="71" t="s">
        <v>154</v>
      </c>
      <c r="J10" s="78" t="s">
        <v>154</v>
      </c>
      <c r="M10" s="63"/>
    </row>
    <row r="11" spans="1:13" ht="13.5" thickBot="1" x14ac:dyDescent="0.25">
      <c r="A11" s="64">
        <v>6</v>
      </c>
      <c r="B11" s="93" t="s">
        <v>12</v>
      </c>
      <c r="C11" s="94" t="s">
        <v>164</v>
      </c>
      <c r="D11" s="95" t="s">
        <v>165</v>
      </c>
      <c r="E11" s="90" t="s">
        <v>154</v>
      </c>
      <c r="F11" s="90" t="s">
        <v>154</v>
      </c>
      <c r="G11" s="78" t="s">
        <v>154</v>
      </c>
      <c r="H11" s="90" t="s">
        <v>154</v>
      </c>
      <c r="I11" s="90" t="s">
        <v>154</v>
      </c>
      <c r="J11" s="78" t="s">
        <v>154</v>
      </c>
      <c r="M11" s="63"/>
    </row>
    <row r="12" spans="1:13" ht="26.25" thickBot="1" x14ac:dyDescent="0.25">
      <c r="A12" s="64">
        <v>3</v>
      </c>
      <c r="B12" s="65" t="s">
        <v>71</v>
      </c>
      <c r="C12" s="66" t="s">
        <v>166</v>
      </c>
      <c r="D12" s="67" t="s">
        <v>71</v>
      </c>
      <c r="E12" s="71" t="s">
        <v>154</v>
      </c>
      <c r="F12" s="71" t="s">
        <v>154</v>
      </c>
      <c r="G12" s="78" t="s">
        <v>154</v>
      </c>
      <c r="H12" s="71" t="s">
        <v>154</v>
      </c>
      <c r="I12" s="71" t="s">
        <v>154</v>
      </c>
      <c r="J12" s="78" t="s">
        <v>154</v>
      </c>
      <c r="M12" s="63"/>
    </row>
    <row r="13" spans="1:13" ht="39" thickBot="1" x14ac:dyDescent="0.25">
      <c r="A13" s="64">
        <v>5</v>
      </c>
      <c r="B13" s="65" t="s">
        <v>80</v>
      </c>
      <c r="C13" s="100" t="s">
        <v>167</v>
      </c>
      <c r="D13" s="67" t="s">
        <v>168</v>
      </c>
      <c r="E13" s="90">
        <v>418</v>
      </c>
      <c r="F13" s="90">
        <v>94</v>
      </c>
      <c r="G13" s="72">
        <f>SUM(E13/F13)</f>
        <v>4.4468085106382977</v>
      </c>
      <c r="H13" s="90">
        <v>127</v>
      </c>
      <c r="I13" s="90">
        <v>52</v>
      </c>
      <c r="J13" s="72">
        <f>SUM(H13/I13)</f>
        <v>2.4423076923076925</v>
      </c>
      <c r="M13" s="63"/>
    </row>
    <row r="14" spans="1:13" ht="13.5" thickBot="1" x14ac:dyDescent="0.25">
      <c r="A14" s="118"/>
      <c r="B14" s="105" t="s">
        <v>178</v>
      </c>
      <c r="C14" s="104"/>
      <c r="D14" s="105"/>
      <c r="E14" s="108">
        <f>SUM(E3:E13)</f>
        <v>4795</v>
      </c>
      <c r="F14" s="108">
        <f>SUM(F3:F13)</f>
        <v>1697</v>
      </c>
      <c r="G14" s="109">
        <f>E14/F14</f>
        <v>2.8255745433117267</v>
      </c>
      <c r="H14" s="108">
        <f>SUM(H3:H13)</f>
        <v>2998</v>
      </c>
      <c r="I14" s="108">
        <f>SUM(I3:I13)</f>
        <v>2802</v>
      </c>
      <c r="J14" s="119">
        <f>SUM(H14/I14)</f>
        <v>1.0699500356887937</v>
      </c>
      <c r="M14" s="63"/>
    </row>
    <row r="15" spans="1:13" x14ac:dyDescent="0.2">
      <c r="B15" s="169" t="s">
        <v>171</v>
      </c>
      <c r="C15" s="153"/>
      <c r="D15" s="110"/>
      <c r="E15" s="59"/>
      <c r="F15" s="59"/>
      <c r="G15" s="59"/>
      <c r="H15" s="59"/>
      <c r="I15" s="59"/>
      <c r="J15" s="59"/>
    </row>
    <row r="16" spans="1:13" x14ac:dyDescent="0.2">
      <c r="B16" s="154" t="s">
        <v>111</v>
      </c>
      <c r="C16" s="154"/>
      <c r="E16" s="59"/>
      <c r="F16" s="59"/>
      <c r="G16" s="59"/>
      <c r="H16" s="59"/>
      <c r="I16" s="59"/>
      <c r="J16" s="59"/>
    </row>
    <row r="17" spans="2:10" x14ac:dyDescent="0.2">
      <c r="B17" s="155" t="s">
        <v>112</v>
      </c>
      <c r="C17" s="155"/>
      <c r="E17" s="59"/>
      <c r="F17" s="59"/>
      <c r="G17" s="59"/>
      <c r="H17" s="59"/>
      <c r="I17" s="59"/>
      <c r="J17" s="59"/>
    </row>
    <row r="18" spans="2:10" s="82" customFormat="1" x14ac:dyDescent="0.2">
      <c r="B18" s="156" t="s">
        <v>113</v>
      </c>
      <c r="C18" s="156"/>
      <c r="E18" s="79"/>
      <c r="F18" s="79"/>
      <c r="G18" s="79"/>
      <c r="H18" s="79"/>
      <c r="I18" s="79"/>
      <c r="J18" s="79"/>
    </row>
    <row r="19" spans="2:10" x14ac:dyDescent="0.2">
      <c r="B19" s="157" t="s">
        <v>114</v>
      </c>
      <c r="C19" s="157"/>
    </row>
    <row r="20" spans="2:10" x14ac:dyDescent="0.2">
      <c r="B20" s="164" t="s">
        <v>154</v>
      </c>
      <c r="C20" s="164"/>
    </row>
    <row r="21" spans="2:10" x14ac:dyDescent="0.2">
      <c r="B21" s="165" t="s">
        <v>179</v>
      </c>
      <c r="C21" s="165"/>
      <c r="E21" s="87"/>
      <c r="F21" s="87"/>
      <c r="G21" s="87"/>
      <c r="H21" s="87"/>
      <c r="I21" s="87"/>
      <c r="J21" s="87"/>
    </row>
    <row r="22" spans="2:10" x14ac:dyDescent="0.2">
      <c r="B22" s="165"/>
      <c r="C22" s="165"/>
    </row>
  </sheetData>
  <mergeCells count="10">
    <mergeCell ref="A1:D1"/>
    <mergeCell ref="E1:G1"/>
    <mergeCell ref="H1:J1"/>
    <mergeCell ref="B15:C15"/>
    <mergeCell ref="B16:C16"/>
    <mergeCell ref="B17:C17"/>
    <mergeCell ref="B18:C18"/>
    <mergeCell ref="B19:C19"/>
    <mergeCell ref="B20:C20"/>
    <mergeCell ref="B21:C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69111648CCE841868FE85E89B9B60A" ma:contentTypeVersion="10" ma:contentTypeDescription="Create a new document." ma:contentTypeScope="" ma:versionID="d3bc88251d41be44159750d2f56cc643">
  <xsd:schema xmlns:xsd="http://www.w3.org/2001/XMLSchema" xmlns:xs="http://www.w3.org/2001/XMLSchema" xmlns:p="http://schemas.microsoft.com/office/2006/metadata/properties" xmlns:ns3="2a1ba486-ff2f-4459-80ac-1ab5aa17f82f" xmlns:ns4="2b487234-2a61-45b0-86e3-998bf12a0e9d" targetNamespace="http://schemas.microsoft.com/office/2006/metadata/properties" ma:root="true" ma:fieldsID="37d66c52cd3da203e0d7dd94e272c0cd" ns3:_="" ns4:_="">
    <xsd:import namespace="2a1ba486-ff2f-4459-80ac-1ab5aa17f82f"/>
    <xsd:import namespace="2b487234-2a61-45b0-86e3-998bf12a0e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ba486-ff2f-4459-80ac-1ab5aa17f8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87234-2a61-45b0-86e3-998bf12a0e9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62A6F4-A136-4D9B-B834-0D738F02F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1ba486-ff2f-4459-80ac-1ab5aa17f82f"/>
    <ds:schemaRef ds:uri="2b487234-2a61-45b0-86e3-998bf12a0e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F37BB1-F78C-40A0-84DF-79EC63D286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E91D3F-8CDA-4749-B3E4-59DECF6E345F}">
  <ds:schemaRefs>
    <ds:schemaRef ds:uri="http://purl.org/dc/elements/1.1/"/>
    <ds:schemaRef ds:uri="http://schemas.openxmlformats.org/package/2006/metadata/core-properties"/>
    <ds:schemaRef ds:uri="2a1ba486-ff2f-4459-80ac-1ab5aa17f82f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2b487234-2a61-45b0-86e3-998bf12a0e9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CST Grants Adults</vt:lpstr>
      <vt:lpstr>CST Youth</vt:lpstr>
      <vt:lpstr>Housing Services - Permanent</vt:lpstr>
      <vt:lpstr>Housing Services - Temporary</vt:lpstr>
      <vt:lpstr>'CST Grants Adults'!Print_Titles</vt:lpstr>
      <vt:lpstr>'CST Youth'!Print_Titles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MHancock</dc:creator>
  <cp:lastModifiedBy>Figueroa, Sylvia - ETA</cp:lastModifiedBy>
  <cp:revision>1</cp:revision>
  <dcterms:created xsi:type="dcterms:W3CDTF">2020-07-09T20:35:33Z</dcterms:created>
  <dcterms:modified xsi:type="dcterms:W3CDTF">2021-03-12T22:30:42Z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0x0101007669111648CCE841868FE85E89B9B60A</vt:lpwstr>
  </property>
</Properties>
</file>