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07 - Performance Reporting\WIOA\Negotiations\PY 16-17\"/>
    </mc:Choice>
  </mc:AlternateContent>
  <bookViews>
    <workbookView xWindow="270" yWindow="510" windowWidth="19815" windowHeight="4050"/>
  </bookViews>
  <sheets>
    <sheet name="PY2016" sheetId="3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R59" i="3" l="1"/>
  <c r="S59" i="3"/>
  <c r="T59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T6" i="3"/>
  <c r="S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6" i="3"/>
  <c r="M59" i="3"/>
  <c r="N59" i="3"/>
  <c r="P59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P6" i="3"/>
  <c r="N6" i="3"/>
  <c r="M6" i="3"/>
  <c r="K59" i="3"/>
  <c r="J59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K6" i="3"/>
  <c r="J6" i="3"/>
  <c r="I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" i="3"/>
  <c r="D59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" i="3"/>
</calcChain>
</file>

<file path=xl/sharedStrings.xml><?xml version="1.0" encoding="utf-8"?>
<sst xmlns="http://schemas.openxmlformats.org/spreadsheetml/2006/main" count="347" uniqueCount="78">
  <si>
    <t>Region</t>
  </si>
  <si>
    <t>State Name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</si>
  <si>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</si>
  <si>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</si>
  <si>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</si>
  <si>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</si>
  <si>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</si>
  <si>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</si>
  <si>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</si>
  <si>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</si>
  <si>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</si>
  <si>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</si>
  <si>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</si>
  <si>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</si>
  <si>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</si>
  <si>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</si>
  <si>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</si>
  <si>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</si>
  <si>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</si>
  <si>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</si>
  <si>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</si>
  <si>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</si>
  <si>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</si>
  <si>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</si>
  <si>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</si>
  <si>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</si>
  <si>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</si>
  <si>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</si>
  <si>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</si>
  <si>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</si>
  <si>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</si>
  <si>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</si>
  <si>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</si>
  <si>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</si>
  <si>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</si>
  <si>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</si>
  <si>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</si>
  <si>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</si>
  <si>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</si>
  <si>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</si>
  <si>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</si>
  <si>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</si>
  <si>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</si>
  <si>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</si>
  <si>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</si>
  <si>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</si>
  <si>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</si>
  <si>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</si>
  <si>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</si>
  <si>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</si>
  <si>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</si>
  <si>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</si>
  <si>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</si>
  <si>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</si>
  <si>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</si>
  <si>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PROGRAM YEAR 2016 NEGOTIATED LEVELS OF PERFORMANCE</t>
  </si>
  <si>
    <t>WIOA Adult Employment Rate 2nd Quarter After Exit</t>
  </si>
  <si>
    <t>WIOA Adult Employment Rate 4th Quarter After Exit</t>
  </si>
  <si>
    <t>WIOA Adult Median Earnings 2nd Quarter After Exit</t>
  </si>
  <si>
    <t>WIOA Adult Credential Attainment</t>
  </si>
  <si>
    <t>WIOA Adult Measurable Skill Gains</t>
  </si>
  <si>
    <t>Baseline</t>
  </si>
  <si>
    <t>WIOA Dislocated Worker Employment Rate 2nd Quarter After Exit</t>
  </si>
  <si>
    <t>WIOA Dislocated Worker Employment Rate 4th Quarter After Exit</t>
  </si>
  <si>
    <t>WIOA Dislocated Worker Median Earnings 2nd Quarter After Exit</t>
  </si>
  <si>
    <t>WIOA Dislocated Worker Credential Attainment</t>
  </si>
  <si>
    <t>WIOA Effectiveness In Serving Employers</t>
  </si>
  <si>
    <t>WIOA Dislocated Worker Measurable Skill Gains</t>
  </si>
  <si>
    <t>WIOA Youth Median Earnings 2nd Quarter After Exit</t>
  </si>
  <si>
    <t>WIOA Youth Credential Attainment</t>
  </si>
  <si>
    <t>WIOA Youth Measurable Skill Gains</t>
  </si>
  <si>
    <t>Wagner-Peyser Employment Rate 2nd Quarter After Exit</t>
  </si>
  <si>
    <t>Wagner-Peyser Employment Rate 4th Quarter After Exit</t>
  </si>
  <si>
    <t>Wagner-Peyser Median Earnings 2nd Quarter After Exit</t>
  </si>
  <si>
    <t>WIOA Youth Education and Employment Rate 2nd Quarter After Exit</t>
  </si>
  <si>
    <t>WIOA Youth Education and Employment Rate 4th Quarter After Exit</t>
  </si>
  <si>
    <t>Guam</t>
  </si>
  <si>
    <t>As of December 29,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</si>
</sst>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#,##0.0"/>
    <numFmt numFmtId="165" formatCode="&quot;$&quot;#,##0.00"/>
    <numFmt numFmtId="166" formatCode="0.0%"/>
    <numFmt numFmtId="167" formatCode="_(&quot;$&quot;* #,##0_);_(&quot;$&quot;* \(#,##0\);_(&quot;$&quot;* &quot;-&quot;??_);_(@_)"/>
  </numFmts>
  <fonts count="10" x14ac:knownFonts="1">
    <font>
      <sz val="11"/>
      <color rgb="FF000000"/>
      <name val="Calibri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3">
    <xf numFmtId="0" fontId="0" fillId="0" borderId="0" xfId="0" applyFont="1" applyAlignment="1"/>
    <xf numFmtId="0" fontId="2" fillId="0" borderId="0" xfId="1" applyFont="1"/>
    <xf numFmtId="0" fontId="3" fillId="0" borderId="0" xfId="2" applyFont="1"/>
    <xf numFmtId="0" fontId="4" fillId="0" borderId="0" xfId="1" applyFont="1"/>
    <xf numFmtId="0" fontId="5" fillId="0" borderId="0" xfId="2" applyFont="1"/>
    <xf numFmtId="0" fontId="6" fillId="0" borderId="0" xfId="0" applyFont="1"/>
    <xf numFmtId="0" fontId="2" fillId="0" borderId="0" xfId="1" applyFont="1" applyBorder="1"/>
    <xf numFmtId="3" fontId="2" fillId="0" borderId="2" xfId="1" applyNumberFormat="1" applyFont="1" applyBorder="1"/>
    <xf numFmtId="164" fontId="2" fillId="0" borderId="9" xfId="1" applyNumberFormat="1" applyFont="1" applyBorder="1"/>
    <xf numFmtId="4" fontId="2" fillId="0" borderId="0" xfId="1" applyNumberFormat="1" applyFont="1"/>
    <xf numFmtId="165" fontId="2" fillId="0" borderId="0" xfId="1" applyNumberFormat="1" applyFont="1"/>
    <xf numFmtId="166" fontId="2" fillId="0" borderId="9" xfId="4" applyNumberFormat="1" applyFont="1" applyBorder="1"/>
    <xf numFmtId="167" fontId="2" fillId="0" borderId="9" xfId="3" applyNumberFormat="1" applyFont="1" applyBorder="1"/>
    <xf numFmtId="0" fontId="1" fillId="0" borderId="0" xfId="1" applyFont="1"/>
    <xf numFmtId="166" fontId="1" fillId="0" borderId="9" xfId="4" applyNumberFormat="1" applyFont="1" applyBorder="1"/>
    <xf numFmtId="4" fontId="8" fillId="0" borderId="4" xfId="1" applyNumberFormat="1" applyFont="1" applyBorder="1" applyAlignment="1">
      <alignment horizontal="center" wrapText="1"/>
    </xf>
    <xf numFmtId="4" fontId="8" fillId="0" borderId="6" xfId="1" applyNumberFormat="1" applyFont="1" applyBorder="1" applyAlignment="1">
      <alignment horizontal="center" wrapText="1"/>
    </xf>
    <xf numFmtId="4" fontId="8" fillId="0" borderId="8" xfId="1" applyNumberFormat="1" applyFont="1" applyBorder="1" applyAlignment="1">
      <alignment horizontal="center" wrapText="1"/>
    </xf>
    <xf numFmtId="0" fontId="7" fillId="0" borderId="1" xfId="1" applyFont="1" applyBorder="1" applyAlignment="1">
      <alignment horizontal="center"/>
    </xf>
    <xf numFmtId="164" fontId="7" fillId="0" borderId="2" xfId="1" applyNumberFormat="1" applyFont="1" applyBorder="1" applyAlignment="1">
      <alignment horizontal="center" wrapText="1"/>
    </xf>
    <xf numFmtId="164" fontId="7" fillId="0" borderId="3" xfId="1" applyNumberFormat="1" applyFont="1" applyBorder="1" applyAlignment="1">
      <alignment horizontal="center" wrapText="1"/>
    </xf>
    <xf numFmtId="164" fontId="7" fillId="0" borderId="5" xfId="1" applyNumberFormat="1" applyFont="1" applyBorder="1" applyAlignment="1">
      <alignment horizontal="center" wrapText="1"/>
    </xf>
    <xf numFmtId="164" fontId="7" fillId="0" borderId="7" xfId="1" applyNumberFormat="1" applyFont="1" applyBorder="1" applyAlignment="1">
      <alignment horizontal="center" wrapText="1"/>
    </xf>
  </cellXfs>
  <cellStyles count="5">
    <cellStyle name="Currency" xfId="3" builtinId="4"/>
    <cellStyle name="Normal" xfId="0" builtinId="0"/>
    <cellStyle name="Normal 2" xfId="2"/>
    <cellStyle name="Normal_WIAWPGoalsPY08" xfId="1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7%20-%20Performance%20Reporting/WIOA/Negotiations/2016/PY16%20WIOA%20Negotiations%20Track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ult"/>
      <sheetName val="Dislocated Worker"/>
      <sheetName val="Wagner-Peyser"/>
      <sheetName val="Youth"/>
      <sheetName val="Sheet1"/>
    </sheetNames>
    <sheetDataSet>
      <sheetData sheetId="0">
        <row r="6">
          <cell r="C6" t="str">
            <v>Connecticut</v>
          </cell>
          <cell r="D6">
            <v>0.56000000000000005</v>
          </cell>
          <cell r="E6">
            <v>0.74981449743279882</v>
          </cell>
          <cell r="F6">
            <v>0.70499999999999996</v>
          </cell>
          <cell r="J6">
            <v>0.51</v>
          </cell>
          <cell r="K6">
            <v>0.67201878569099227</v>
          </cell>
          <cell r="L6">
            <v>0.69</v>
          </cell>
          <cell r="P6">
            <v>3325</v>
          </cell>
          <cell r="Q6">
            <v>4756.7908007131191</v>
          </cell>
          <cell r="R6">
            <v>4800</v>
          </cell>
          <cell r="V6">
            <v>0.32</v>
          </cell>
          <cell r="W6">
            <v>0.4634938853366164</v>
          </cell>
          <cell r="X6">
            <v>0.7</v>
          </cell>
        </row>
        <row r="7">
          <cell r="C7" t="str">
            <v>Maine</v>
          </cell>
          <cell r="D7">
            <v>0.72</v>
          </cell>
          <cell r="E7">
            <v>0.7958102124245644</v>
          </cell>
          <cell r="F7">
            <v>0.76400000000000001</v>
          </cell>
          <cell r="J7">
            <v>0.68</v>
          </cell>
          <cell r="K7">
            <v>0.67146572082294398</v>
          </cell>
          <cell r="L7">
            <v>0.68</v>
          </cell>
          <cell r="P7">
            <v>5250</v>
          </cell>
          <cell r="Q7">
            <v>5030.3043172231046</v>
          </cell>
          <cell r="R7">
            <v>5250</v>
          </cell>
          <cell r="V7">
            <v>0.68</v>
          </cell>
          <cell r="W7">
            <v>0.6264809855437653</v>
          </cell>
          <cell r="X7">
            <v>0.68</v>
          </cell>
        </row>
        <row r="8">
          <cell r="C8" t="str">
            <v>Massachusetts</v>
          </cell>
          <cell r="D8">
            <v>0.83</v>
          </cell>
          <cell r="E8">
            <v>0.79164391948526047</v>
          </cell>
          <cell r="F8">
            <v>0.83</v>
          </cell>
          <cell r="J8">
            <v>0.75</v>
          </cell>
          <cell r="K8">
            <v>0.73797197844821494</v>
          </cell>
          <cell r="L8">
            <v>0.75</v>
          </cell>
          <cell r="P8">
            <v>4900</v>
          </cell>
          <cell r="Q8">
            <v>5289.1724364911024</v>
          </cell>
          <cell r="R8">
            <v>4900</v>
          </cell>
          <cell r="V8">
            <v>0.66</v>
          </cell>
          <cell r="W8">
            <v>0.39971020538558621</v>
          </cell>
          <cell r="X8">
            <v>0.66</v>
          </cell>
        </row>
        <row r="9">
          <cell r="C9" t="str">
            <v>New Hampshire</v>
          </cell>
          <cell r="D9">
            <v>0.74</v>
          </cell>
          <cell r="E9">
            <v>0.80032410024693346</v>
          </cell>
          <cell r="F9">
            <v>0.745</v>
          </cell>
          <cell r="J9">
            <v>0.96</v>
          </cell>
          <cell r="K9">
            <v>0.69521269231407179</v>
          </cell>
          <cell r="L9">
            <v>0.71</v>
          </cell>
          <cell r="P9">
            <v>4980</v>
          </cell>
          <cell r="Q9">
            <v>5096.0746713154804</v>
          </cell>
          <cell r="R9">
            <v>4950</v>
          </cell>
          <cell r="V9">
            <v>0.44</v>
          </cell>
          <cell r="W9">
            <v>0.52167150447991573</v>
          </cell>
          <cell r="X9">
            <v>0.52200000000000002</v>
          </cell>
        </row>
        <row r="10">
          <cell r="C10" t="str">
            <v>New Jersey</v>
          </cell>
          <cell r="D10">
            <v>0.56999999999999995</v>
          </cell>
          <cell r="E10">
            <v>0.79847515899855193</v>
          </cell>
          <cell r="F10">
            <v>0.73299999999999998</v>
          </cell>
          <cell r="J10">
            <v>0.53</v>
          </cell>
          <cell r="K10">
            <v>0.69764266779080442</v>
          </cell>
          <cell r="L10">
            <v>0.66300000000000003</v>
          </cell>
          <cell r="P10">
            <v>5700</v>
          </cell>
          <cell r="Q10">
            <v>4280.4934662254236</v>
          </cell>
          <cell r="R10">
            <v>5250</v>
          </cell>
          <cell r="V10">
            <v>0.5</v>
          </cell>
          <cell r="W10">
            <v>0.51768079564022185</v>
          </cell>
          <cell r="X10">
            <v>0.56299999999999994</v>
          </cell>
        </row>
        <row r="11">
          <cell r="C11" t="str">
            <v>New York</v>
          </cell>
          <cell r="D11">
            <v>0.64</v>
          </cell>
          <cell r="E11">
            <v>0.71581909697906265</v>
          </cell>
          <cell r="F11">
            <v>0.66</v>
          </cell>
          <cell r="J11">
            <v>0.64</v>
          </cell>
          <cell r="K11">
            <v>0.68398824592875807</v>
          </cell>
          <cell r="L11">
            <v>0.64</v>
          </cell>
          <cell r="P11">
            <v>4418</v>
          </cell>
          <cell r="Q11">
            <v>5551.3222027263764</v>
          </cell>
          <cell r="R11">
            <v>4418</v>
          </cell>
          <cell r="W11">
            <v>0.30383729876288101</v>
          </cell>
          <cell r="X11">
            <v>0.33</v>
          </cell>
        </row>
        <row r="12">
          <cell r="C12" t="str">
            <v>Puerto Rico</v>
          </cell>
          <cell r="D12">
            <v>0.28999999999999998</v>
          </cell>
          <cell r="E12">
            <v>0.68924028657235681</v>
          </cell>
          <cell r="F12">
            <v>0.35</v>
          </cell>
          <cell r="J12">
            <v>0.24</v>
          </cell>
          <cell r="K12">
            <v>0.46711671825892387</v>
          </cell>
          <cell r="L12">
            <v>0.34</v>
          </cell>
          <cell r="P12">
            <v>2143</v>
          </cell>
          <cell r="Q12">
            <v>2296.8375424532642</v>
          </cell>
          <cell r="R12">
            <v>2400</v>
          </cell>
          <cell r="V12">
            <v>0.28999999999999998</v>
          </cell>
          <cell r="W12">
            <v>0.52998573581528352</v>
          </cell>
          <cell r="X12">
            <v>0.64</v>
          </cell>
        </row>
        <row r="13">
          <cell r="C13" t="str">
            <v>Rhode Island</v>
          </cell>
          <cell r="D13">
            <v>0.65</v>
          </cell>
          <cell r="E13">
            <v>0.72744372213852682</v>
          </cell>
          <cell r="F13">
            <v>0.72699999999999998</v>
          </cell>
          <cell r="J13">
            <v>0.72</v>
          </cell>
          <cell r="K13">
            <v>0.69719453894301009</v>
          </cell>
          <cell r="L13">
            <v>0.71199999999999997</v>
          </cell>
          <cell r="P13">
            <v>9600</v>
          </cell>
          <cell r="Q13">
            <v>6359.0773397323792</v>
          </cell>
          <cell r="R13">
            <v>5200</v>
          </cell>
          <cell r="V13">
            <v>0.54</v>
          </cell>
          <cell r="W13">
            <v>0.31787541339320491</v>
          </cell>
          <cell r="X13">
            <v>0.66</v>
          </cell>
        </row>
        <row r="14">
          <cell r="C14" t="str">
            <v>Vermont</v>
          </cell>
          <cell r="D14">
            <v>0.72</v>
          </cell>
          <cell r="E14">
            <v>0.74058453589123074</v>
          </cell>
          <cell r="F14">
            <v>0.72</v>
          </cell>
          <cell r="J14">
            <v>0.71</v>
          </cell>
          <cell r="K14">
            <v>0.60255481503214581</v>
          </cell>
          <cell r="L14">
            <v>0.60299999999999998</v>
          </cell>
          <cell r="P14">
            <v>4509</v>
          </cell>
          <cell r="Q14">
            <v>4962.8823491138464</v>
          </cell>
          <cell r="R14">
            <v>4509</v>
          </cell>
          <cell r="V14">
            <v>0.59</v>
          </cell>
          <cell r="W14">
            <v>0.6620328252596327</v>
          </cell>
          <cell r="X14">
            <v>0.59199999999999997</v>
          </cell>
        </row>
        <row r="15">
          <cell r="C15" t="str">
            <v>Virgin Islands</v>
          </cell>
          <cell r="D15">
            <v>0.28999999999999998</v>
          </cell>
          <cell r="E15" t="e">
            <v>#N/A</v>
          </cell>
          <cell r="F15">
            <v>0.31</v>
          </cell>
          <cell r="J15">
            <v>0.33</v>
          </cell>
          <cell r="K15" t="e">
            <v>#N/A</v>
          </cell>
          <cell r="L15">
            <v>0.35</v>
          </cell>
          <cell r="P15">
            <v>7000</v>
          </cell>
          <cell r="Q15" t="e">
            <v>#N/A</v>
          </cell>
          <cell r="R15">
            <v>4500</v>
          </cell>
          <cell r="V15">
            <v>0.55000000000000004</v>
          </cell>
          <cell r="W15" t="e">
            <v>#N/A</v>
          </cell>
          <cell r="X15">
            <v>0.62</v>
          </cell>
        </row>
        <row r="16">
          <cell r="C16" t="str">
            <v>Delaware</v>
          </cell>
          <cell r="D16">
            <v>0.44</v>
          </cell>
          <cell r="E16">
            <v>0.8494361682806687</v>
          </cell>
          <cell r="F16">
            <v>0.71</v>
          </cell>
          <cell r="J16">
            <v>0.42</v>
          </cell>
          <cell r="K16">
            <v>0.81147794399110484</v>
          </cell>
          <cell r="L16">
            <v>0.747</v>
          </cell>
          <cell r="P16" t="str">
            <v>baseline</v>
          </cell>
          <cell r="Q16">
            <v>4906.1669186664585</v>
          </cell>
          <cell r="R16">
            <v>4575</v>
          </cell>
          <cell r="V16">
            <v>0.31</v>
          </cell>
          <cell r="W16">
            <v>0.4255283729369943</v>
          </cell>
          <cell r="X16">
            <v>0.45</v>
          </cell>
        </row>
        <row r="17">
          <cell r="C17" t="str">
            <v>District of Columbia</v>
          </cell>
          <cell r="D17">
            <v>0.62</v>
          </cell>
          <cell r="E17">
            <v>0.60170118174097897</v>
          </cell>
          <cell r="F17">
            <v>0.62</v>
          </cell>
          <cell r="J17">
            <v>0.68</v>
          </cell>
          <cell r="K17">
            <v>0.73525096893850095</v>
          </cell>
          <cell r="L17">
            <v>0.68</v>
          </cell>
          <cell r="P17">
            <v>5130</v>
          </cell>
          <cell r="Q17">
            <v>8877.2742734482708</v>
          </cell>
          <cell r="R17">
            <v>6200</v>
          </cell>
          <cell r="V17">
            <v>0.54</v>
          </cell>
          <cell r="W17">
            <v>0.49558384191420013</v>
          </cell>
          <cell r="X17">
            <v>0.54</v>
          </cell>
        </row>
        <row r="18">
          <cell r="C18" t="str">
            <v>Maryland</v>
          </cell>
          <cell r="D18">
            <v>0.72</v>
          </cell>
          <cell r="E18">
            <v>0.7602992321233556</v>
          </cell>
          <cell r="F18">
            <v>0.72</v>
          </cell>
          <cell r="J18">
            <v>0.65</v>
          </cell>
          <cell r="K18">
            <v>0.75788736106616228</v>
          </cell>
          <cell r="L18">
            <v>0.7</v>
          </cell>
          <cell r="P18">
            <v>6000</v>
          </cell>
          <cell r="Q18">
            <v>6815.2964732360633</v>
          </cell>
          <cell r="R18">
            <v>6500</v>
          </cell>
          <cell r="V18">
            <v>0.55000000000000004</v>
          </cell>
          <cell r="W18">
            <v>0.56570336122681997</v>
          </cell>
          <cell r="X18">
            <v>0.56999999999999995</v>
          </cell>
        </row>
        <row r="19">
          <cell r="C19" t="str">
            <v>Pennsylvania</v>
          </cell>
          <cell r="D19">
            <v>0.59</v>
          </cell>
          <cell r="E19">
            <v>0.70453889668949277</v>
          </cell>
          <cell r="F19">
            <v>0.65</v>
          </cell>
          <cell r="J19">
            <v>0.57999999999999996</v>
          </cell>
          <cell r="K19">
            <v>0.65683490990610727</v>
          </cell>
          <cell r="L19">
            <v>0.65</v>
          </cell>
          <cell r="P19">
            <v>5000</v>
          </cell>
          <cell r="Q19">
            <v>5159.7387968358853</v>
          </cell>
          <cell r="R19">
            <v>5000</v>
          </cell>
          <cell r="V19">
            <v>0.68</v>
          </cell>
          <cell r="W19">
            <v>0.51221318407249539</v>
          </cell>
          <cell r="X19">
            <v>0.55000000000000004</v>
          </cell>
        </row>
        <row r="20">
          <cell r="C20" t="str">
            <v>Virginia</v>
          </cell>
          <cell r="D20">
            <v>0.77</v>
          </cell>
          <cell r="E20">
            <v>0.77404195169233947</v>
          </cell>
          <cell r="F20">
            <v>0.77</v>
          </cell>
          <cell r="J20">
            <v>0.87</v>
          </cell>
          <cell r="K20">
            <v>0.78801010087862045</v>
          </cell>
          <cell r="L20">
            <v>0.85</v>
          </cell>
          <cell r="P20">
            <v>8000</v>
          </cell>
          <cell r="Q20">
            <v>5722.217138479773</v>
          </cell>
          <cell r="R20">
            <v>5500</v>
          </cell>
          <cell r="V20">
            <v>0.7</v>
          </cell>
          <cell r="W20">
            <v>0.50071409071743067</v>
          </cell>
          <cell r="X20">
            <v>0.61</v>
          </cell>
        </row>
        <row r="21">
          <cell r="C21" t="str">
            <v>West Virginia</v>
          </cell>
          <cell r="D21">
            <v>0.56000000000000005</v>
          </cell>
          <cell r="E21">
            <v>0.7220159149466131</v>
          </cell>
          <cell r="F21">
            <v>0.72</v>
          </cell>
          <cell r="J21">
            <v>0.72</v>
          </cell>
          <cell r="K21">
            <v>0.60206657890916215</v>
          </cell>
          <cell r="L21">
            <v>0.72</v>
          </cell>
          <cell r="P21">
            <v>11596</v>
          </cell>
          <cell r="Q21">
            <v>5890.7694370244462</v>
          </cell>
          <cell r="R21">
            <v>5890</v>
          </cell>
          <cell r="V21" t="str">
            <v>baseline</v>
          </cell>
          <cell r="W21">
            <v>0.78822016106296178</v>
          </cell>
          <cell r="X21">
            <v>0.73</v>
          </cell>
        </row>
        <row r="22">
          <cell r="C22" t="str">
            <v>Alabama</v>
          </cell>
          <cell r="D22">
            <v>0.68</v>
          </cell>
          <cell r="E22">
            <v>0.7629069781275658</v>
          </cell>
          <cell r="F22">
            <v>0.72299999999999998</v>
          </cell>
          <cell r="J22">
            <v>0.86</v>
          </cell>
          <cell r="K22">
            <v>0.69586974767854404</v>
          </cell>
          <cell r="L22">
            <v>0.70399999999999996</v>
          </cell>
          <cell r="P22">
            <v>2459</v>
          </cell>
          <cell r="Q22">
            <v>5342.6366028302364</v>
          </cell>
          <cell r="R22">
            <v>5250</v>
          </cell>
          <cell r="V22">
            <v>0.5</v>
          </cell>
          <cell r="W22">
            <v>0.74526044827578497</v>
          </cell>
          <cell r="X22">
            <v>0.52800000000000002</v>
          </cell>
        </row>
        <row r="23">
          <cell r="C23" t="str">
            <v>Florida</v>
          </cell>
          <cell r="D23">
            <v>0.87</v>
          </cell>
          <cell r="E23">
            <v>0.81697711383366345</v>
          </cell>
          <cell r="F23">
            <v>0.86</v>
          </cell>
          <cell r="J23">
            <v>0.81</v>
          </cell>
          <cell r="K23">
            <v>0.85590482779876209</v>
          </cell>
          <cell r="L23">
            <v>0.82</v>
          </cell>
          <cell r="P23">
            <v>8200</v>
          </cell>
          <cell r="Q23">
            <v>6454.5774063156823</v>
          </cell>
          <cell r="R23">
            <v>7550</v>
          </cell>
          <cell r="V23">
            <v>0.59</v>
          </cell>
          <cell r="W23">
            <v>0.49852541187885679</v>
          </cell>
          <cell r="X23">
            <v>0.59</v>
          </cell>
        </row>
        <row r="24">
          <cell r="C24" t="str">
            <v>Georgia</v>
          </cell>
          <cell r="D24">
            <v>0.69</v>
          </cell>
          <cell r="E24">
            <v>0.78433075463672564</v>
          </cell>
          <cell r="F24">
            <v>0.73</v>
          </cell>
          <cell r="J24">
            <v>0.7</v>
          </cell>
          <cell r="K24">
            <v>0.74130363239296782</v>
          </cell>
          <cell r="L24">
            <v>0.72</v>
          </cell>
          <cell r="P24" t="str">
            <v>Baseline</v>
          </cell>
          <cell r="Q24">
            <v>4559.5028042190388</v>
          </cell>
          <cell r="R24">
            <v>5249</v>
          </cell>
          <cell r="V24">
            <v>0.31</v>
          </cell>
          <cell r="W24">
            <v>0.72728410324488801</v>
          </cell>
          <cell r="X24">
            <v>0.69</v>
          </cell>
        </row>
        <row r="25">
          <cell r="C25" t="str">
            <v>Kentucky</v>
          </cell>
          <cell r="D25">
            <v>0.6</v>
          </cell>
          <cell r="E25">
            <v>0.79355930481306858</v>
          </cell>
          <cell r="F25">
            <v>0.64</v>
          </cell>
          <cell r="J25">
            <v>0.55000000000000004</v>
          </cell>
          <cell r="K25">
            <v>0.68786415688845248</v>
          </cell>
          <cell r="L25">
            <v>0.68899999999999995</v>
          </cell>
          <cell r="P25" t="str">
            <v>Baseline</v>
          </cell>
          <cell r="Q25">
            <v>5509.1412339711023</v>
          </cell>
          <cell r="R25">
            <v>5200</v>
          </cell>
          <cell r="V25">
            <v>0.5</v>
          </cell>
          <cell r="W25">
            <v>0.57204330876050158</v>
          </cell>
          <cell r="X25">
            <v>0.5</v>
          </cell>
        </row>
        <row r="26">
          <cell r="C26" t="str">
            <v>Mississippi</v>
          </cell>
          <cell r="D26">
            <v>0.63500000000000001</v>
          </cell>
          <cell r="E26">
            <v>0.68809376501661612</v>
          </cell>
          <cell r="F26">
            <v>0.68799999999999994</v>
          </cell>
          <cell r="J26">
            <v>0.63300000000000001</v>
          </cell>
          <cell r="K26">
            <v>0.63718969528077862</v>
          </cell>
          <cell r="L26">
            <v>0.65</v>
          </cell>
          <cell r="P26">
            <v>3995</v>
          </cell>
          <cell r="Q26">
            <v>4793.6227866585723</v>
          </cell>
          <cell r="R26">
            <v>4794</v>
          </cell>
          <cell r="V26">
            <v>0.28800000000000003</v>
          </cell>
          <cell r="W26">
            <v>0.70112389309709844</v>
          </cell>
          <cell r="X26">
            <v>0.41699999999999998</v>
          </cell>
        </row>
        <row r="27">
          <cell r="C27" t="str">
            <v>North Carolina</v>
          </cell>
          <cell r="D27">
            <v>0.59</v>
          </cell>
          <cell r="E27">
            <v>0.69939809656234031</v>
          </cell>
          <cell r="F27">
            <v>0.66</v>
          </cell>
          <cell r="J27">
            <v>0.59</v>
          </cell>
          <cell r="K27">
            <v>0.71040293228431817</v>
          </cell>
          <cell r="L27">
            <v>0.68</v>
          </cell>
          <cell r="P27">
            <v>5500</v>
          </cell>
          <cell r="Q27">
            <v>5437.670482979378</v>
          </cell>
          <cell r="R27">
            <v>4600</v>
          </cell>
          <cell r="V27" t="str">
            <v>Baseline</v>
          </cell>
          <cell r="W27">
            <v>0.6467384931876623</v>
          </cell>
          <cell r="X27">
            <v>0.45</v>
          </cell>
        </row>
        <row r="28">
          <cell r="C28" t="str">
            <v>South Carolina</v>
          </cell>
          <cell r="D28">
            <v>0.69</v>
          </cell>
          <cell r="E28">
            <v>0.73104303130938997</v>
          </cell>
          <cell r="F28">
            <v>0.73099999999999998</v>
          </cell>
          <cell r="J28">
            <v>0.68</v>
          </cell>
          <cell r="K28">
            <v>0.70837651871239804</v>
          </cell>
          <cell r="L28">
            <v>0.70799999999999996</v>
          </cell>
          <cell r="P28">
            <v>4573</v>
          </cell>
          <cell r="Q28">
            <v>4595.8748980920827</v>
          </cell>
          <cell r="R28">
            <v>4628</v>
          </cell>
          <cell r="V28">
            <v>0.45</v>
          </cell>
          <cell r="W28">
            <v>0.5530446612957326</v>
          </cell>
          <cell r="X28">
            <v>0.51</v>
          </cell>
        </row>
        <row r="29">
          <cell r="C29" t="str">
            <v>Tennessee</v>
          </cell>
          <cell r="D29">
            <v>0.74</v>
          </cell>
          <cell r="E29">
            <v>0.82372590173105042</v>
          </cell>
          <cell r="F29">
            <v>0.8</v>
          </cell>
          <cell r="J29">
            <v>0.70499999999999996</v>
          </cell>
          <cell r="K29">
            <v>0.72898505825989834</v>
          </cell>
          <cell r="L29">
            <v>0.75</v>
          </cell>
          <cell r="P29">
            <v>4250</v>
          </cell>
          <cell r="Q29">
            <v>6058.8697898306273</v>
          </cell>
          <cell r="R29">
            <v>6500</v>
          </cell>
          <cell r="V29">
            <v>0.72499999999999998</v>
          </cell>
          <cell r="W29">
            <v>0.49794198558066105</v>
          </cell>
          <cell r="X29">
            <v>0.72499999999999998</v>
          </cell>
        </row>
        <row r="30">
          <cell r="C30" t="str">
            <v>Arkansas</v>
          </cell>
          <cell r="D30">
            <v>0.74</v>
          </cell>
          <cell r="E30">
            <v>0.84508716437776987</v>
          </cell>
          <cell r="F30">
            <v>0.82499999999999996</v>
          </cell>
          <cell r="J30">
            <v>0.73</v>
          </cell>
          <cell r="K30">
            <v>0.74658070033426294</v>
          </cell>
          <cell r="L30">
            <v>0.78</v>
          </cell>
          <cell r="P30">
            <v>6281</v>
          </cell>
          <cell r="Q30">
            <v>5841.8403068321677</v>
          </cell>
          <cell r="R30">
            <v>5842</v>
          </cell>
          <cell r="V30">
            <v>0.4</v>
          </cell>
          <cell r="W30">
            <v>0.75304608089528169</v>
          </cell>
          <cell r="X30">
            <v>0.753</v>
          </cell>
        </row>
        <row r="31">
          <cell r="C31" t="str">
            <v>Colorado</v>
          </cell>
          <cell r="D31">
            <v>0.65</v>
          </cell>
          <cell r="E31">
            <v>0.81839230539286367</v>
          </cell>
          <cell r="F31">
            <v>0.74900000000000011</v>
          </cell>
          <cell r="J31">
            <v>0.79</v>
          </cell>
          <cell r="K31">
            <v>0.8640181182719282</v>
          </cell>
          <cell r="L31">
            <v>0.70400000000000007</v>
          </cell>
          <cell r="P31">
            <v>6100</v>
          </cell>
          <cell r="Q31">
            <v>7388.4690076716615</v>
          </cell>
          <cell r="R31">
            <v>7388</v>
          </cell>
          <cell r="V31">
            <v>0.4</v>
          </cell>
          <cell r="W31">
            <v>0.51877407067300929</v>
          </cell>
          <cell r="X31">
            <v>0.51900000000000002</v>
          </cell>
        </row>
        <row r="32">
          <cell r="C32" t="str">
            <v>Louisiana</v>
          </cell>
          <cell r="D32">
            <v>0.6</v>
          </cell>
          <cell r="E32">
            <v>0.61531704583153801</v>
          </cell>
          <cell r="F32">
            <v>0.60199999999999998</v>
          </cell>
          <cell r="J32">
            <v>0.5</v>
          </cell>
          <cell r="K32">
            <v>0.6381369297655699</v>
          </cell>
          <cell r="L32">
            <v>0.625</v>
          </cell>
          <cell r="P32">
            <v>6000</v>
          </cell>
          <cell r="Q32">
            <v>4462.0963061399525</v>
          </cell>
          <cell r="R32">
            <v>4570</v>
          </cell>
          <cell r="V32">
            <v>0.65</v>
          </cell>
          <cell r="W32">
            <v>0.79340204014410143</v>
          </cell>
          <cell r="X32">
            <v>0.64300000000000002</v>
          </cell>
        </row>
        <row r="33">
          <cell r="C33" t="str">
            <v>Montana</v>
          </cell>
          <cell r="D33">
            <v>0.71</v>
          </cell>
          <cell r="E33">
            <v>0.70931888308167057</v>
          </cell>
          <cell r="F33">
            <v>0.71</v>
          </cell>
          <cell r="J33">
            <v>0.67</v>
          </cell>
          <cell r="K33">
            <v>0.70981389258054561</v>
          </cell>
          <cell r="L33">
            <v>0.71</v>
          </cell>
          <cell r="P33">
            <v>5913</v>
          </cell>
          <cell r="Q33">
            <v>4887.2112848551733</v>
          </cell>
          <cell r="R33">
            <v>5913</v>
          </cell>
          <cell r="V33">
            <v>0.52</v>
          </cell>
          <cell r="W33">
            <v>0.70613304877553063</v>
          </cell>
          <cell r="X33">
            <v>0.63</v>
          </cell>
        </row>
        <row r="34">
          <cell r="C34" t="str">
            <v>New Mexico</v>
          </cell>
          <cell r="D34">
            <v>0.82</v>
          </cell>
          <cell r="E34">
            <v>0.77446841054062321</v>
          </cell>
          <cell r="F34">
            <v>0.82099999999999995</v>
          </cell>
          <cell r="J34">
            <v>0.8</v>
          </cell>
          <cell r="K34">
            <v>0.77879502058231009</v>
          </cell>
          <cell r="L34">
            <v>0.755</v>
          </cell>
          <cell r="P34">
            <v>8036</v>
          </cell>
          <cell r="Q34">
            <v>8240.3929796508965</v>
          </cell>
          <cell r="R34">
            <v>8208</v>
          </cell>
          <cell r="V34">
            <v>0.65</v>
          </cell>
          <cell r="W34">
            <v>0.6553903390205984</v>
          </cell>
          <cell r="X34">
            <v>0.69</v>
          </cell>
        </row>
        <row r="35">
          <cell r="C35" t="str">
            <v>North Dakota</v>
          </cell>
          <cell r="D35">
            <v>0.77</v>
          </cell>
          <cell r="E35">
            <v>0.75384326686043612</v>
          </cell>
          <cell r="F35">
            <v>0.76500000000000001</v>
          </cell>
          <cell r="J35">
            <v>0.77</v>
          </cell>
          <cell r="K35">
            <v>0.68720499933053714</v>
          </cell>
          <cell r="L35">
            <v>0.77</v>
          </cell>
          <cell r="P35">
            <v>4800</v>
          </cell>
          <cell r="Q35">
            <v>4919.1719266147411</v>
          </cell>
          <cell r="R35">
            <v>4800</v>
          </cell>
          <cell r="V35">
            <v>0.65</v>
          </cell>
          <cell r="W35">
            <v>0.91676704326208924</v>
          </cell>
          <cell r="X35">
            <v>0.65</v>
          </cell>
        </row>
        <row r="36">
          <cell r="C36" t="str">
            <v>Oklahoma</v>
          </cell>
          <cell r="D36">
            <v>0.56999999999999995</v>
          </cell>
          <cell r="E36">
            <v>0.68790882278490106</v>
          </cell>
          <cell r="F36">
            <v>0.61</v>
          </cell>
          <cell r="J36">
            <v>0.66</v>
          </cell>
          <cell r="K36">
            <v>0.65153147999801031</v>
          </cell>
          <cell r="L36">
            <v>0.61499999999999999</v>
          </cell>
          <cell r="P36">
            <v>6425</v>
          </cell>
          <cell r="Q36">
            <v>5371.69871470621</v>
          </cell>
          <cell r="R36">
            <v>4664</v>
          </cell>
          <cell r="V36">
            <v>0.62</v>
          </cell>
          <cell r="W36">
            <v>0.72102694872681505</v>
          </cell>
          <cell r="X36">
            <v>0.60899999999999999</v>
          </cell>
        </row>
        <row r="37">
          <cell r="C37" t="str">
            <v>South Dakota</v>
          </cell>
          <cell r="D37">
            <v>0.6</v>
          </cell>
          <cell r="E37">
            <v>0.7286981069058851</v>
          </cell>
          <cell r="F37">
            <v>0.72900000000000009</v>
          </cell>
          <cell r="J37">
            <v>0.56000000000000005</v>
          </cell>
          <cell r="K37">
            <v>0.61930173504087171</v>
          </cell>
          <cell r="L37">
            <v>0.72</v>
          </cell>
          <cell r="P37">
            <v>5100</v>
          </cell>
          <cell r="Q37">
            <v>4389.435432042992</v>
          </cell>
          <cell r="R37">
            <v>4389</v>
          </cell>
          <cell r="V37">
            <v>0.25</v>
          </cell>
          <cell r="W37">
            <v>0.63336535187517207</v>
          </cell>
          <cell r="X37">
            <v>0.63300000000000001</v>
          </cell>
        </row>
        <row r="38">
          <cell r="C38" t="str">
            <v>Texas</v>
          </cell>
          <cell r="D38">
            <v>0.74</v>
          </cell>
          <cell r="E38">
            <v>0.72992673216867554</v>
          </cell>
          <cell r="F38">
            <v>0.72499999999999998</v>
          </cell>
          <cell r="J38">
            <v>0.7</v>
          </cell>
          <cell r="K38">
            <v>0.70333439230742334</v>
          </cell>
          <cell r="L38">
            <v>0.70499999999999996</v>
          </cell>
          <cell r="P38">
            <v>4250</v>
          </cell>
          <cell r="Q38">
            <v>4286.8667801691772</v>
          </cell>
          <cell r="R38">
            <v>4100</v>
          </cell>
          <cell r="V38">
            <v>0.72</v>
          </cell>
          <cell r="W38">
            <v>0.55757539388961186</v>
          </cell>
          <cell r="X38">
            <v>0.5</v>
          </cell>
        </row>
        <row r="39">
          <cell r="C39" t="str">
            <v>Utah</v>
          </cell>
          <cell r="D39">
            <v>0.61</v>
          </cell>
          <cell r="E39">
            <v>0.7467779263370411</v>
          </cell>
          <cell r="F39">
            <v>0.65</v>
          </cell>
          <cell r="J39">
            <v>0.74</v>
          </cell>
          <cell r="K39">
            <v>0.67771825746659797</v>
          </cell>
          <cell r="L39">
            <v>0.67</v>
          </cell>
          <cell r="P39">
            <v>5507</v>
          </cell>
          <cell r="Q39">
            <v>5580.1558730830329</v>
          </cell>
          <cell r="R39">
            <v>5400</v>
          </cell>
          <cell r="V39">
            <v>0.3</v>
          </cell>
          <cell r="W39">
            <v>0.56423688676367878</v>
          </cell>
          <cell r="X39">
            <v>0.42</v>
          </cell>
        </row>
        <row r="40">
          <cell r="C40" t="str">
            <v>Wyoming</v>
          </cell>
          <cell r="D40">
            <v>0.69</v>
          </cell>
          <cell r="E40">
            <v>0.7125844606115288</v>
          </cell>
          <cell r="F40">
            <v>0.73699999999999999</v>
          </cell>
          <cell r="J40">
            <v>0.68</v>
          </cell>
          <cell r="K40">
            <v>0.72552924719905965</v>
          </cell>
          <cell r="L40">
            <v>0.72599999999999998</v>
          </cell>
          <cell r="P40">
            <v>4600</v>
          </cell>
          <cell r="Q40">
            <v>7694.5268224788924</v>
          </cell>
          <cell r="R40">
            <v>7215</v>
          </cell>
          <cell r="V40">
            <v>0.62</v>
          </cell>
          <cell r="W40">
            <v>1.0248317169092043</v>
          </cell>
          <cell r="X40">
            <v>0.67</v>
          </cell>
        </row>
        <row r="41">
          <cell r="C41" t="str">
            <v>Illinois</v>
          </cell>
          <cell r="D41">
            <v>0.72399999999999998</v>
          </cell>
          <cell r="E41">
            <v>0.80614215608004669</v>
          </cell>
          <cell r="F41">
            <v>0.72399999999999998</v>
          </cell>
          <cell r="J41">
            <v>0.69099999999999995</v>
          </cell>
          <cell r="K41">
            <v>0.75173849861132025</v>
          </cell>
          <cell r="L41">
            <v>0.71</v>
          </cell>
          <cell r="P41">
            <v>4804</v>
          </cell>
          <cell r="Q41">
            <v>5057.3916965683165</v>
          </cell>
          <cell r="R41">
            <v>5000</v>
          </cell>
          <cell r="V41">
            <v>0.55600000000000005</v>
          </cell>
          <cell r="W41">
            <v>0.50727109420094874</v>
          </cell>
          <cell r="X41">
            <v>0.55600000000000005</v>
          </cell>
        </row>
        <row r="42">
          <cell r="C42" t="str">
            <v>Indiana</v>
          </cell>
          <cell r="D42">
            <v>0.72</v>
          </cell>
          <cell r="E42">
            <v>0.7123793043887211</v>
          </cell>
          <cell r="F42">
            <v>0.72</v>
          </cell>
          <cell r="J42">
            <v>0.72</v>
          </cell>
          <cell r="K42">
            <v>0.63741058285857433</v>
          </cell>
          <cell r="L42">
            <v>0.72</v>
          </cell>
          <cell r="P42">
            <v>5000</v>
          </cell>
          <cell r="Q42">
            <v>5459.7584443483684</v>
          </cell>
          <cell r="R42">
            <v>5250</v>
          </cell>
          <cell r="V42">
            <v>0.2</v>
          </cell>
          <cell r="W42">
            <v>0.51935460152025614</v>
          </cell>
          <cell r="X42">
            <v>0.48</v>
          </cell>
        </row>
        <row r="43">
          <cell r="C43" t="str">
            <v>Iowa</v>
          </cell>
          <cell r="D43">
            <v>0.6</v>
          </cell>
          <cell r="E43">
            <v>0.69433977820531656</v>
          </cell>
          <cell r="F43">
            <v>0.64</v>
          </cell>
          <cell r="J43">
            <v>0.6</v>
          </cell>
          <cell r="K43">
            <v>0.57190121779261083</v>
          </cell>
          <cell r="L43">
            <v>0.63</v>
          </cell>
          <cell r="P43">
            <v>4000</v>
          </cell>
          <cell r="Q43">
            <v>4188.6372221525344</v>
          </cell>
          <cell r="R43">
            <v>4000</v>
          </cell>
          <cell r="V43">
            <v>0.55000000000000004</v>
          </cell>
          <cell r="W43">
            <v>0.7013996280522572</v>
          </cell>
          <cell r="X43">
            <v>0.65</v>
          </cell>
        </row>
        <row r="44">
          <cell r="C44" t="str">
            <v>Kansas</v>
          </cell>
          <cell r="D44">
            <v>0.78700000000000003</v>
          </cell>
          <cell r="E44">
            <v>0.78697374577845525</v>
          </cell>
          <cell r="F44">
            <v>0.78700000000000003</v>
          </cell>
          <cell r="J44">
            <v>0.70799999999999996</v>
          </cell>
          <cell r="K44">
            <v>0.70775398367734854</v>
          </cell>
          <cell r="L44">
            <v>0.70799999999999996</v>
          </cell>
          <cell r="P44">
            <v>6097</v>
          </cell>
          <cell r="Q44">
            <v>6593.9230998486673</v>
          </cell>
          <cell r="R44">
            <v>6097</v>
          </cell>
          <cell r="V44">
            <v>0.54800000000000004</v>
          </cell>
          <cell r="W44">
            <v>0.58294493412379189</v>
          </cell>
          <cell r="X44">
            <v>0.54800000000000004</v>
          </cell>
        </row>
        <row r="45">
          <cell r="C45" t="str">
            <v>Michigan</v>
          </cell>
          <cell r="D45">
            <v>0.67</v>
          </cell>
          <cell r="E45">
            <v>0.77676295908859738</v>
          </cell>
          <cell r="F45">
            <v>0.8</v>
          </cell>
          <cell r="J45">
            <v>0.67</v>
          </cell>
          <cell r="K45">
            <v>0.72055251860119152</v>
          </cell>
          <cell r="L45">
            <v>0.73</v>
          </cell>
          <cell r="P45">
            <v>6108</v>
          </cell>
          <cell r="Q45">
            <v>6119.2184641057866</v>
          </cell>
          <cell r="R45">
            <v>6108</v>
          </cell>
          <cell r="V45">
            <v>0.45</v>
          </cell>
          <cell r="W45">
            <v>0.44744637902300144</v>
          </cell>
          <cell r="X45">
            <v>0.5</v>
          </cell>
        </row>
        <row r="46">
          <cell r="C46" t="str">
            <v>Minnesota</v>
          </cell>
          <cell r="D46">
            <v>0.87</v>
          </cell>
          <cell r="E46">
            <v>0.85355424370670196</v>
          </cell>
          <cell r="F46">
            <v>0.8</v>
          </cell>
          <cell r="J46">
            <v>0.86</v>
          </cell>
          <cell r="K46">
            <v>0.77480798354283631</v>
          </cell>
          <cell r="L46">
            <v>0.76</v>
          </cell>
          <cell r="P46">
            <v>5282</v>
          </cell>
          <cell r="Q46">
            <v>6193.169625665163</v>
          </cell>
          <cell r="R46">
            <v>5700</v>
          </cell>
          <cell r="V46">
            <v>0.51</v>
          </cell>
          <cell r="W46">
            <v>0.64500659661055093</v>
          </cell>
          <cell r="X46">
            <v>0.7</v>
          </cell>
        </row>
        <row r="47">
          <cell r="C47" t="str">
            <v>Missouri</v>
          </cell>
          <cell r="D47">
            <v>0.7</v>
          </cell>
          <cell r="E47">
            <v>0.69881277081765347</v>
          </cell>
          <cell r="F47">
            <v>0.68</v>
          </cell>
          <cell r="J47">
            <v>0.64</v>
          </cell>
          <cell r="K47">
            <v>0.64946847338338376</v>
          </cell>
          <cell r="L47">
            <v>0.65</v>
          </cell>
          <cell r="P47">
            <v>4454</v>
          </cell>
          <cell r="Q47">
            <v>4587.252908190676</v>
          </cell>
          <cell r="R47">
            <v>4454</v>
          </cell>
          <cell r="V47">
            <v>0.39</v>
          </cell>
          <cell r="W47">
            <v>0.54257206933939606</v>
          </cell>
          <cell r="X47">
            <v>0.46500000000000002</v>
          </cell>
        </row>
        <row r="48">
          <cell r="C48" t="str">
            <v>Nebraska</v>
          </cell>
          <cell r="D48">
            <v>0.72</v>
          </cell>
          <cell r="E48">
            <v>0.81743413902377893</v>
          </cell>
          <cell r="F48">
            <v>0.78</v>
          </cell>
          <cell r="J48">
            <v>0.79</v>
          </cell>
          <cell r="K48">
            <v>0.70507711451845634</v>
          </cell>
          <cell r="L48">
            <v>0.79</v>
          </cell>
          <cell r="P48">
            <v>5500</v>
          </cell>
          <cell r="Q48">
            <v>6027.5988852902119</v>
          </cell>
          <cell r="R48">
            <v>5500</v>
          </cell>
          <cell r="V48">
            <v>0.56000000000000005</v>
          </cell>
          <cell r="W48">
            <v>0.70708026302404403</v>
          </cell>
          <cell r="X48">
            <v>0.56000000000000005</v>
          </cell>
        </row>
        <row r="49">
          <cell r="C49" t="str">
            <v>Ohio</v>
          </cell>
          <cell r="D49">
            <v>0.79</v>
          </cell>
          <cell r="E49">
            <v>0.74062707137632089</v>
          </cell>
          <cell r="F49">
            <v>0.79</v>
          </cell>
          <cell r="J49">
            <v>0.73</v>
          </cell>
          <cell r="K49">
            <v>0.68342100731666022</v>
          </cell>
          <cell r="L49">
            <v>0.73</v>
          </cell>
          <cell r="P49">
            <v>4500</v>
          </cell>
          <cell r="Q49">
            <v>5621.7711967232353</v>
          </cell>
          <cell r="R49">
            <v>5000</v>
          </cell>
          <cell r="V49">
            <v>0.5</v>
          </cell>
          <cell r="W49">
            <v>0.50542146199852989</v>
          </cell>
          <cell r="X49">
            <v>0.5</v>
          </cell>
        </row>
        <row r="50">
          <cell r="C50" t="str">
            <v>Wisconsin</v>
          </cell>
          <cell r="D50">
            <v>0.7</v>
          </cell>
          <cell r="E50">
            <v>0.77611567345740806</v>
          </cell>
          <cell r="F50">
            <v>0.75</v>
          </cell>
          <cell r="J50">
            <v>0.65</v>
          </cell>
          <cell r="K50">
            <v>0.68495316631692593</v>
          </cell>
          <cell r="L50">
            <v>0.71</v>
          </cell>
          <cell r="P50">
            <v>5000</v>
          </cell>
          <cell r="Q50">
            <v>5754.4020084176482</v>
          </cell>
          <cell r="R50">
            <v>5000</v>
          </cell>
          <cell r="V50">
            <v>0.6</v>
          </cell>
          <cell r="W50">
            <v>0.59085867405508086</v>
          </cell>
          <cell r="X50">
            <v>0.6</v>
          </cell>
        </row>
        <row r="51">
          <cell r="C51" t="str">
            <v>Alaska</v>
          </cell>
          <cell r="D51">
            <v>0.8</v>
          </cell>
          <cell r="E51">
            <v>0.67160158593863339</v>
          </cell>
          <cell r="F51">
            <v>0.68700000000000006</v>
          </cell>
          <cell r="J51">
            <v>0.82</v>
          </cell>
          <cell r="K51">
            <v>0.67405007049078269</v>
          </cell>
          <cell r="L51">
            <v>0.68899999999999995</v>
          </cell>
          <cell r="P51">
            <v>10000</v>
          </cell>
          <cell r="Q51">
            <v>5077.3594545848682</v>
          </cell>
          <cell r="R51">
            <v>7400</v>
          </cell>
          <cell r="V51">
            <v>0.62</v>
          </cell>
          <cell r="W51">
            <v>0.94562935601038456</v>
          </cell>
          <cell r="X51">
            <v>0.62</v>
          </cell>
        </row>
        <row r="52">
          <cell r="C52" t="str">
            <v>Arizona</v>
          </cell>
          <cell r="D52">
            <v>0.6</v>
          </cell>
          <cell r="E52">
            <v>0.77440919398494057</v>
          </cell>
          <cell r="F52">
            <v>0.78</v>
          </cell>
          <cell r="J52">
            <v>0.57999999999999996</v>
          </cell>
          <cell r="K52">
            <v>0.75663968712974183</v>
          </cell>
          <cell r="L52">
            <v>0.71599999999999997</v>
          </cell>
          <cell r="P52">
            <v>3400</v>
          </cell>
          <cell r="Q52">
            <v>4972.9274596073774</v>
          </cell>
          <cell r="R52">
            <v>5500</v>
          </cell>
          <cell r="V52">
            <v>0.36</v>
          </cell>
          <cell r="W52">
            <v>0.5338870131735638</v>
          </cell>
          <cell r="X52">
            <v>0.53400000000000003</v>
          </cell>
        </row>
        <row r="53">
          <cell r="C53" t="str">
            <v>California</v>
          </cell>
          <cell r="D53">
            <v>0.54</v>
          </cell>
          <cell r="E53">
            <v>0.70352043195623093</v>
          </cell>
          <cell r="F53">
            <v>0.65</v>
          </cell>
          <cell r="J53">
            <v>0.51</v>
          </cell>
          <cell r="K53">
            <v>0.69403531672604213</v>
          </cell>
          <cell r="L53">
            <v>0.625</v>
          </cell>
          <cell r="P53">
            <v>5055</v>
          </cell>
          <cell r="Q53">
            <v>4956.9428851999219</v>
          </cell>
          <cell r="R53">
            <v>4957</v>
          </cell>
          <cell r="V53">
            <v>0.52</v>
          </cell>
          <cell r="W53">
            <v>0.52851386149006696</v>
          </cell>
          <cell r="X53">
            <v>0.52900000000000003</v>
          </cell>
        </row>
        <row r="54">
          <cell r="C54" t="str">
            <v>Guam</v>
          </cell>
          <cell r="D54">
            <v>0.3</v>
          </cell>
          <cell r="E54" t="e">
            <v>#N/A</v>
          </cell>
          <cell r="F54">
            <v>0.3</v>
          </cell>
          <cell r="K54" t="e">
            <v>#N/A</v>
          </cell>
          <cell r="L54">
            <v>0.6</v>
          </cell>
          <cell r="Q54" t="e">
            <v>#N/A</v>
          </cell>
          <cell r="R54">
            <v>4000</v>
          </cell>
          <cell r="W54" t="e">
            <v>#N/A</v>
          </cell>
          <cell r="X54">
            <v>0.56000000000000005</v>
          </cell>
        </row>
        <row r="55">
          <cell r="C55" t="str">
            <v>Hawaii</v>
          </cell>
          <cell r="D55">
            <v>0.75</v>
          </cell>
          <cell r="E55">
            <v>0.74800249059328938</v>
          </cell>
          <cell r="F55">
            <v>0.65600000000000003</v>
          </cell>
          <cell r="J55">
            <v>0.67</v>
          </cell>
          <cell r="K55">
            <v>1.1350133769318631</v>
          </cell>
          <cell r="L55">
            <v>0.61899999999999999</v>
          </cell>
          <cell r="P55">
            <v>4900</v>
          </cell>
          <cell r="Q55">
            <v>6656.2340608741397</v>
          </cell>
          <cell r="R55">
            <v>5100</v>
          </cell>
          <cell r="V55">
            <v>0.49</v>
          </cell>
          <cell r="W55">
            <v>0.56831763483024278</v>
          </cell>
          <cell r="X55">
            <v>0.49</v>
          </cell>
        </row>
        <row r="56">
          <cell r="C56" t="str">
            <v>Idaho</v>
          </cell>
          <cell r="D56">
            <v>0.49</v>
          </cell>
          <cell r="E56">
            <v>0.81469296572170091</v>
          </cell>
          <cell r="F56">
            <v>0.81499999999999995</v>
          </cell>
          <cell r="J56">
            <v>0.46</v>
          </cell>
          <cell r="K56">
            <v>0.68291098958622709</v>
          </cell>
          <cell r="L56">
            <v>0.68300000000000005</v>
          </cell>
          <cell r="P56">
            <v>12600</v>
          </cell>
          <cell r="Q56">
            <v>5904.0761346731742</v>
          </cell>
          <cell r="R56">
            <v>5225</v>
          </cell>
          <cell r="V56">
            <v>0.41</v>
          </cell>
          <cell r="W56">
            <v>0.76049853659369204</v>
          </cell>
          <cell r="X56">
            <v>0.68899999999999995</v>
          </cell>
        </row>
        <row r="57">
          <cell r="C57" t="str">
            <v>Nevada</v>
          </cell>
          <cell r="D57">
            <v>0.6</v>
          </cell>
          <cell r="E57">
            <v>0.63045197680661424</v>
          </cell>
          <cell r="F57">
            <v>0.63</v>
          </cell>
          <cell r="J57">
            <v>0.55000000000000004</v>
          </cell>
          <cell r="K57">
            <v>0.98544514335509137</v>
          </cell>
          <cell r="L57">
            <v>0.63</v>
          </cell>
          <cell r="P57">
            <v>4800</v>
          </cell>
          <cell r="Q57">
            <v>3740.9031302764161</v>
          </cell>
          <cell r="R57">
            <v>3741</v>
          </cell>
          <cell r="V57">
            <v>0.53</v>
          </cell>
          <cell r="W57">
            <v>0.57434849406824684</v>
          </cell>
          <cell r="X57">
            <v>0.57399999999999995</v>
          </cell>
        </row>
        <row r="58">
          <cell r="C58" t="str">
            <v>Oregon</v>
          </cell>
          <cell r="D58">
            <v>0.6</v>
          </cell>
          <cell r="E58">
            <v>0.67606173879172848</v>
          </cell>
          <cell r="F58">
            <v>0.63</v>
          </cell>
          <cell r="J58">
            <v>0.55000000000000004</v>
          </cell>
          <cell r="K58">
            <v>0.67472059567370646</v>
          </cell>
          <cell r="L58">
            <v>0.62</v>
          </cell>
          <cell r="P58">
            <v>4675</v>
          </cell>
          <cell r="Q58">
            <v>5475.3409952091788</v>
          </cell>
          <cell r="R58">
            <v>5250</v>
          </cell>
          <cell r="V58">
            <v>0.68</v>
          </cell>
          <cell r="W58">
            <v>0.546611607541998</v>
          </cell>
          <cell r="X58">
            <v>0.41</v>
          </cell>
        </row>
        <row r="59">
          <cell r="C59" t="str">
            <v>Washington</v>
          </cell>
          <cell r="D59">
            <v>0.72</v>
          </cell>
          <cell r="E59">
            <v>0.79843375621792845</v>
          </cell>
          <cell r="F59">
            <v>0.76</v>
          </cell>
          <cell r="J59">
            <v>0.72</v>
          </cell>
          <cell r="K59">
            <v>0.75266194072368164</v>
          </cell>
          <cell r="L59">
            <v>0.73499999999999999</v>
          </cell>
          <cell r="P59">
            <v>6036</v>
          </cell>
          <cell r="Q59">
            <v>5876.4059522396747</v>
          </cell>
          <cell r="R59">
            <v>6036</v>
          </cell>
          <cell r="V59">
            <v>0.56999999999999995</v>
          </cell>
          <cell r="W59">
            <v>0.58500540289336023</v>
          </cell>
          <cell r="X59">
            <v>0.56999999999999995</v>
          </cell>
        </row>
      </sheetData>
      <sheetData sheetId="1">
        <row r="6">
          <cell r="C6" t="str">
            <v>Connecticut</v>
          </cell>
          <cell r="D6">
            <v>0.63</v>
          </cell>
          <cell r="E6">
            <v>0.79276725682885607</v>
          </cell>
          <cell r="F6">
            <v>0.75600000000000001</v>
          </cell>
          <cell r="J6">
            <v>0.56000000000000005</v>
          </cell>
          <cell r="K6">
            <v>0.82334420498028427</v>
          </cell>
          <cell r="L6">
            <v>0.76500000000000001</v>
          </cell>
          <cell r="P6">
            <v>5701</v>
          </cell>
          <cell r="Q6">
            <v>7144.3107404412367</v>
          </cell>
          <cell r="R6">
            <v>7200</v>
          </cell>
          <cell r="V6">
            <v>0.37</v>
          </cell>
          <cell r="W6">
            <v>0.48088192476192937</v>
          </cell>
          <cell r="X6">
            <v>0.7</v>
          </cell>
        </row>
        <row r="7">
          <cell r="C7" t="str">
            <v>Maine</v>
          </cell>
          <cell r="D7">
            <v>0.74</v>
          </cell>
          <cell r="E7">
            <v>0.75855190427528429</v>
          </cell>
          <cell r="F7">
            <v>0.76</v>
          </cell>
          <cell r="J7">
            <v>0.72</v>
          </cell>
          <cell r="K7">
            <v>0.72278769772763785</v>
          </cell>
          <cell r="L7">
            <v>0.73</v>
          </cell>
          <cell r="P7">
            <v>6250</v>
          </cell>
          <cell r="Q7">
            <v>6297.5734582220139</v>
          </cell>
          <cell r="R7">
            <v>6250</v>
          </cell>
          <cell r="V7">
            <v>0.54</v>
          </cell>
          <cell r="W7">
            <v>0.68674413249990662</v>
          </cell>
          <cell r="X7">
            <v>0.64500000000000002</v>
          </cell>
        </row>
        <row r="8">
          <cell r="C8" t="str">
            <v>Massachusetts</v>
          </cell>
          <cell r="D8">
            <v>0.84</v>
          </cell>
          <cell r="E8">
            <v>0.81820630572853492</v>
          </cell>
          <cell r="F8">
            <v>0.84</v>
          </cell>
          <cell r="J8">
            <v>0.83</v>
          </cell>
          <cell r="K8">
            <v>0.85145583777908496</v>
          </cell>
          <cell r="L8">
            <v>0.83</v>
          </cell>
          <cell r="P8">
            <v>7000</v>
          </cell>
          <cell r="Q8">
            <v>8167.6193481855662</v>
          </cell>
          <cell r="R8">
            <v>7500</v>
          </cell>
          <cell r="V8">
            <v>0.5</v>
          </cell>
          <cell r="W8">
            <v>0.41473849281010189</v>
          </cell>
          <cell r="X8">
            <v>0.5</v>
          </cell>
        </row>
        <row r="9">
          <cell r="C9" t="str">
            <v>New Hampshire</v>
          </cell>
          <cell r="D9">
            <v>0.83</v>
          </cell>
          <cell r="E9">
            <v>0.86608621069236791</v>
          </cell>
          <cell r="F9">
            <v>0.83</v>
          </cell>
          <cell r="J9">
            <v>0.92</v>
          </cell>
          <cell r="K9">
            <v>0.7745660530810653</v>
          </cell>
          <cell r="L9">
            <v>0.81</v>
          </cell>
          <cell r="P9">
            <v>7292</v>
          </cell>
          <cell r="Q9">
            <v>6306.8406253964167</v>
          </cell>
          <cell r="R9">
            <v>7300</v>
          </cell>
          <cell r="V9">
            <v>0.52</v>
          </cell>
          <cell r="W9">
            <v>0.66147156046634192</v>
          </cell>
          <cell r="X9">
            <v>0.63100000000000001</v>
          </cell>
        </row>
        <row r="10">
          <cell r="C10" t="str">
            <v>New Jersey</v>
          </cell>
          <cell r="D10">
            <v>0.56999999999999995</v>
          </cell>
          <cell r="E10">
            <v>0.86746941590014559</v>
          </cell>
          <cell r="F10">
            <v>0.77</v>
          </cell>
          <cell r="J10">
            <v>0.53</v>
          </cell>
          <cell r="K10">
            <v>0.8138600912522479</v>
          </cell>
          <cell r="L10">
            <v>0.74</v>
          </cell>
          <cell r="P10">
            <v>7800</v>
          </cell>
          <cell r="Q10">
            <v>5926.165329226671</v>
          </cell>
          <cell r="R10">
            <v>6876</v>
          </cell>
          <cell r="V10">
            <v>0.5</v>
          </cell>
          <cell r="W10">
            <v>0.55709619720810655</v>
          </cell>
          <cell r="X10">
            <v>0.55900000000000005</v>
          </cell>
        </row>
        <row r="11">
          <cell r="C11" t="str">
            <v>New York</v>
          </cell>
          <cell r="D11">
            <v>0.6</v>
          </cell>
          <cell r="E11">
            <v>0.74746340337699013</v>
          </cell>
          <cell r="F11">
            <v>0.60199999999999998</v>
          </cell>
          <cell r="J11">
            <v>0.61</v>
          </cell>
          <cell r="K11">
            <v>0.72823846518952384</v>
          </cell>
          <cell r="L11">
            <v>0.61399999999999999</v>
          </cell>
          <cell r="P11">
            <v>5717</v>
          </cell>
          <cell r="Q11">
            <v>7388.6247874967412</v>
          </cell>
          <cell r="R11">
            <v>5717</v>
          </cell>
          <cell r="W11">
            <v>0.35436607994363234</v>
          </cell>
          <cell r="X11">
            <v>0.36</v>
          </cell>
        </row>
        <row r="12">
          <cell r="C12" t="str">
            <v>Puerto Rico</v>
          </cell>
          <cell r="D12">
            <v>0.42</v>
          </cell>
          <cell r="E12">
            <v>0.62773099822652245</v>
          </cell>
          <cell r="F12">
            <v>0.63</v>
          </cell>
          <cell r="J12">
            <v>0.34</v>
          </cell>
          <cell r="K12">
            <v>0.31342104892915679</v>
          </cell>
          <cell r="L12">
            <v>0.42</v>
          </cell>
          <cell r="P12">
            <v>2623</v>
          </cell>
          <cell r="Q12">
            <v>2172.3769682121201</v>
          </cell>
          <cell r="R12">
            <v>3000</v>
          </cell>
          <cell r="V12">
            <v>0.31</v>
          </cell>
          <cell r="W12">
            <v>0.38081052230222268</v>
          </cell>
          <cell r="X12">
            <v>0.57999999999999996</v>
          </cell>
        </row>
        <row r="13">
          <cell r="C13" t="str">
            <v>Rhode Island</v>
          </cell>
          <cell r="D13">
            <v>0.66</v>
          </cell>
          <cell r="E13">
            <v>0.75879898142507529</v>
          </cell>
          <cell r="F13">
            <v>0.76</v>
          </cell>
          <cell r="J13">
            <v>0.73</v>
          </cell>
          <cell r="K13">
            <v>0.77763548185332854</v>
          </cell>
          <cell r="L13">
            <v>0.78</v>
          </cell>
          <cell r="P13">
            <v>13600</v>
          </cell>
          <cell r="Q13">
            <v>8094.8497512670947</v>
          </cell>
          <cell r="R13">
            <v>6800</v>
          </cell>
          <cell r="V13">
            <v>0.76</v>
          </cell>
          <cell r="W13">
            <v>0.4396614554248881</v>
          </cell>
          <cell r="X13">
            <v>0.76600000000000001</v>
          </cell>
        </row>
        <row r="14">
          <cell r="C14" t="str">
            <v>Vermont</v>
          </cell>
          <cell r="D14">
            <v>0.8</v>
          </cell>
          <cell r="E14">
            <v>0.69007017970248541</v>
          </cell>
          <cell r="F14">
            <v>0.69</v>
          </cell>
          <cell r="J14">
            <v>0.84</v>
          </cell>
          <cell r="K14">
            <v>0.70284502484195188</v>
          </cell>
          <cell r="L14">
            <v>0.70299999999999996</v>
          </cell>
          <cell r="P14">
            <v>6761</v>
          </cell>
          <cell r="Q14">
            <v>7169.4922859091384</v>
          </cell>
          <cell r="R14">
            <v>7200</v>
          </cell>
          <cell r="V14">
            <v>0.57999999999999996</v>
          </cell>
          <cell r="W14">
            <v>0.69309420763015661</v>
          </cell>
          <cell r="X14">
            <v>0.6</v>
          </cell>
        </row>
        <row r="15">
          <cell r="C15" t="str">
            <v>Virgin Islands</v>
          </cell>
          <cell r="D15">
            <v>0.35</v>
          </cell>
          <cell r="E15" t="e">
            <v>#N/A</v>
          </cell>
          <cell r="F15">
            <v>0.5</v>
          </cell>
          <cell r="J15">
            <v>0.38</v>
          </cell>
          <cell r="K15" t="e">
            <v>#N/A</v>
          </cell>
          <cell r="L15">
            <v>0.45</v>
          </cell>
          <cell r="P15">
            <v>9500</v>
          </cell>
          <cell r="Q15" t="e">
            <v>#N/A</v>
          </cell>
          <cell r="R15">
            <v>5000</v>
          </cell>
          <cell r="V15">
            <v>0.63</v>
          </cell>
          <cell r="W15" t="e">
            <v>#N/A</v>
          </cell>
          <cell r="X15">
            <v>0.48</v>
          </cell>
        </row>
        <row r="16">
          <cell r="C16" t="str">
            <v>Delaware</v>
          </cell>
          <cell r="D16">
            <v>0.48</v>
          </cell>
          <cell r="E16">
            <v>0.8401562980489049</v>
          </cell>
          <cell r="F16">
            <v>0.77400000000000002</v>
          </cell>
          <cell r="J16">
            <v>46</v>
          </cell>
          <cell r="K16">
            <v>0.85633563558582371</v>
          </cell>
          <cell r="L16">
            <v>0.77500000000000002</v>
          </cell>
          <cell r="P16" t="str">
            <v>baseline</v>
          </cell>
          <cell r="Q16">
            <v>6847.9672562672058</v>
          </cell>
          <cell r="R16">
            <v>6277</v>
          </cell>
          <cell r="V16">
            <v>0.31</v>
          </cell>
          <cell r="W16">
            <v>0.44325138452013929</v>
          </cell>
          <cell r="X16">
            <v>0.45</v>
          </cell>
        </row>
        <row r="17">
          <cell r="C17" t="str">
            <v>District of Columbia</v>
          </cell>
          <cell r="D17">
            <v>0.63</v>
          </cell>
          <cell r="E17">
            <v>0.75545788733596819</v>
          </cell>
          <cell r="F17">
            <v>0.69</v>
          </cell>
          <cell r="J17">
            <v>65</v>
          </cell>
          <cell r="K17">
            <v>0.55707992683298257</v>
          </cell>
          <cell r="L17">
            <v>0.65</v>
          </cell>
          <cell r="P17">
            <v>4957</v>
          </cell>
          <cell r="Q17">
            <v>8740.5793003122853</v>
          </cell>
          <cell r="R17">
            <v>7500</v>
          </cell>
          <cell r="V17">
            <v>0.56999999999999995</v>
          </cell>
          <cell r="W17">
            <v>0.16338986297514957</v>
          </cell>
          <cell r="X17">
            <v>0.56999999999999995</v>
          </cell>
        </row>
        <row r="18">
          <cell r="C18" t="str">
            <v>Maryland</v>
          </cell>
          <cell r="D18">
            <v>0.72</v>
          </cell>
          <cell r="E18">
            <v>0.80874532996296666</v>
          </cell>
          <cell r="F18">
            <v>0.8</v>
          </cell>
          <cell r="J18">
            <v>70</v>
          </cell>
          <cell r="K18">
            <v>0.75111551475705562</v>
          </cell>
          <cell r="L18">
            <v>0.75</v>
          </cell>
          <cell r="P18">
            <v>7500</v>
          </cell>
          <cell r="Q18">
            <v>7839.1673400632135</v>
          </cell>
          <cell r="R18">
            <v>7800</v>
          </cell>
          <cell r="V18">
            <v>0.6</v>
          </cell>
          <cell r="W18">
            <v>0.52845252004368715</v>
          </cell>
          <cell r="X18">
            <v>0.55000000000000004</v>
          </cell>
        </row>
        <row r="19">
          <cell r="C19" t="str">
            <v>Pennsylvania</v>
          </cell>
          <cell r="D19">
            <v>0.67</v>
          </cell>
          <cell r="E19">
            <v>0.78127491732868126</v>
          </cell>
          <cell r="F19">
            <v>0.74</v>
          </cell>
          <cell r="J19">
            <v>63</v>
          </cell>
          <cell r="K19">
            <v>0.75652206935998978</v>
          </cell>
          <cell r="L19">
            <v>0.75</v>
          </cell>
          <cell r="P19">
            <v>6300</v>
          </cell>
          <cell r="Q19">
            <v>7360.4474146984685</v>
          </cell>
          <cell r="R19">
            <v>7000</v>
          </cell>
          <cell r="V19">
            <v>0.71</v>
          </cell>
          <cell r="W19">
            <v>0.57900096065531059</v>
          </cell>
          <cell r="X19">
            <v>0.56999999999999995</v>
          </cell>
        </row>
        <row r="20">
          <cell r="C20" t="str">
            <v>Virginia</v>
          </cell>
          <cell r="D20">
            <v>0.83</v>
          </cell>
          <cell r="E20">
            <v>0.84485150119581154</v>
          </cell>
          <cell r="F20">
            <v>0.83</v>
          </cell>
          <cell r="J20">
            <v>92</v>
          </cell>
          <cell r="K20">
            <v>0.84778644861106101</v>
          </cell>
          <cell r="L20">
            <v>0.85</v>
          </cell>
          <cell r="P20">
            <v>10000</v>
          </cell>
          <cell r="Q20">
            <v>7666.9347824601609</v>
          </cell>
          <cell r="R20">
            <v>7600</v>
          </cell>
          <cell r="V20">
            <v>0.7</v>
          </cell>
          <cell r="W20">
            <v>0.54670742774095116</v>
          </cell>
          <cell r="X20">
            <v>0.64</v>
          </cell>
        </row>
        <row r="21">
          <cell r="C21" t="str">
            <v>West Virginia</v>
          </cell>
          <cell r="D21">
            <v>0.71</v>
          </cell>
          <cell r="E21">
            <v>0.68612250107580852</v>
          </cell>
          <cell r="F21">
            <v>0.71</v>
          </cell>
          <cell r="J21">
            <v>76</v>
          </cell>
          <cell r="K21">
            <v>0.65514664849304116</v>
          </cell>
          <cell r="L21">
            <v>0.76</v>
          </cell>
          <cell r="P21">
            <v>15400</v>
          </cell>
          <cell r="Q21">
            <v>8321.0056160349304</v>
          </cell>
          <cell r="R21">
            <v>8320</v>
          </cell>
          <cell r="V21" t="str">
            <v>baseline</v>
          </cell>
          <cell r="W21">
            <v>0.78418092941604445</v>
          </cell>
          <cell r="X21">
            <v>0.74</v>
          </cell>
        </row>
        <row r="22">
          <cell r="C22" t="str">
            <v>Alabama</v>
          </cell>
          <cell r="D22">
            <v>0.75</v>
          </cell>
          <cell r="E22">
            <v>0.79588558495437212</v>
          </cell>
          <cell r="F22">
            <v>0.75</v>
          </cell>
          <cell r="J22">
            <v>0.91</v>
          </cell>
          <cell r="K22">
            <v>0.70451487834264404</v>
          </cell>
          <cell r="L22">
            <v>0.72</v>
          </cell>
          <cell r="P22">
            <v>3888</v>
          </cell>
          <cell r="Q22">
            <v>6018.7111511240837</v>
          </cell>
          <cell r="R22">
            <v>6000</v>
          </cell>
          <cell r="V22">
            <v>0.5</v>
          </cell>
          <cell r="W22">
            <v>0.78349382175097082</v>
          </cell>
          <cell r="X22">
            <v>0.52500000000000002</v>
          </cell>
        </row>
        <row r="23">
          <cell r="C23" t="str">
            <v>Florida</v>
          </cell>
          <cell r="D23">
            <v>0.93</v>
          </cell>
          <cell r="E23">
            <v>0.79146913179357614</v>
          </cell>
          <cell r="F23">
            <v>0.8</v>
          </cell>
          <cell r="J23">
            <v>0.76</v>
          </cell>
          <cell r="K23">
            <v>0.82319113142101685</v>
          </cell>
          <cell r="L23">
            <v>0.76</v>
          </cell>
          <cell r="P23">
            <v>6800</v>
          </cell>
          <cell r="Q23">
            <v>5537.6442134315475</v>
          </cell>
          <cell r="R23">
            <v>6550</v>
          </cell>
          <cell r="V23">
            <v>0.64</v>
          </cell>
          <cell r="W23">
            <v>0.57820563430250216</v>
          </cell>
          <cell r="X23">
            <v>0.65</v>
          </cell>
        </row>
        <row r="24">
          <cell r="C24" t="str">
            <v>Georgia</v>
          </cell>
          <cell r="D24">
            <v>0.72</v>
          </cell>
          <cell r="E24">
            <v>0.84407686870375809</v>
          </cell>
          <cell r="F24">
            <v>0.77</v>
          </cell>
          <cell r="J24">
            <v>0.74</v>
          </cell>
          <cell r="K24">
            <v>0.80214124254899632</v>
          </cell>
          <cell r="L24">
            <v>0.76</v>
          </cell>
          <cell r="P24" t="str">
            <v>Baseline</v>
          </cell>
          <cell r="Q24">
            <v>5602.6729842846216</v>
          </cell>
          <cell r="R24">
            <v>5603</v>
          </cell>
          <cell r="V24">
            <v>0.33</v>
          </cell>
          <cell r="W24">
            <v>0.83964823350132645</v>
          </cell>
          <cell r="X24">
            <v>0.7</v>
          </cell>
        </row>
        <row r="25">
          <cell r="C25" t="str">
            <v>Kentucky</v>
          </cell>
          <cell r="D25">
            <v>0.6</v>
          </cell>
          <cell r="E25">
            <v>0.81628256205339367</v>
          </cell>
          <cell r="F25">
            <v>0.72</v>
          </cell>
          <cell r="J25">
            <v>0.55000000000000004</v>
          </cell>
          <cell r="K25">
            <v>0.72395320957672638</v>
          </cell>
          <cell r="L25">
            <v>0.74</v>
          </cell>
          <cell r="P25" t="str">
            <v>Baseline</v>
          </cell>
          <cell r="Q25">
            <v>6821.5592967030025</v>
          </cell>
          <cell r="R25">
            <v>6600</v>
          </cell>
          <cell r="V25">
            <v>0.5</v>
          </cell>
          <cell r="W25">
            <v>0.68352065524632</v>
          </cell>
          <cell r="X25">
            <v>0.55900000000000005</v>
          </cell>
        </row>
        <row r="26">
          <cell r="C26" t="str">
            <v>Mississippi</v>
          </cell>
          <cell r="D26">
            <v>0.59399999999999997</v>
          </cell>
          <cell r="E26">
            <v>0.57549521914873214</v>
          </cell>
          <cell r="F26">
            <v>0.67500000000000004</v>
          </cell>
          <cell r="J26">
            <v>0.69900000000000007</v>
          </cell>
          <cell r="K26">
            <v>0.54932843464438297</v>
          </cell>
          <cell r="L26">
            <v>0.63900000000000001</v>
          </cell>
          <cell r="P26">
            <v>4409</v>
          </cell>
          <cell r="Q26">
            <v>4672.8814659084601</v>
          </cell>
          <cell r="R26">
            <v>4673</v>
          </cell>
          <cell r="V26">
            <v>0.29299999999999998</v>
          </cell>
          <cell r="W26">
            <v>0.69277533813167214</v>
          </cell>
          <cell r="X26">
            <v>0.44600000000000001</v>
          </cell>
        </row>
        <row r="27">
          <cell r="C27" t="str">
            <v>North Carolina</v>
          </cell>
          <cell r="D27">
            <v>0.68</v>
          </cell>
          <cell r="E27">
            <v>0.77853758023784825</v>
          </cell>
          <cell r="F27">
            <v>0.755</v>
          </cell>
          <cell r="J27">
            <v>0.68</v>
          </cell>
          <cell r="K27">
            <v>0.76272812097030462</v>
          </cell>
          <cell r="L27">
            <v>0.75</v>
          </cell>
          <cell r="P27">
            <v>7000</v>
          </cell>
          <cell r="Q27">
            <v>6561.623106264331</v>
          </cell>
          <cell r="R27">
            <v>6380</v>
          </cell>
          <cell r="V27" t="str">
            <v>Baseline</v>
          </cell>
          <cell r="W27">
            <v>0.67345731776099615</v>
          </cell>
          <cell r="X27">
            <v>0.54400000000000004</v>
          </cell>
        </row>
        <row r="28">
          <cell r="C28" t="str">
            <v>South Carolina</v>
          </cell>
          <cell r="D28">
            <v>0.77</v>
          </cell>
          <cell r="E28">
            <v>0.76325140378229217</v>
          </cell>
          <cell r="F28">
            <v>0.77</v>
          </cell>
          <cell r="J28">
            <v>0.75</v>
          </cell>
          <cell r="K28">
            <v>0.75057986297847223</v>
          </cell>
          <cell r="L28">
            <v>0.75</v>
          </cell>
          <cell r="P28">
            <v>6345</v>
          </cell>
          <cell r="Q28">
            <v>5322.5313353162601</v>
          </cell>
          <cell r="R28">
            <v>6100</v>
          </cell>
          <cell r="V28">
            <v>0.44</v>
          </cell>
          <cell r="W28">
            <v>0.63429029452204544</v>
          </cell>
          <cell r="X28">
            <v>0.54400000000000004</v>
          </cell>
        </row>
        <row r="29">
          <cell r="C29" t="str">
            <v>Tennessee</v>
          </cell>
          <cell r="D29">
            <v>0.80500000000000005</v>
          </cell>
          <cell r="E29">
            <v>0.84874832398385902</v>
          </cell>
          <cell r="F29">
            <v>0.83</v>
          </cell>
          <cell r="J29">
            <v>0.79</v>
          </cell>
          <cell r="K29">
            <v>0.76423403854099148</v>
          </cell>
          <cell r="L29">
            <v>0.79</v>
          </cell>
          <cell r="P29">
            <v>7250</v>
          </cell>
          <cell r="Q29">
            <v>5053.1694906521479</v>
          </cell>
          <cell r="R29">
            <v>7100</v>
          </cell>
          <cell r="V29">
            <v>0.76500000000000001</v>
          </cell>
          <cell r="W29">
            <v>0.53293115598706997</v>
          </cell>
          <cell r="X29">
            <v>0.76500000000000001</v>
          </cell>
        </row>
        <row r="30">
          <cell r="C30" t="str">
            <v>Arkansas</v>
          </cell>
          <cell r="D30">
            <v>0.73</v>
          </cell>
          <cell r="E30">
            <v>0.75472635482050199</v>
          </cell>
          <cell r="F30">
            <v>0.77</v>
          </cell>
          <cell r="J30">
            <v>0.73</v>
          </cell>
          <cell r="K30">
            <v>0.70994529118203886</v>
          </cell>
          <cell r="L30">
            <v>0.745</v>
          </cell>
          <cell r="P30">
            <v>6253</v>
          </cell>
          <cell r="Q30">
            <v>6793.6552716785627</v>
          </cell>
          <cell r="R30">
            <v>6400</v>
          </cell>
          <cell r="V30">
            <v>0.37</v>
          </cell>
          <cell r="W30">
            <v>0.83794046323153637</v>
          </cell>
          <cell r="X30">
            <v>0.75</v>
          </cell>
        </row>
        <row r="31">
          <cell r="C31" t="str">
            <v>Colorado</v>
          </cell>
          <cell r="D31">
            <v>0.66</v>
          </cell>
          <cell r="E31">
            <v>0.84704957006550174</v>
          </cell>
          <cell r="F31">
            <v>0.75599999999999989</v>
          </cell>
          <cell r="J31">
            <v>0.82</v>
          </cell>
          <cell r="K31">
            <v>0.8861264186242308</v>
          </cell>
          <cell r="L31">
            <v>0.71499999999999997</v>
          </cell>
          <cell r="P31">
            <v>7500</v>
          </cell>
          <cell r="Q31">
            <v>8501.0172976038812</v>
          </cell>
          <cell r="R31">
            <v>8440</v>
          </cell>
          <cell r="V31">
            <v>0.4</v>
          </cell>
          <cell r="W31">
            <v>0.50019120526409111</v>
          </cell>
          <cell r="X31">
            <v>0.5</v>
          </cell>
        </row>
        <row r="32">
          <cell r="C32" t="str">
            <v>Louisiana</v>
          </cell>
          <cell r="D32">
            <v>0.65</v>
          </cell>
          <cell r="E32">
            <v>0.59678636624733861</v>
          </cell>
          <cell r="F32">
            <v>0.6409999999999999</v>
          </cell>
          <cell r="J32">
            <v>0.55000000000000004</v>
          </cell>
          <cell r="K32">
            <v>0.6282049181917424</v>
          </cell>
          <cell r="L32">
            <v>0.627</v>
          </cell>
          <cell r="P32">
            <v>7000</v>
          </cell>
          <cell r="Q32">
            <v>6154.8493351346515</v>
          </cell>
          <cell r="R32">
            <v>6059</v>
          </cell>
          <cell r="V32">
            <v>0.7</v>
          </cell>
          <cell r="W32">
            <v>0.73581340217615532</v>
          </cell>
          <cell r="X32">
            <v>0.55399999999999994</v>
          </cell>
        </row>
        <row r="33">
          <cell r="C33" t="str">
            <v>Montana</v>
          </cell>
          <cell r="D33">
            <v>0.6</v>
          </cell>
          <cell r="E33">
            <v>0.71151191405861081</v>
          </cell>
          <cell r="F33">
            <v>0.71200000000000008</v>
          </cell>
          <cell r="J33">
            <v>0.67</v>
          </cell>
          <cell r="K33">
            <v>0.69228228257053881</v>
          </cell>
          <cell r="L33">
            <v>0.67200000000000004</v>
          </cell>
          <cell r="P33">
            <v>7192</v>
          </cell>
          <cell r="Q33">
            <v>6550.6423710853996</v>
          </cell>
          <cell r="R33">
            <v>7192</v>
          </cell>
          <cell r="V33">
            <v>0.53</v>
          </cell>
          <cell r="W33">
            <v>0.55279600978207899</v>
          </cell>
          <cell r="X33">
            <v>0.63</v>
          </cell>
        </row>
        <row r="34">
          <cell r="C34" t="str">
            <v>New Mexico</v>
          </cell>
          <cell r="D34">
            <v>0.79</v>
          </cell>
          <cell r="E34">
            <v>0.73311607450089189</v>
          </cell>
          <cell r="F34">
            <v>0.74400000000000011</v>
          </cell>
          <cell r="J34">
            <v>0.76</v>
          </cell>
          <cell r="K34">
            <v>0.69370243223913786</v>
          </cell>
          <cell r="L34">
            <v>0.70900000000000007</v>
          </cell>
          <cell r="P34">
            <v>7748</v>
          </cell>
          <cell r="Q34">
            <v>9051.0859283125901</v>
          </cell>
          <cell r="R34">
            <v>7370</v>
          </cell>
          <cell r="V34">
            <v>0.56000000000000005</v>
          </cell>
          <cell r="W34">
            <v>0.60658711825971889</v>
          </cell>
          <cell r="X34">
            <v>0.56700000000000006</v>
          </cell>
        </row>
        <row r="35">
          <cell r="C35" t="str">
            <v>North Dakota</v>
          </cell>
          <cell r="D35">
            <v>0.8</v>
          </cell>
          <cell r="E35">
            <v>0.77436406793975432</v>
          </cell>
          <cell r="F35">
            <v>0.8</v>
          </cell>
          <cell r="J35">
            <v>0.83</v>
          </cell>
          <cell r="K35">
            <v>0.72252100644521144</v>
          </cell>
          <cell r="L35">
            <v>0.83</v>
          </cell>
          <cell r="P35">
            <v>8000</v>
          </cell>
          <cell r="Q35">
            <v>8735.027873854131</v>
          </cell>
          <cell r="R35">
            <v>8000</v>
          </cell>
          <cell r="V35">
            <v>0.7</v>
          </cell>
          <cell r="W35">
            <v>0.910671396730238</v>
          </cell>
          <cell r="X35">
            <v>0.7</v>
          </cell>
        </row>
        <row r="36">
          <cell r="C36" t="str">
            <v>Oklahoma</v>
          </cell>
          <cell r="D36">
            <v>0.72</v>
          </cell>
          <cell r="E36">
            <v>0.79537858345353885</v>
          </cell>
          <cell r="F36">
            <v>0.75099999999999989</v>
          </cell>
          <cell r="J36">
            <v>0.81</v>
          </cell>
          <cell r="K36">
            <v>0.71171570955355479</v>
          </cell>
          <cell r="L36">
            <v>0.7390000000000001</v>
          </cell>
          <cell r="P36">
            <v>7345</v>
          </cell>
          <cell r="Q36">
            <v>7970.1323168229428</v>
          </cell>
          <cell r="R36">
            <v>6084</v>
          </cell>
          <cell r="V36">
            <v>0.57999999999999996</v>
          </cell>
          <cell r="W36">
            <v>0.58397836743062936</v>
          </cell>
          <cell r="X36">
            <v>0.56799999999999995</v>
          </cell>
        </row>
        <row r="37">
          <cell r="C37" t="str">
            <v>South Dakota</v>
          </cell>
          <cell r="D37">
            <v>0.63</v>
          </cell>
          <cell r="E37">
            <v>0.75148887778799955</v>
          </cell>
          <cell r="F37">
            <v>0.84299999999999997</v>
          </cell>
          <cell r="J37">
            <v>0.59</v>
          </cell>
          <cell r="K37">
            <v>0.69794055639767416</v>
          </cell>
          <cell r="L37">
            <v>0.84</v>
          </cell>
          <cell r="P37">
            <v>6300</v>
          </cell>
          <cell r="Q37">
            <v>6544.15943018498</v>
          </cell>
          <cell r="R37">
            <v>6544</v>
          </cell>
          <cell r="V37">
            <v>0.2</v>
          </cell>
          <cell r="W37">
            <v>0.75924247747074336</v>
          </cell>
          <cell r="X37">
            <v>0.75900000000000001</v>
          </cell>
        </row>
        <row r="38">
          <cell r="C38" t="str">
            <v>Texas</v>
          </cell>
          <cell r="D38">
            <v>0.8</v>
          </cell>
          <cell r="E38">
            <v>0.7764018773420942</v>
          </cell>
          <cell r="F38">
            <v>0.77500000000000002</v>
          </cell>
          <cell r="J38">
            <v>0.79</v>
          </cell>
          <cell r="K38">
            <v>0.77877516064839269</v>
          </cell>
          <cell r="L38">
            <v>0.78</v>
          </cell>
          <cell r="P38">
            <v>7250</v>
          </cell>
          <cell r="Q38">
            <v>7463.5377202709169</v>
          </cell>
          <cell r="R38">
            <v>7250</v>
          </cell>
          <cell r="V38">
            <v>0.76</v>
          </cell>
          <cell r="W38">
            <v>0.68437390706884682</v>
          </cell>
          <cell r="X38">
            <v>0.5</v>
          </cell>
        </row>
        <row r="39">
          <cell r="C39" t="str">
            <v>Utah</v>
          </cell>
          <cell r="D39">
            <v>0.79</v>
          </cell>
          <cell r="E39">
            <v>0.8231902398690264</v>
          </cell>
          <cell r="F39">
            <v>0.79</v>
          </cell>
          <cell r="J39">
            <v>0.83</v>
          </cell>
          <cell r="K39">
            <v>0.73326889668674211</v>
          </cell>
          <cell r="L39">
            <v>0.72</v>
          </cell>
          <cell r="P39">
            <v>7968</v>
          </cell>
          <cell r="Q39">
            <v>7553.6688306352735</v>
          </cell>
          <cell r="R39">
            <v>7700</v>
          </cell>
          <cell r="V39">
            <v>0.68</v>
          </cell>
          <cell r="W39">
            <v>0.60436201006346058</v>
          </cell>
          <cell r="X39">
            <v>0.52</v>
          </cell>
        </row>
        <row r="40">
          <cell r="C40" t="str">
            <v>Wyoming</v>
          </cell>
          <cell r="D40">
            <v>0.79</v>
          </cell>
          <cell r="E40">
            <v>0.60033497357283638</v>
          </cell>
          <cell r="F40">
            <v>0.79</v>
          </cell>
          <cell r="J40">
            <v>0.77</v>
          </cell>
          <cell r="K40">
            <v>0.60478551817038306</v>
          </cell>
          <cell r="L40">
            <v>0.77</v>
          </cell>
          <cell r="P40">
            <v>7100</v>
          </cell>
          <cell r="Q40">
            <v>10437.362186029502</v>
          </cell>
          <cell r="R40">
            <v>7624</v>
          </cell>
          <cell r="V40">
            <v>0.73</v>
          </cell>
          <cell r="W40">
            <v>0.99610881929121686</v>
          </cell>
          <cell r="X40">
            <v>0.72400000000000009</v>
          </cell>
        </row>
        <row r="41">
          <cell r="C41" t="str">
            <v>Illinois</v>
          </cell>
          <cell r="D41">
            <v>0.78</v>
          </cell>
          <cell r="E41">
            <v>0.85104975558306539</v>
          </cell>
          <cell r="F41">
            <v>0.78</v>
          </cell>
          <cell r="J41">
            <v>0.754</v>
          </cell>
          <cell r="K41">
            <v>0.8487629070223357</v>
          </cell>
          <cell r="L41">
            <v>0.754</v>
          </cell>
          <cell r="P41">
            <v>6978</v>
          </cell>
          <cell r="Q41">
            <v>6547.2327878479227</v>
          </cell>
          <cell r="R41">
            <v>6978</v>
          </cell>
          <cell r="V41">
            <v>0.60499999999999998</v>
          </cell>
          <cell r="W41">
            <v>0.60157624029082735</v>
          </cell>
          <cell r="X41">
            <v>0.60499999999999998</v>
          </cell>
        </row>
        <row r="42">
          <cell r="C42" t="str">
            <v>Indiana</v>
          </cell>
          <cell r="D42">
            <v>0.73</v>
          </cell>
          <cell r="E42">
            <v>0.71451541424851062</v>
          </cell>
          <cell r="F42">
            <v>0.73</v>
          </cell>
          <cell r="J42">
            <v>0.72</v>
          </cell>
          <cell r="K42">
            <v>0.70722077444423836</v>
          </cell>
          <cell r="L42">
            <v>0.72</v>
          </cell>
          <cell r="P42">
            <v>5800</v>
          </cell>
          <cell r="Q42">
            <v>5616.9365976030749</v>
          </cell>
          <cell r="R42">
            <v>5800</v>
          </cell>
          <cell r="V42">
            <v>0.21</v>
          </cell>
          <cell r="W42">
            <v>0.62008684137390091</v>
          </cell>
          <cell r="X42">
            <v>0.46</v>
          </cell>
        </row>
        <row r="43">
          <cell r="C43" t="str">
            <v>Iowa</v>
          </cell>
          <cell r="D43">
            <v>0.65</v>
          </cell>
          <cell r="E43">
            <v>0.65983541200292262</v>
          </cell>
          <cell r="F43">
            <v>0.65</v>
          </cell>
          <cell r="J43">
            <v>0.65</v>
          </cell>
          <cell r="K43">
            <v>0.63113729496228621</v>
          </cell>
          <cell r="L43">
            <v>0.65</v>
          </cell>
          <cell r="P43">
            <v>5500</v>
          </cell>
          <cell r="Q43">
            <v>5081.0156128718227</v>
          </cell>
          <cell r="R43">
            <v>5500</v>
          </cell>
          <cell r="V43">
            <v>0.63</v>
          </cell>
          <cell r="W43">
            <v>0.68127912553386627</v>
          </cell>
          <cell r="X43">
            <v>0.63</v>
          </cell>
        </row>
        <row r="44">
          <cell r="C44" t="str">
            <v>Kansas</v>
          </cell>
          <cell r="D44">
            <v>0.83</v>
          </cell>
          <cell r="E44">
            <v>0.84171051042145562</v>
          </cell>
          <cell r="F44">
            <v>0.83</v>
          </cell>
          <cell r="J44">
            <v>0.753</v>
          </cell>
          <cell r="K44">
            <v>0.75294165975854588</v>
          </cell>
          <cell r="L44">
            <v>0.753</v>
          </cell>
          <cell r="P44">
            <v>7685</v>
          </cell>
          <cell r="Q44">
            <v>7831.6696468091213</v>
          </cell>
          <cell r="R44">
            <v>7685</v>
          </cell>
          <cell r="V44">
            <v>0.54300000000000004</v>
          </cell>
          <cell r="W44">
            <v>0.6268083885470459</v>
          </cell>
          <cell r="X44">
            <v>0.54300000000000004</v>
          </cell>
        </row>
        <row r="45">
          <cell r="C45" t="str">
            <v>Michigan</v>
          </cell>
          <cell r="D45">
            <v>0.78</v>
          </cell>
          <cell r="E45">
            <v>0.83495277580631533</v>
          </cell>
          <cell r="F45">
            <v>0.85</v>
          </cell>
          <cell r="J45">
            <v>0.69</v>
          </cell>
          <cell r="K45">
            <v>0.86268852517098538</v>
          </cell>
          <cell r="L45">
            <v>0.8</v>
          </cell>
          <cell r="P45">
            <v>6532</v>
          </cell>
          <cell r="Q45">
            <v>7193.0341036957725</v>
          </cell>
          <cell r="R45">
            <v>7000</v>
          </cell>
          <cell r="V45">
            <v>0.44</v>
          </cell>
          <cell r="W45">
            <v>0.57420325701847852</v>
          </cell>
          <cell r="X45">
            <v>0.57999999999999996</v>
          </cell>
        </row>
        <row r="46">
          <cell r="C46" t="str">
            <v>Minnesota</v>
          </cell>
          <cell r="D46">
            <v>0.92</v>
          </cell>
          <cell r="E46">
            <v>0.86460586993881028</v>
          </cell>
          <cell r="F46">
            <v>0.83599999999999997</v>
          </cell>
          <cell r="J46">
            <v>0.86</v>
          </cell>
          <cell r="K46">
            <v>0.84123339416472898</v>
          </cell>
          <cell r="L46">
            <v>0.81299999999999994</v>
          </cell>
          <cell r="P46">
            <v>8619</v>
          </cell>
          <cell r="Q46">
            <v>8246.2506644186215</v>
          </cell>
          <cell r="R46">
            <v>8400</v>
          </cell>
          <cell r="V46">
            <v>0.32</v>
          </cell>
          <cell r="W46">
            <v>0.6558885802022888</v>
          </cell>
          <cell r="X46">
            <v>0.70099999999999996</v>
          </cell>
        </row>
        <row r="47">
          <cell r="C47" t="str">
            <v>Missouri</v>
          </cell>
          <cell r="D47">
            <v>0.7</v>
          </cell>
          <cell r="E47">
            <v>0.70910694000502117</v>
          </cell>
          <cell r="F47">
            <v>0.69799999999999995</v>
          </cell>
          <cell r="J47">
            <v>0.66</v>
          </cell>
          <cell r="K47">
            <v>0.70760939626765562</v>
          </cell>
          <cell r="L47">
            <v>0.67900000000000005</v>
          </cell>
          <cell r="P47">
            <v>5036</v>
          </cell>
          <cell r="Q47">
            <v>5342.8579237407721</v>
          </cell>
          <cell r="R47">
            <v>5100</v>
          </cell>
          <cell r="V47">
            <v>0.34</v>
          </cell>
          <cell r="W47">
            <v>0.49989556997670365</v>
          </cell>
          <cell r="X47">
            <v>0.47699999999999998</v>
          </cell>
        </row>
        <row r="48">
          <cell r="C48" t="str">
            <v>Nebraska</v>
          </cell>
          <cell r="D48">
            <v>0.87</v>
          </cell>
          <cell r="E48">
            <v>0.86552812581255578</v>
          </cell>
          <cell r="F48">
            <v>0.87</v>
          </cell>
          <cell r="J48">
            <v>0.88</v>
          </cell>
          <cell r="K48">
            <v>0.77140857277075847</v>
          </cell>
          <cell r="L48">
            <v>0.88</v>
          </cell>
          <cell r="P48">
            <v>7200</v>
          </cell>
          <cell r="Q48">
            <v>7129.6874244219835</v>
          </cell>
          <cell r="R48">
            <v>7200</v>
          </cell>
          <cell r="V48">
            <v>0.59</v>
          </cell>
          <cell r="W48">
            <v>0.72432325798595842</v>
          </cell>
          <cell r="X48">
            <v>0.6</v>
          </cell>
        </row>
        <row r="49">
          <cell r="C49" t="str">
            <v>Ohio</v>
          </cell>
          <cell r="D49">
            <v>0.81</v>
          </cell>
          <cell r="E49">
            <v>0.80437094274929022</v>
          </cell>
          <cell r="F49">
            <v>0.82</v>
          </cell>
          <cell r="J49">
            <v>0.77</v>
          </cell>
          <cell r="K49">
            <v>0.79834546272285001</v>
          </cell>
          <cell r="L49">
            <v>0.79</v>
          </cell>
          <cell r="P49">
            <v>6400</v>
          </cell>
          <cell r="Q49">
            <v>6905.5030878308571</v>
          </cell>
          <cell r="R49">
            <v>6600</v>
          </cell>
          <cell r="V49">
            <v>0.57999999999999996</v>
          </cell>
          <cell r="W49">
            <v>0.61409462035174633</v>
          </cell>
          <cell r="X49">
            <v>0.57999999999999996</v>
          </cell>
        </row>
        <row r="50">
          <cell r="C50" t="str">
            <v>Wisconsin</v>
          </cell>
          <cell r="D50">
            <v>0.8</v>
          </cell>
          <cell r="E50">
            <v>0.84167370626789695</v>
          </cell>
          <cell r="F50">
            <v>0.8</v>
          </cell>
          <cell r="J50">
            <v>0.75</v>
          </cell>
          <cell r="K50">
            <v>0.78867426603205815</v>
          </cell>
          <cell r="L50">
            <v>0.79</v>
          </cell>
          <cell r="P50">
            <v>7000</v>
          </cell>
          <cell r="Q50">
            <v>6435.2273912023775</v>
          </cell>
          <cell r="R50">
            <v>7000</v>
          </cell>
          <cell r="V50">
            <v>0.6</v>
          </cell>
          <cell r="W50">
            <v>0.63524954031384429</v>
          </cell>
          <cell r="X50">
            <v>0.65</v>
          </cell>
        </row>
        <row r="51">
          <cell r="C51" t="str">
            <v>Alaska</v>
          </cell>
          <cell r="D51">
            <v>0.81</v>
          </cell>
          <cell r="E51">
            <v>0.68717160338082794</v>
          </cell>
          <cell r="F51">
            <v>0.7</v>
          </cell>
          <cell r="J51">
            <v>0.9</v>
          </cell>
          <cell r="K51">
            <v>0.55674447699653551</v>
          </cell>
          <cell r="L51">
            <v>0.7</v>
          </cell>
          <cell r="P51">
            <v>12500</v>
          </cell>
          <cell r="Q51">
            <v>8542.3705915674036</v>
          </cell>
          <cell r="R51">
            <v>9500</v>
          </cell>
          <cell r="V51">
            <v>0.62</v>
          </cell>
          <cell r="W51">
            <v>0.60028581574999307</v>
          </cell>
          <cell r="X51">
            <v>0.62</v>
          </cell>
        </row>
        <row r="52">
          <cell r="C52" t="str">
            <v>Arizona</v>
          </cell>
          <cell r="D52">
            <v>0.27</v>
          </cell>
          <cell r="E52">
            <v>0.82865367717074634</v>
          </cell>
          <cell r="F52">
            <v>0.81599999999999995</v>
          </cell>
          <cell r="J52">
            <v>0.3</v>
          </cell>
          <cell r="K52">
            <v>0.79666706785901897</v>
          </cell>
          <cell r="L52">
            <v>0.73599999999999999</v>
          </cell>
          <cell r="P52">
            <v>5000</v>
          </cell>
          <cell r="Q52">
            <v>6949.7193334487565</v>
          </cell>
          <cell r="R52">
            <v>6999</v>
          </cell>
          <cell r="V52">
            <v>0.3</v>
          </cell>
          <cell r="W52">
            <v>0.54808257065501431</v>
          </cell>
          <cell r="X52">
            <v>0.54800000000000004</v>
          </cell>
        </row>
        <row r="53">
          <cell r="C53" t="str">
            <v>California</v>
          </cell>
          <cell r="D53">
            <v>0.62</v>
          </cell>
          <cell r="E53">
            <v>0.77906919325305124</v>
          </cell>
          <cell r="F53">
            <v>0.68</v>
          </cell>
          <cell r="J53">
            <v>0.47</v>
          </cell>
          <cell r="K53">
            <v>0.8257474482103937</v>
          </cell>
          <cell r="L53">
            <v>0.66500000000000004</v>
          </cell>
          <cell r="P53">
            <v>7123</v>
          </cell>
          <cell r="Q53">
            <v>7597.1197721282442</v>
          </cell>
          <cell r="R53">
            <v>7308</v>
          </cell>
          <cell r="V53">
            <v>0.62</v>
          </cell>
          <cell r="W53">
            <v>0.55220394061855815</v>
          </cell>
          <cell r="X53">
            <v>0.6</v>
          </cell>
        </row>
        <row r="54">
          <cell r="C54" t="str">
            <v>Guam</v>
          </cell>
          <cell r="D54">
            <v>0.35</v>
          </cell>
          <cell r="E54" t="e">
            <v>#N/A</v>
          </cell>
          <cell r="F54">
            <v>0.35</v>
          </cell>
          <cell r="K54" t="e">
            <v>#N/A</v>
          </cell>
          <cell r="L54">
            <v>0.6</v>
          </cell>
          <cell r="Q54" t="e">
            <v>#N/A</v>
          </cell>
          <cell r="R54">
            <v>4000</v>
          </cell>
          <cell r="W54" t="e">
            <v>#N/A</v>
          </cell>
          <cell r="X54">
            <v>0.56000000000000005</v>
          </cell>
        </row>
        <row r="55">
          <cell r="C55" t="str">
            <v>Hawaii</v>
          </cell>
          <cell r="D55">
            <v>0.82</v>
          </cell>
          <cell r="E55">
            <v>0.92445432197087518</v>
          </cell>
          <cell r="F55">
            <v>0.71</v>
          </cell>
          <cell r="J55">
            <v>0.82</v>
          </cell>
          <cell r="K55">
            <v>1.0131235619955317</v>
          </cell>
          <cell r="L55">
            <v>0.67200000000000004</v>
          </cell>
          <cell r="P55">
            <v>6800</v>
          </cell>
          <cell r="Q55">
            <v>6726.1476370061901</v>
          </cell>
          <cell r="R55">
            <v>6476</v>
          </cell>
          <cell r="V55">
            <v>0.64</v>
          </cell>
          <cell r="W55">
            <v>0.62830405270787781</v>
          </cell>
          <cell r="X55">
            <v>0.64</v>
          </cell>
        </row>
        <row r="56">
          <cell r="C56" t="str">
            <v>Idaho</v>
          </cell>
          <cell r="D56">
            <v>0.54</v>
          </cell>
          <cell r="E56">
            <v>0.81765336406342271</v>
          </cell>
          <cell r="F56">
            <v>0.81799999999999995</v>
          </cell>
          <cell r="J56">
            <v>0.53</v>
          </cell>
          <cell r="K56">
            <v>0.71944081564518991</v>
          </cell>
          <cell r="L56">
            <v>0.71899999999999997</v>
          </cell>
          <cell r="P56">
            <v>15600</v>
          </cell>
          <cell r="Q56">
            <v>7929.389233506663</v>
          </cell>
          <cell r="R56">
            <v>6433</v>
          </cell>
          <cell r="V56">
            <v>0.35</v>
          </cell>
          <cell r="W56">
            <v>0.69737232660448112</v>
          </cell>
          <cell r="X56">
            <v>0.68</v>
          </cell>
        </row>
        <row r="57">
          <cell r="C57" t="str">
            <v>Nevada</v>
          </cell>
          <cell r="D57">
            <v>0.67</v>
          </cell>
          <cell r="E57">
            <v>0.67891577419565596</v>
          </cell>
          <cell r="F57">
            <v>0.67900000000000005</v>
          </cell>
          <cell r="J57">
            <v>0.65</v>
          </cell>
          <cell r="K57">
            <v>0.91641053654743065</v>
          </cell>
          <cell r="L57">
            <v>0.67900000000000005</v>
          </cell>
          <cell r="P57">
            <v>6300</v>
          </cell>
          <cell r="Q57">
            <v>2809.1430815883468</v>
          </cell>
          <cell r="R57">
            <v>6300</v>
          </cell>
          <cell r="V57">
            <v>0.6</v>
          </cell>
          <cell r="W57">
            <v>0.46803142286341837</v>
          </cell>
          <cell r="X57">
            <v>0.58299999999999996</v>
          </cell>
        </row>
        <row r="58">
          <cell r="C58" t="str">
            <v>Oregon</v>
          </cell>
          <cell r="D58">
            <v>0.6</v>
          </cell>
          <cell r="E58">
            <v>0.67598590349246546</v>
          </cell>
          <cell r="F58">
            <v>0.63</v>
          </cell>
          <cell r="J58">
            <v>0.55000000000000004</v>
          </cell>
          <cell r="K58">
            <v>0.73216039151486323</v>
          </cell>
          <cell r="L58">
            <v>0.62</v>
          </cell>
          <cell r="P58">
            <v>4675</v>
          </cell>
          <cell r="Q58">
            <v>6833.8349916967782</v>
          </cell>
          <cell r="R58">
            <v>5250</v>
          </cell>
          <cell r="V58">
            <v>0.68</v>
          </cell>
          <cell r="W58">
            <v>0.54444184153221609</v>
          </cell>
          <cell r="X58">
            <v>0.41</v>
          </cell>
        </row>
        <row r="59">
          <cell r="C59" t="str">
            <v>Washington</v>
          </cell>
          <cell r="D59">
            <v>0.73</v>
          </cell>
          <cell r="E59">
            <v>0.80811694822256508</v>
          </cell>
          <cell r="F59">
            <v>0.78</v>
          </cell>
          <cell r="J59">
            <v>0.73</v>
          </cell>
          <cell r="K59">
            <v>0.78367017660401672</v>
          </cell>
          <cell r="L59">
            <v>0.73199999999999998</v>
          </cell>
          <cell r="P59">
            <v>8390</v>
          </cell>
          <cell r="Q59">
            <v>8947.3614787960032</v>
          </cell>
          <cell r="R59">
            <v>8550</v>
          </cell>
          <cell r="V59">
            <v>0.56000000000000005</v>
          </cell>
          <cell r="W59">
            <v>0.61590662367414506</v>
          </cell>
          <cell r="X59">
            <v>0.6</v>
          </cell>
        </row>
      </sheetData>
      <sheetData sheetId="2">
        <row r="6">
          <cell r="C6" t="str">
            <v>Connecticut</v>
          </cell>
          <cell r="D6">
            <v>0.56000000000000005</v>
          </cell>
          <cell r="E6">
            <v>0.66815286325143608</v>
          </cell>
          <cell r="F6">
            <v>0.56000000000000005</v>
          </cell>
          <cell r="J6">
            <v>0.57999999999999996</v>
          </cell>
          <cell r="K6">
            <v>0.57515672872322021</v>
          </cell>
          <cell r="L6">
            <v>0.54600000000000004</v>
          </cell>
          <cell r="P6">
            <v>5800</v>
          </cell>
          <cell r="Q6">
            <v>5670.8364141896527</v>
          </cell>
          <cell r="R6">
            <v>5200</v>
          </cell>
        </row>
        <row r="7">
          <cell r="C7" t="str">
            <v>Maine</v>
          </cell>
          <cell r="D7">
            <v>0.53</v>
          </cell>
          <cell r="E7">
            <v>0.57830409945995875</v>
          </cell>
          <cell r="F7">
            <v>0.57799999999999996</v>
          </cell>
          <cell r="J7">
            <v>0.7</v>
          </cell>
          <cell r="K7">
            <v>0.54126611765808841</v>
          </cell>
          <cell r="L7">
            <v>0.56999999999999995</v>
          </cell>
          <cell r="P7">
            <v>4300</v>
          </cell>
          <cell r="Q7">
            <v>4545.2020973638464</v>
          </cell>
          <cell r="R7">
            <v>4545</v>
          </cell>
        </row>
        <row r="8">
          <cell r="C8" t="str">
            <v>Massachusetts</v>
          </cell>
          <cell r="D8">
            <v>0.6</v>
          </cell>
          <cell r="E8">
            <v>0.68959794424992471</v>
          </cell>
          <cell r="F8">
            <v>0.6</v>
          </cell>
          <cell r="J8">
            <v>0.6</v>
          </cell>
          <cell r="K8">
            <v>0.58150687076676433</v>
          </cell>
          <cell r="L8">
            <v>0.6</v>
          </cell>
          <cell r="P8">
            <v>5100</v>
          </cell>
          <cell r="Q8">
            <v>5857.6096477821739</v>
          </cell>
          <cell r="R8">
            <v>5400</v>
          </cell>
        </row>
        <row r="9">
          <cell r="C9" t="str">
            <v>New Hampshire</v>
          </cell>
          <cell r="D9">
            <v>0.6</v>
          </cell>
          <cell r="E9">
            <v>0.71328032000736097</v>
          </cell>
          <cell r="F9">
            <v>0.64</v>
          </cell>
          <cell r="J9">
            <v>0.84</v>
          </cell>
          <cell r="K9">
            <v>0.76546472179377556</v>
          </cell>
          <cell r="L9">
            <v>0.77</v>
          </cell>
          <cell r="P9">
            <v>2222</v>
          </cell>
          <cell r="Q9">
            <v>5240.5779767613421</v>
          </cell>
          <cell r="R9">
            <v>6127</v>
          </cell>
        </row>
        <row r="10">
          <cell r="C10" t="str">
            <v>New Jersey</v>
          </cell>
          <cell r="D10">
            <v>0.56999999999999995</v>
          </cell>
          <cell r="E10">
            <v>0.68680883611978283</v>
          </cell>
          <cell r="F10">
            <v>0.47799999999999998</v>
          </cell>
          <cell r="J10">
            <v>0.53</v>
          </cell>
          <cell r="K10">
            <v>0.71047560380241181</v>
          </cell>
          <cell r="L10">
            <v>0.48199999999999998</v>
          </cell>
          <cell r="P10">
            <v>7400</v>
          </cell>
          <cell r="Q10">
            <v>4468.582977767277</v>
          </cell>
          <cell r="R10">
            <v>4834</v>
          </cell>
        </row>
        <row r="11">
          <cell r="C11" t="str">
            <v>New York</v>
          </cell>
          <cell r="D11">
            <v>0.61</v>
          </cell>
          <cell r="E11">
            <v>0.73998532707857989</v>
          </cell>
          <cell r="F11">
            <v>0.60699999999999998</v>
          </cell>
          <cell r="J11">
            <v>0.62</v>
          </cell>
          <cell r="K11">
            <v>0.69403533691180419</v>
          </cell>
          <cell r="L11">
            <v>0.622</v>
          </cell>
          <cell r="P11">
            <v>4840</v>
          </cell>
          <cell r="Q11">
            <v>5417.2224050962686</v>
          </cell>
          <cell r="R11">
            <v>4840</v>
          </cell>
        </row>
        <row r="12">
          <cell r="C12" t="str">
            <v>Puerto Rico</v>
          </cell>
          <cell r="D12">
            <v>0.36</v>
          </cell>
          <cell r="E12">
            <v>9.819926823567382E-2</v>
          </cell>
          <cell r="F12">
            <v>0.435</v>
          </cell>
          <cell r="J12">
            <v>0.65</v>
          </cell>
          <cell r="K12">
            <v>-0.10050834597510727</v>
          </cell>
          <cell r="L12">
            <v>0.44500000000000001</v>
          </cell>
          <cell r="P12">
            <v>9500</v>
          </cell>
          <cell r="Q12">
            <v>10303.107679665671</v>
          </cell>
          <cell r="R12">
            <v>2800</v>
          </cell>
        </row>
        <row r="13">
          <cell r="C13" t="str">
            <v>Rhode Island</v>
          </cell>
          <cell r="D13">
            <v>0.57999999999999996</v>
          </cell>
          <cell r="E13">
            <v>0.64928919197385571</v>
          </cell>
          <cell r="F13">
            <v>0.61</v>
          </cell>
          <cell r="J13">
            <v>0.84</v>
          </cell>
          <cell r="K13">
            <v>0.5550149686059711</v>
          </cell>
          <cell r="L13">
            <v>0.6</v>
          </cell>
          <cell r="P13">
            <v>13600</v>
          </cell>
          <cell r="Q13">
            <v>5497.1163677756231</v>
          </cell>
          <cell r="R13">
            <v>5078</v>
          </cell>
        </row>
        <row r="14">
          <cell r="C14" t="str">
            <v>Vermont</v>
          </cell>
          <cell r="D14">
            <v>0.64</v>
          </cell>
          <cell r="E14">
            <v>0.5845415623771375</v>
          </cell>
          <cell r="F14">
            <v>0.6</v>
          </cell>
          <cell r="J14">
            <v>0.64</v>
          </cell>
          <cell r="K14">
            <v>0.55104626746664565</v>
          </cell>
          <cell r="L14">
            <v>0.55100000000000005</v>
          </cell>
          <cell r="P14">
            <v>5111</v>
          </cell>
          <cell r="Q14">
            <v>5102.7728711031232</v>
          </cell>
          <cell r="R14">
            <v>5111</v>
          </cell>
        </row>
        <row r="15">
          <cell r="C15" t="str">
            <v>Virgin Islands</v>
          </cell>
          <cell r="D15">
            <v>0.35</v>
          </cell>
          <cell r="E15" t="e">
            <v>#N/A</v>
          </cell>
          <cell r="F15">
            <v>0.5</v>
          </cell>
          <cell r="J15">
            <v>0.36</v>
          </cell>
          <cell r="K15" t="e">
            <v>#N/A</v>
          </cell>
          <cell r="L15">
            <v>0.45</v>
          </cell>
          <cell r="P15">
            <v>9500</v>
          </cell>
          <cell r="Q15" t="e">
            <v>#N/A</v>
          </cell>
          <cell r="R15">
            <v>5000</v>
          </cell>
        </row>
        <row r="16">
          <cell r="C16" t="str">
            <v>Delaware</v>
          </cell>
          <cell r="D16">
            <v>0.47</v>
          </cell>
          <cell r="E16">
            <v>0.73320080401558707</v>
          </cell>
          <cell r="F16">
            <v>0.52200000000000002</v>
          </cell>
          <cell r="J16">
            <v>0.45</v>
          </cell>
          <cell r="K16">
            <v>0.66905826424245873</v>
          </cell>
          <cell r="L16">
            <v>0.60899999999999999</v>
          </cell>
          <cell r="P16" t="str">
            <v>baseline</v>
          </cell>
          <cell r="Q16">
            <v>5250.6887269166036</v>
          </cell>
          <cell r="R16">
            <v>4371</v>
          </cell>
        </row>
        <row r="17">
          <cell r="C17" t="str">
            <v>District of Columbia</v>
          </cell>
          <cell r="D17">
            <v>0.5</v>
          </cell>
          <cell r="E17">
            <v>0.76725278638880734</v>
          </cell>
          <cell r="F17">
            <v>0.5</v>
          </cell>
          <cell r="J17">
            <v>0.79</v>
          </cell>
          <cell r="K17">
            <v>0.52547504926344724</v>
          </cell>
          <cell r="L17">
            <v>0.79</v>
          </cell>
          <cell r="P17">
            <v>4569</v>
          </cell>
          <cell r="Q17">
            <v>5790.0589465522862</v>
          </cell>
          <cell r="R17">
            <v>5500</v>
          </cell>
        </row>
        <row r="18">
          <cell r="C18" t="str">
            <v>Maryland</v>
          </cell>
          <cell r="D18">
            <v>0.55000000000000004</v>
          </cell>
          <cell r="E18">
            <v>0.72879684757737062</v>
          </cell>
          <cell r="F18">
            <v>0.55000000000000004</v>
          </cell>
          <cell r="J18">
            <v>0.5</v>
          </cell>
          <cell r="K18">
            <v>0.68967050962009724</v>
          </cell>
          <cell r="L18">
            <v>0.55000000000000004</v>
          </cell>
          <cell r="P18">
            <v>5000</v>
          </cell>
          <cell r="Q18">
            <v>4827.0054038652925</v>
          </cell>
          <cell r="R18">
            <v>5000</v>
          </cell>
        </row>
        <row r="19">
          <cell r="C19" t="str">
            <v>Pennsylvania</v>
          </cell>
          <cell r="D19">
            <v>0.56000000000000005</v>
          </cell>
          <cell r="E19">
            <v>0.62530433209817327</v>
          </cell>
          <cell r="F19">
            <v>0.61</v>
          </cell>
          <cell r="J19">
            <v>0.56999999999999995</v>
          </cell>
          <cell r="K19">
            <v>0.5960865077894919</v>
          </cell>
          <cell r="L19">
            <v>0.62</v>
          </cell>
          <cell r="P19">
            <v>4700</v>
          </cell>
          <cell r="Q19">
            <v>5241.9383394746292</v>
          </cell>
          <cell r="R19">
            <v>5000</v>
          </cell>
        </row>
        <row r="20">
          <cell r="C20" t="str">
            <v>Virginia</v>
          </cell>
          <cell r="D20">
            <v>0.63</v>
          </cell>
          <cell r="E20">
            <v>0.81438503850392996</v>
          </cell>
          <cell r="F20">
            <v>0.65</v>
          </cell>
          <cell r="J20">
            <v>0.83</v>
          </cell>
          <cell r="K20">
            <v>0.78889606117032196</v>
          </cell>
          <cell r="L20">
            <v>0.83</v>
          </cell>
          <cell r="P20">
            <v>14000</v>
          </cell>
          <cell r="Q20">
            <v>5695.4102131105465</v>
          </cell>
          <cell r="R20">
            <v>5600</v>
          </cell>
        </row>
        <row r="21">
          <cell r="C21" t="str">
            <v>West Virginia</v>
          </cell>
          <cell r="D21">
            <v>0.5</v>
          </cell>
          <cell r="E21">
            <v>0.50383430879131275</v>
          </cell>
          <cell r="F21">
            <v>0.52</v>
          </cell>
          <cell r="J21">
            <v>0.71</v>
          </cell>
          <cell r="K21">
            <v>0.57743937534994583</v>
          </cell>
          <cell r="L21">
            <v>0.65</v>
          </cell>
          <cell r="P21">
            <v>12030</v>
          </cell>
          <cell r="Q21">
            <v>3977.9193589587685</v>
          </cell>
          <cell r="R21">
            <v>4500</v>
          </cell>
        </row>
        <row r="22">
          <cell r="C22" t="str">
            <v>Alabama</v>
          </cell>
          <cell r="D22">
            <v>0.63</v>
          </cell>
          <cell r="E22">
            <v>0.64920700549391919</v>
          </cell>
          <cell r="F22">
            <v>0.63</v>
          </cell>
          <cell r="J22">
            <v>0.84</v>
          </cell>
          <cell r="K22">
            <v>0.6751448230483752</v>
          </cell>
          <cell r="L22">
            <v>0.66</v>
          </cell>
          <cell r="P22">
            <v>13002</v>
          </cell>
          <cell r="Q22">
            <v>4591.7925899003167</v>
          </cell>
          <cell r="R22">
            <v>4400</v>
          </cell>
        </row>
        <row r="23">
          <cell r="C23" t="str">
            <v>Florida</v>
          </cell>
          <cell r="D23">
            <v>0.57999999999999996</v>
          </cell>
          <cell r="E23">
            <v>0.60583343582084459</v>
          </cell>
          <cell r="F23">
            <v>0.61</v>
          </cell>
          <cell r="J23">
            <v>0.56999999999999995</v>
          </cell>
          <cell r="K23">
            <v>0.6963695912607083</v>
          </cell>
          <cell r="L23">
            <v>0.63</v>
          </cell>
          <cell r="P23">
            <v>4600</v>
          </cell>
          <cell r="Q23">
            <v>3926.9345117700141</v>
          </cell>
          <cell r="R23">
            <v>4550</v>
          </cell>
        </row>
        <row r="24">
          <cell r="C24" t="str">
            <v>Georgia</v>
          </cell>
          <cell r="D24">
            <v>0.5</v>
          </cell>
          <cell r="E24">
            <v>0.66974421226476755</v>
          </cell>
          <cell r="F24">
            <v>0.64</v>
          </cell>
          <cell r="J24">
            <v>0.55000000000000004</v>
          </cell>
          <cell r="K24">
            <v>0.68471967010743229</v>
          </cell>
          <cell r="L24">
            <v>0.65</v>
          </cell>
          <cell r="P24" t="str">
            <v>Baseline</v>
          </cell>
          <cell r="Q24">
            <v>4029.4837501524507</v>
          </cell>
          <cell r="R24">
            <v>4156</v>
          </cell>
        </row>
        <row r="25">
          <cell r="C25" t="str">
            <v>Kentucky</v>
          </cell>
          <cell r="D25">
            <v>0.6</v>
          </cell>
          <cell r="E25">
            <v>0.64305260679343323</v>
          </cell>
          <cell r="F25">
            <v>0.64</v>
          </cell>
          <cell r="J25">
            <v>0.55000000000000004</v>
          </cell>
          <cell r="K25">
            <v>0.6893680088765628</v>
          </cell>
          <cell r="L25">
            <v>0.68900000000000006</v>
          </cell>
          <cell r="P25" t="str">
            <v>Baseline</v>
          </cell>
          <cell r="Q25">
            <v>4999.8210272155993</v>
          </cell>
          <cell r="R25">
            <v>5200</v>
          </cell>
        </row>
        <row r="26">
          <cell r="C26" t="str">
            <v>Mississippi</v>
          </cell>
          <cell r="D26">
            <v>0.37</v>
          </cell>
          <cell r="E26">
            <v>0.62515689574796207</v>
          </cell>
          <cell r="F26">
            <v>0.60399999999999998</v>
          </cell>
          <cell r="J26">
            <v>0.60499999999999998</v>
          </cell>
          <cell r="K26">
            <v>0.62316014550279553</v>
          </cell>
          <cell r="L26">
            <v>0.623</v>
          </cell>
          <cell r="P26">
            <v>3851</v>
          </cell>
          <cell r="Q26">
            <v>4355.5022734370104</v>
          </cell>
          <cell r="R26">
            <v>3815</v>
          </cell>
        </row>
        <row r="27">
          <cell r="C27" t="str">
            <v>North Carolina</v>
          </cell>
          <cell r="D27">
            <v>0.59</v>
          </cell>
          <cell r="E27">
            <v>0.72484537348299538</v>
          </cell>
          <cell r="F27">
            <v>0.66</v>
          </cell>
          <cell r="J27">
            <v>0.59</v>
          </cell>
          <cell r="K27">
            <v>0.70124170531002394</v>
          </cell>
          <cell r="L27">
            <v>0.68</v>
          </cell>
          <cell r="P27">
            <v>5500</v>
          </cell>
          <cell r="Q27">
            <v>5330.2659447250553</v>
          </cell>
          <cell r="R27">
            <v>4600</v>
          </cell>
        </row>
        <row r="28">
          <cell r="C28" t="str">
            <v>South Carolina</v>
          </cell>
          <cell r="D28">
            <v>0.62</v>
          </cell>
          <cell r="E28">
            <v>0.72771977732507898</v>
          </cell>
          <cell r="F28">
            <v>0.64</v>
          </cell>
          <cell r="J28">
            <v>0.61</v>
          </cell>
          <cell r="K28">
            <v>0.72211555003713901</v>
          </cell>
          <cell r="L28">
            <v>0.66</v>
          </cell>
          <cell r="P28">
            <v>4085</v>
          </cell>
          <cell r="Q28">
            <v>5286.3937010478257</v>
          </cell>
          <cell r="R28">
            <v>4405</v>
          </cell>
        </row>
        <row r="29">
          <cell r="C29" t="str">
            <v>Tennessee</v>
          </cell>
          <cell r="D29">
            <v>0.69</v>
          </cell>
          <cell r="E29">
            <v>0.660512555473591</v>
          </cell>
          <cell r="F29">
            <v>0.65</v>
          </cell>
          <cell r="J29">
            <v>0.68500000000000005</v>
          </cell>
          <cell r="K29">
            <v>0.71298661395373453</v>
          </cell>
          <cell r="L29">
            <v>0.64</v>
          </cell>
          <cell r="P29">
            <v>4613</v>
          </cell>
          <cell r="Q29">
            <v>4535.8540663178828</v>
          </cell>
          <cell r="R29">
            <v>4613</v>
          </cell>
        </row>
        <row r="30">
          <cell r="C30" t="str">
            <v>Arkansas</v>
          </cell>
          <cell r="D30">
            <v>0.6</v>
          </cell>
          <cell r="E30">
            <v>0.65522211273614384</v>
          </cell>
          <cell r="F30">
            <v>0.65500000000000003</v>
          </cell>
          <cell r="J30">
            <v>0.6</v>
          </cell>
          <cell r="K30">
            <v>0.68713780948959813</v>
          </cell>
          <cell r="L30">
            <v>0.67</v>
          </cell>
          <cell r="P30">
            <v>4228</v>
          </cell>
          <cell r="Q30">
            <v>4903.8693658801603</v>
          </cell>
          <cell r="R30">
            <v>4500</v>
          </cell>
        </row>
        <row r="31">
          <cell r="C31" t="str">
            <v>Colorado</v>
          </cell>
          <cell r="D31">
            <v>0.46</v>
          </cell>
          <cell r="E31">
            <v>0.5974834112589118</v>
          </cell>
          <cell r="F31">
            <v>0.52500000000000002</v>
          </cell>
          <cell r="J31">
            <v>0.72</v>
          </cell>
          <cell r="K31">
            <v>0.63377696584425913</v>
          </cell>
          <cell r="L31">
            <v>0.49200000000000005</v>
          </cell>
          <cell r="P31">
            <v>6125</v>
          </cell>
          <cell r="Q31">
            <v>4738.4099939120533</v>
          </cell>
          <cell r="R31">
            <v>4871</v>
          </cell>
        </row>
        <row r="32">
          <cell r="C32" t="str">
            <v>Louisiana</v>
          </cell>
          <cell r="D32">
            <v>0.5</v>
          </cell>
          <cell r="E32">
            <v>0.61564438824589196</v>
          </cell>
          <cell r="F32">
            <v>0.59699999999999998</v>
          </cell>
          <cell r="J32">
            <v>0.45</v>
          </cell>
          <cell r="K32">
            <v>0.68782686144540728</v>
          </cell>
          <cell r="L32">
            <v>0.627</v>
          </cell>
          <cell r="P32">
            <v>5000</v>
          </cell>
          <cell r="Q32">
            <v>4269.8217094270694</v>
          </cell>
          <cell r="R32">
            <v>4351</v>
          </cell>
        </row>
        <row r="33">
          <cell r="C33" t="str">
            <v>Montana</v>
          </cell>
          <cell r="D33">
            <v>0.71</v>
          </cell>
          <cell r="E33">
            <v>0.41485504159657954</v>
          </cell>
          <cell r="F33">
            <v>0.70900000000000007</v>
          </cell>
          <cell r="J33">
            <v>0.67</v>
          </cell>
          <cell r="K33">
            <v>0.5177494332515129</v>
          </cell>
          <cell r="L33">
            <v>0.66700000000000004</v>
          </cell>
          <cell r="P33">
            <v>5384</v>
          </cell>
          <cell r="Q33">
            <v>2822.7854801210142</v>
          </cell>
          <cell r="R33">
            <v>5028</v>
          </cell>
        </row>
        <row r="34">
          <cell r="C34" t="str">
            <v>New Mexico</v>
          </cell>
          <cell r="D34">
            <v>0.62</v>
          </cell>
          <cell r="E34">
            <v>0.47231168063555046</v>
          </cell>
          <cell r="F34">
            <v>0.55300000000000005</v>
          </cell>
          <cell r="J34">
            <v>0.53</v>
          </cell>
          <cell r="K34">
            <v>0.56724687388500983</v>
          </cell>
          <cell r="L34">
            <v>0.58399999999999996</v>
          </cell>
          <cell r="P34">
            <v>4775</v>
          </cell>
          <cell r="Q34">
            <v>3797.5986406175271</v>
          </cell>
          <cell r="R34">
            <v>4565</v>
          </cell>
        </row>
        <row r="35">
          <cell r="C35" t="str">
            <v>North Dakota</v>
          </cell>
          <cell r="D35">
            <v>0.77</v>
          </cell>
          <cell r="E35">
            <v>0.46447749096570479</v>
          </cell>
          <cell r="F35">
            <v>0.47</v>
          </cell>
          <cell r="J35">
            <v>0.76</v>
          </cell>
          <cell r="K35">
            <v>0.650450873819857</v>
          </cell>
          <cell r="L35">
            <v>0.63</v>
          </cell>
          <cell r="P35">
            <v>6500</v>
          </cell>
          <cell r="Q35">
            <v>2899.2828084921912</v>
          </cell>
          <cell r="R35">
            <v>3100</v>
          </cell>
        </row>
        <row r="36">
          <cell r="C36" t="str">
            <v>Oklahoma</v>
          </cell>
          <cell r="D36">
            <v>0.61</v>
          </cell>
          <cell r="E36">
            <v>0.55130712203449805</v>
          </cell>
          <cell r="F36">
            <v>0.61</v>
          </cell>
          <cell r="J36">
            <v>0.82</v>
          </cell>
          <cell r="K36">
            <v>0.60252732112444285</v>
          </cell>
          <cell r="L36">
            <v>0.61499999999999999</v>
          </cell>
          <cell r="P36">
            <v>13000</v>
          </cell>
          <cell r="Q36">
            <v>4801.6623186373035</v>
          </cell>
          <cell r="R36">
            <v>4664</v>
          </cell>
        </row>
        <row r="37">
          <cell r="C37" t="str">
            <v>South Dakota</v>
          </cell>
          <cell r="D37">
            <v>0.61</v>
          </cell>
          <cell r="E37">
            <v>0.59670753352576578</v>
          </cell>
          <cell r="F37">
            <v>0.58200000000000007</v>
          </cell>
          <cell r="J37">
            <v>0.84</v>
          </cell>
          <cell r="K37">
            <v>0.637022439113615</v>
          </cell>
          <cell r="L37">
            <v>0.61399999999999999</v>
          </cell>
          <cell r="P37">
            <v>5000</v>
          </cell>
          <cell r="Q37">
            <v>4250.703446085925</v>
          </cell>
          <cell r="R37">
            <v>4600</v>
          </cell>
        </row>
        <row r="38">
          <cell r="C38" t="str">
            <v>Texas</v>
          </cell>
          <cell r="D38">
            <v>0.69</v>
          </cell>
          <cell r="E38">
            <v>0.57473160507703991</v>
          </cell>
          <cell r="F38">
            <v>0.64</v>
          </cell>
          <cell r="J38">
            <v>0.68</v>
          </cell>
          <cell r="K38">
            <v>0.69529314798445041</v>
          </cell>
          <cell r="L38">
            <v>0.69</v>
          </cell>
          <cell r="P38">
            <v>4850</v>
          </cell>
          <cell r="Q38">
            <v>4507.523846776674</v>
          </cell>
          <cell r="R38">
            <v>4600</v>
          </cell>
        </row>
        <row r="39">
          <cell r="C39" t="str">
            <v>Utah</v>
          </cell>
          <cell r="D39">
            <v>0.73</v>
          </cell>
          <cell r="E39">
            <v>0.62830799765894829</v>
          </cell>
          <cell r="F39">
            <v>0.6</v>
          </cell>
          <cell r="J39">
            <v>0.73</v>
          </cell>
          <cell r="K39">
            <v>0.7404973048902086</v>
          </cell>
          <cell r="L39">
            <v>0.73</v>
          </cell>
          <cell r="P39">
            <v>5598</v>
          </cell>
          <cell r="Q39">
            <v>4544.3406161608982</v>
          </cell>
          <cell r="R39">
            <v>5598</v>
          </cell>
        </row>
        <row r="40">
          <cell r="C40" t="str">
            <v>Wyoming</v>
          </cell>
          <cell r="D40">
            <v>0.69</v>
          </cell>
          <cell r="E40">
            <v>0.3224070925499305</v>
          </cell>
          <cell r="F40">
            <v>0.67</v>
          </cell>
          <cell r="J40">
            <v>0.68</v>
          </cell>
          <cell r="K40">
            <v>0.49184740400909943</v>
          </cell>
          <cell r="L40">
            <v>0.68</v>
          </cell>
          <cell r="P40">
            <v>4200</v>
          </cell>
          <cell r="Q40">
            <v>2300.4046931944431</v>
          </cell>
          <cell r="R40">
            <v>5372</v>
          </cell>
        </row>
        <row r="41">
          <cell r="C41" t="str">
            <v>Illinois</v>
          </cell>
          <cell r="D41">
            <v>0.55700000000000005</v>
          </cell>
          <cell r="E41">
            <v>0.75462604201322603</v>
          </cell>
          <cell r="F41">
            <v>0.55700000000000005</v>
          </cell>
          <cell r="J41">
            <v>0.59099999999999997</v>
          </cell>
          <cell r="K41">
            <v>0.7712439807563749</v>
          </cell>
          <cell r="L41">
            <v>0.59099999999999997</v>
          </cell>
          <cell r="P41">
            <v>4911</v>
          </cell>
          <cell r="Q41">
            <v>5450.1207890034239</v>
          </cell>
          <cell r="R41">
            <v>4911</v>
          </cell>
        </row>
        <row r="42">
          <cell r="C42" t="str">
            <v>Indiana</v>
          </cell>
          <cell r="D42">
            <v>0.62</v>
          </cell>
          <cell r="E42">
            <v>0.64190818023483143</v>
          </cell>
          <cell r="F42">
            <v>0.62</v>
          </cell>
          <cell r="J42">
            <v>0.62</v>
          </cell>
          <cell r="K42">
            <v>0.64784705109453311</v>
          </cell>
          <cell r="L42">
            <v>0.64</v>
          </cell>
          <cell r="P42">
            <v>4500</v>
          </cell>
          <cell r="Q42">
            <v>5499.4225963246608</v>
          </cell>
          <cell r="R42">
            <v>4600</v>
          </cell>
        </row>
        <row r="43">
          <cell r="C43" t="str">
            <v>Iowa</v>
          </cell>
          <cell r="D43">
            <v>0.6</v>
          </cell>
          <cell r="E43">
            <v>0.61002153082434385</v>
          </cell>
          <cell r="F43">
            <v>0.63</v>
          </cell>
          <cell r="J43">
            <v>0.6</v>
          </cell>
          <cell r="K43">
            <v>0.66467966020316238</v>
          </cell>
          <cell r="L43">
            <v>0.64</v>
          </cell>
          <cell r="P43">
            <v>4500</v>
          </cell>
          <cell r="Q43">
            <v>4618.7164638273825</v>
          </cell>
          <cell r="R43">
            <v>4500</v>
          </cell>
        </row>
        <row r="44">
          <cell r="C44" t="str">
            <v>Kansas</v>
          </cell>
          <cell r="D44">
            <v>0.66500000000000004</v>
          </cell>
          <cell r="E44">
            <v>0.69672434139634176</v>
          </cell>
          <cell r="F44">
            <v>0.66500000000000004</v>
          </cell>
          <cell r="J44">
            <v>0.69799999999999995</v>
          </cell>
          <cell r="K44">
            <v>0.71589306275124409</v>
          </cell>
          <cell r="L44">
            <v>0.69799999999999995</v>
          </cell>
          <cell r="P44">
            <v>4523</v>
          </cell>
          <cell r="Q44">
            <v>5104.4864233921726</v>
          </cell>
          <cell r="R44">
            <v>4523</v>
          </cell>
        </row>
        <row r="45">
          <cell r="C45" t="str">
            <v>Michigan</v>
          </cell>
          <cell r="D45">
            <v>0.44</v>
          </cell>
          <cell r="E45">
            <v>0.68417713722029294</v>
          </cell>
          <cell r="F45">
            <v>0.64</v>
          </cell>
          <cell r="J45">
            <v>0.53</v>
          </cell>
          <cell r="K45">
            <v>0.64848334618614101</v>
          </cell>
          <cell r="L45">
            <v>0.64</v>
          </cell>
          <cell r="P45">
            <v>4441</v>
          </cell>
          <cell r="Q45">
            <v>5831.8608885165195</v>
          </cell>
          <cell r="R45">
            <v>5000</v>
          </cell>
        </row>
        <row r="46">
          <cell r="C46" t="str">
            <v>Minnesota</v>
          </cell>
          <cell r="D46">
            <v>0.63</v>
          </cell>
          <cell r="E46">
            <v>0.79055373485778691</v>
          </cell>
          <cell r="F46">
            <v>0.64</v>
          </cell>
          <cell r="J46">
            <v>0.88</v>
          </cell>
          <cell r="K46">
            <v>0.72989736415275952</v>
          </cell>
          <cell r="L46">
            <v>0.68</v>
          </cell>
          <cell r="P46">
            <v>6800</v>
          </cell>
          <cell r="Q46">
            <v>6025.9273438101227</v>
          </cell>
          <cell r="R46">
            <v>6400</v>
          </cell>
        </row>
        <row r="47">
          <cell r="C47" t="str">
            <v>Missouri</v>
          </cell>
          <cell r="D47">
            <v>0.626</v>
          </cell>
          <cell r="E47">
            <v>0.68485027768669449</v>
          </cell>
          <cell r="F47">
            <v>0.626</v>
          </cell>
          <cell r="J47">
            <v>0.60399999999999998</v>
          </cell>
          <cell r="K47">
            <v>0.66685084799141148</v>
          </cell>
          <cell r="L47">
            <v>0.6</v>
          </cell>
          <cell r="P47">
            <v>4688</v>
          </cell>
          <cell r="Q47">
            <v>4882.0750396794792</v>
          </cell>
          <cell r="R47">
            <v>4204</v>
          </cell>
        </row>
        <row r="48">
          <cell r="C48" t="str">
            <v>Nebraska</v>
          </cell>
          <cell r="D48">
            <v>0.69</v>
          </cell>
          <cell r="E48">
            <v>0.69663757936645343</v>
          </cell>
          <cell r="F48">
            <v>0.69</v>
          </cell>
          <cell r="J48">
            <v>0.73</v>
          </cell>
          <cell r="K48">
            <v>0.7838169108288171</v>
          </cell>
          <cell r="L48">
            <v>0.73</v>
          </cell>
          <cell r="P48">
            <v>5000</v>
          </cell>
          <cell r="Q48">
            <v>4682.5242894366147</v>
          </cell>
          <cell r="R48">
            <v>5000</v>
          </cell>
        </row>
        <row r="49">
          <cell r="C49" t="str">
            <v>Ohio</v>
          </cell>
          <cell r="D49">
            <v>0.5</v>
          </cell>
          <cell r="E49">
            <v>0.68567942166086238</v>
          </cell>
          <cell r="F49">
            <v>0.62</v>
          </cell>
          <cell r="J49">
            <v>0.47</v>
          </cell>
          <cell r="K49">
            <v>0.64657564786775756</v>
          </cell>
          <cell r="L49">
            <v>0.6</v>
          </cell>
          <cell r="P49">
            <v>4500</v>
          </cell>
          <cell r="Q49">
            <v>6085.7359932452309</v>
          </cell>
          <cell r="R49">
            <v>5000</v>
          </cell>
        </row>
        <row r="50">
          <cell r="C50" t="str">
            <v>Wisconsin</v>
          </cell>
          <cell r="D50">
            <v>0.62</v>
          </cell>
          <cell r="E50">
            <v>0.69828713706566892</v>
          </cell>
          <cell r="F50">
            <v>0.64</v>
          </cell>
          <cell r="J50">
            <v>0.6</v>
          </cell>
          <cell r="K50">
            <v>0.6787148479367362</v>
          </cell>
          <cell r="L50">
            <v>0.62</v>
          </cell>
          <cell r="P50">
            <v>5000</v>
          </cell>
          <cell r="Q50">
            <v>5689.4324951262752</v>
          </cell>
          <cell r="R50">
            <v>5000</v>
          </cell>
        </row>
        <row r="51">
          <cell r="C51" t="str">
            <v>Alaska</v>
          </cell>
          <cell r="D51">
            <v>0.56000000000000005</v>
          </cell>
          <cell r="E51">
            <v>0.35623980612552875</v>
          </cell>
          <cell r="F51">
            <v>0.55000000000000004</v>
          </cell>
          <cell r="J51">
            <v>0.79</v>
          </cell>
          <cell r="K51">
            <v>0.47167724562300384</v>
          </cell>
          <cell r="L51">
            <v>0.58499999999999996</v>
          </cell>
          <cell r="P51">
            <v>9000</v>
          </cell>
          <cell r="Q51">
            <v>2460.1125425886967</v>
          </cell>
          <cell r="R51">
            <v>5749</v>
          </cell>
        </row>
        <row r="52">
          <cell r="C52" t="str">
            <v>Arizona</v>
          </cell>
          <cell r="D52">
            <v>0.6</v>
          </cell>
          <cell r="E52">
            <v>0.58144988705398881</v>
          </cell>
          <cell r="F52">
            <v>0.59</v>
          </cell>
          <cell r="J52">
            <v>0.57999999999999996</v>
          </cell>
          <cell r="K52">
            <v>0.72754087158737912</v>
          </cell>
          <cell r="L52">
            <v>0.61299999999999999</v>
          </cell>
          <cell r="P52">
            <v>3400</v>
          </cell>
          <cell r="Q52">
            <v>4659.582434423497</v>
          </cell>
          <cell r="R52">
            <v>4388</v>
          </cell>
        </row>
        <row r="53">
          <cell r="C53" t="str">
            <v>California</v>
          </cell>
          <cell r="D53">
            <v>0.44</v>
          </cell>
          <cell r="E53">
            <v>0.5449879859899156</v>
          </cell>
          <cell r="F53">
            <v>0.53700000000000003</v>
          </cell>
          <cell r="J53">
            <v>0.39</v>
          </cell>
          <cell r="K53">
            <v>0.64139323454131403</v>
          </cell>
          <cell r="L53">
            <v>0.53700000000000003</v>
          </cell>
          <cell r="P53">
            <v>4862</v>
          </cell>
          <cell r="Q53">
            <v>4993.2730086778865</v>
          </cell>
          <cell r="R53">
            <v>4862</v>
          </cell>
        </row>
        <row r="54">
          <cell r="C54" t="str">
            <v>Guam</v>
          </cell>
          <cell r="D54">
            <v>0.53</v>
          </cell>
          <cell r="E54" t="e">
            <v>#N/A</v>
          </cell>
          <cell r="F54">
            <v>0.53</v>
          </cell>
          <cell r="K54" t="e">
            <v>#N/A</v>
          </cell>
          <cell r="L54">
            <v>0.63</v>
          </cell>
          <cell r="Q54" t="e">
            <v>#N/A</v>
          </cell>
          <cell r="R54">
            <v>4000</v>
          </cell>
        </row>
        <row r="55">
          <cell r="C55" t="str">
            <v>Hawaii</v>
          </cell>
          <cell r="D55">
            <v>0.61</v>
          </cell>
          <cell r="E55">
            <v>-7.0587083950658824E-2</v>
          </cell>
          <cell r="F55">
            <v>0.53</v>
          </cell>
          <cell r="J55">
            <v>0.62</v>
          </cell>
          <cell r="K55">
            <v>1.7475170315857103E-2</v>
          </cell>
          <cell r="L55">
            <v>0.56000000000000005</v>
          </cell>
          <cell r="P55">
            <v>5100</v>
          </cell>
          <cell r="Q55">
            <v>2228.6490822892811</v>
          </cell>
          <cell r="R55">
            <v>4965</v>
          </cell>
        </row>
        <row r="56">
          <cell r="C56" t="str">
            <v>Idaho</v>
          </cell>
          <cell r="D56">
            <v>0.42</v>
          </cell>
          <cell r="E56">
            <v>0.58073286857758599</v>
          </cell>
          <cell r="F56">
            <v>0.58099999999999996</v>
          </cell>
          <cell r="J56">
            <v>0.49</v>
          </cell>
          <cell r="K56">
            <v>0.67648981933697849</v>
          </cell>
          <cell r="L56">
            <v>0.67600000000000005</v>
          </cell>
          <cell r="P56">
            <v>8100</v>
          </cell>
          <cell r="Q56">
            <v>4544.6611451698609</v>
          </cell>
          <cell r="R56">
            <v>4545</v>
          </cell>
        </row>
        <row r="57">
          <cell r="C57" t="str">
            <v>Nevada</v>
          </cell>
          <cell r="D57">
            <v>0.6</v>
          </cell>
          <cell r="E57">
            <v>0.42311727770740293</v>
          </cell>
          <cell r="F57">
            <v>0.59599999999999997</v>
          </cell>
          <cell r="J57">
            <v>0.55000000000000004</v>
          </cell>
          <cell r="K57">
            <v>0.53702671113358735</v>
          </cell>
          <cell r="L57">
            <v>0.55000000000000004</v>
          </cell>
          <cell r="P57">
            <v>4100</v>
          </cell>
          <cell r="Q57">
            <v>3432.6626674692725</v>
          </cell>
          <cell r="R57">
            <v>4100</v>
          </cell>
        </row>
        <row r="58">
          <cell r="C58" t="str">
            <v>Oregon</v>
          </cell>
          <cell r="D58">
            <v>0.6</v>
          </cell>
          <cell r="E58">
            <v>0.52778278394753531</v>
          </cell>
          <cell r="F58">
            <v>0.63</v>
          </cell>
          <cell r="J58">
            <v>0.55000000000000004</v>
          </cell>
          <cell r="K58">
            <v>0.56811315919071137</v>
          </cell>
          <cell r="L58">
            <v>0.62</v>
          </cell>
          <cell r="P58">
            <v>2465</v>
          </cell>
          <cell r="Q58">
            <v>4761.9754092793737</v>
          </cell>
          <cell r="R58">
            <v>5250</v>
          </cell>
        </row>
        <row r="59">
          <cell r="C59" t="str">
            <v>Washington</v>
          </cell>
          <cell r="D59">
            <v>0.68</v>
          </cell>
          <cell r="E59">
            <v>0.60221894428215794</v>
          </cell>
          <cell r="F59">
            <v>0.68</v>
          </cell>
          <cell r="J59">
            <v>0.66</v>
          </cell>
          <cell r="K59">
            <v>0.6733225395478426</v>
          </cell>
          <cell r="L59">
            <v>0.66</v>
          </cell>
          <cell r="P59">
            <v>5854</v>
          </cell>
          <cell r="Q59">
            <v>4532.9407518849239</v>
          </cell>
          <cell r="R59">
            <v>5854</v>
          </cell>
        </row>
      </sheetData>
      <sheetData sheetId="3">
        <row r="6">
          <cell r="C6" t="str">
            <v>Connecticut</v>
          </cell>
          <cell r="D6">
            <v>0.62</v>
          </cell>
          <cell r="E6">
            <v>0.82789437052064374</v>
          </cell>
          <cell r="F6">
            <v>0.76500000000000001</v>
          </cell>
          <cell r="J6">
            <v>0.59</v>
          </cell>
          <cell r="K6">
            <v>0.71578263126899744</v>
          </cell>
          <cell r="L6">
            <v>0.72</v>
          </cell>
          <cell r="P6">
            <v>0.67</v>
          </cell>
          <cell r="Q6">
            <v>0.64302036380094085</v>
          </cell>
          <cell r="R6">
            <v>0.72</v>
          </cell>
        </row>
        <row r="7">
          <cell r="C7" t="str">
            <v>Maine</v>
          </cell>
          <cell r="D7">
            <v>0.55000000000000004</v>
          </cell>
          <cell r="E7">
            <v>0.75879037476690481</v>
          </cell>
          <cell r="F7">
            <v>0.70599999999999996</v>
          </cell>
          <cell r="J7">
            <v>0.56999999999999995</v>
          </cell>
          <cell r="K7">
            <v>0.76021356385517169</v>
          </cell>
          <cell r="L7">
            <v>0.68100000000000005</v>
          </cell>
          <cell r="P7">
            <v>0.6</v>
          </cell>
          <cell r="Q7">
            <v>0.6888037426014193</v>
          </cell>
          <cell r="R7">
            <v>0.68899999999999995</v>
          </cell>
        </row>
        <row r="8">
          <cell r="C8" t="str">
            <v>Massachusetts</v>
          </cell>
          <cell r="D8">
            <v>0.74</v>
          </cell>
          <cell r="E8">
            <v>0.83557410105737351</v>
          </cell>
          <cell r="F8">
            <v>0.8</v>
          </cell>
          <cell r="J8">
            <v>0.72</v>
          </cell>
          <cell r="K8">
            <v>0.62095542700230011</v>
          </cell>
          <cell r="L8">
            <v>0.72</v>
          </cell>
          <cell r="P8">
            <v>0.65</v>
          </cell>
          <cell r="Q8">
            <v>0.7438040474537021</v>
          </cell>
          <cell r="R8">
            <v>0.7</v>
          </cell>
        </row>
        <row r="9">
          <cell r="C9" t="str">
            <v>New Hampshire</v>
          </cell>
          <cell r="D9">
            <v>0.57999999999999996</v>
          </cell>
          <cell r="E9">
            <v>0.77751282670945254</v>
          </cell>
          <cell r="F9">
            <v>0.62</v>
          </cell>
          <cell r="J9">
            <v>0.84</v>
          </cell>
          <cell r="K9">
            <v>0.80767637482613286</v>
          </cell>
          <cell r="L9">
            <v>0.58499999999999996</v>
          </cell>
          <cell r="P9">
            <v>0.4</v>
          </cell>
          <cell r="Q9">
            <v>0.68557006557294398</v>
          </cell>
          <cell r="R9">
            <v>0.6</v>
          </cell>
        </row>
        <row r="10">
          <cell r="C10" t="str">
            <v>New Jersey</v>
          </cell>
          <cell r="D10">
            <v>0.62</v>
          </cell>
          <cell r="E10">
            <v>0.73258078309218699</v>
          </cell>
          <cell r="F10">
            <v>0.68600000000000005</v>
          </cell>
          <cell r="J10">
            <v>0.6</v>
          </cell>
          <cell r="K10">
            <v>0.61153676538091783</v>
          </cell>
          <cell r="L10">
            <v>0.40200000000000002</v>
          </cell>
          <cell r="P10">
            <v>0.5</v>
          </cell>
          <cell r="Q10">
            <v>0.78812883637913655</v>
          </cell>
          <cell r="R10">
            <v>0.72799999999999998</v>
          </cell>
        </row>
        <row r="11">
          <cell r="C11" t="str">
            <v>New York</v>
          </cell>
          <cell r="D11">
            <v>0.53</v>
          </cell>
          <cell r="E11">
            <v>0.73943926714743557</v>
          </cell>
          <cell r="F11">
            <v>0.69899999999999995</v>
          </cell>
          <cell r="J11">
            <v>0.59</v>
          </cell>
          <cell r="K11">
            <v>0.58641585628190551</v>
          </cell>
          <cell r="L11">
            <v>0.59099999999999997</v>
          </cell>
          <cell r="Q11">
            <v>0.6898802520910885</v>
          </cell>
          <cell r="R11">
            <v>0.63500000000000001</v>
          </cell>
        </row>
        <row r="12">
          <cell r="C12" t="str">
            <v>Puerto Rico</v>
          </cell>
          <cell r="D12">
            <v>0.25</v>
          </cell>
          <cell r="E12">
            <v>0.21979550928944735</v>
          </cell>
          <cell r="F12">
            <v>0.41</v>
          </cell>
          <cell r="J12">
            <v>0.24</v>
          </cell>
          <cell r="K12">
            <v>0.3336296698019332</v>
          </cell>
          <cell r="L12">
            <v>0.55000000000000004</v>
          </cell>
          <cell r="P12">
            <v>0.25</v>
          </cell>
          <cell r="Q12">
            <v>0.10835005175542717</v>
          </cell>
          <cell r="R12">
            <v>0.32</v>
          </cell>
        </row>
        <row r="13">
          <cell r="C13" t="str">
            <v>Rhode Island</v>
          </cell>
          <cell r="D13">
            <v>0.57999999999999996</v>
          </cell>
          <cell r="E13">
            <v>0.66830662545360553</v>
          </cell>
          <cell r="F13">
            <v>0.54200000000000004</v>
          </cell>
          <cell r="J13">
            <v>0.63</v>
          </cell>
          <cell r="K13">
            <v>0.50681795991027245</v>
          </cell>
          <cell r="L13">
            <v>0.58799999999999997</v>
          </cell>
          <cell r="P13">
            <v>0.5</v>
          </cell>
          <cell r="Q13">
            <v>0.55845654321907601</v>
          </cell>
          <cell r="R13">
            <v>0.5</v>
          </cell>
        </row>
        <row r="14">
          <cell r="C14" t="str">
            <v>Vermont</v>
          </cell>
          <cell r="D14">
            <v>0.4</v>
          </cell>
          <cell r="E14">
            <v>0.50369612489109239</v>
          </cell>
          <cell r="F14">
            <v>0.4</v>
          </cell>
          <cell r="J14">
            <v>0.5</v>
          </cell>
          <cell r="K14">
            <v>0.45764076790656993</v>
          </cell>
          <cell r="L14">
            <v>0.5</v>
          </cell>
          <cell r="P14">
            <v>0.5</v>
          </cell>
          <cell r="Q14">
            <v>0.35232753688692708</v>
          </cell>
          <cell r="R14">
            <v>0.35199999999999998</v>
          </cell>
        </row>
        <row r="15">
          <cell r="C15" t="str">
            <v>Virgin Islands</v>
          </cell>
          <cell r="D15">
            <v>0.38</v>
          </cell>
          <cell r="E15" t="e">
            <v>#N/A</v>
          </cell>
          <cell r="F15">
            <v>0.35</v>
          </cell>
          <cell r="J15">
            <v>0.44</v>
          </cell>
          <cell r="K15" t="e">
            <v>#N/A</v>
          </cell>
          <cell r="L15">
            <v>0.38</v>
          </cell>
          <cell r="P15">
            <v>0.48</v>
          </cell>
          <cell r="Q15" t="e">
            <v>#N/A</v>
          </cell>
          <cell r="R15">
            <v>0.4</v>
          </cell>
        </row>
        <row r="16">
          <cell r="C16" t="str">
            <v>Delaware</v>
          </cell>
          <cell r="D16">
            <v>0.39</v>
          </cell>
          <cell r="E16">
            <v>0.78173962407685815</v>
          </cell>
          <cell r="F16">
            <v>0.66700000000000004</v>
          </cell>
          <cell r="J16">
            <v>0.37</v>
          </cell>
          <cell r="K16">
            <v>0.62163326343616676</v>
          </cell>
          <cell r="L16">
            <v>0.52</v>
          </cell>
          <cell r="P16">
            <v>0.56000000000000005</v>
          </cell>
          <cell r="Q16">
            <v>0.85328413758162314</v>
          </cell>
          <cell r="R16">
            <v>0.82</v>
          </cell>
        </row>
        <row r="17">
          <cell r="C17" t="str">
            <v>District of Columbia</v>
          </cell>
          <cell r="D17">
            <v>0.35</v>
          </cell>
          <cell r="E17">
            <v>0.40299162184737208</v>
          </cell>
          <cell r="F17">
            <v>0.51</v>
          </cell>
          <cell r="J17">
            <v>0.46</v>
          </cell>
          <cell r="K17">
            <v>-0.29217369797606629</v>
          </cell>
          <cell r="L17">
            <v>0.46</v>
          </cell>
          <cell r="P17">
            <v>0.34</v>
          </cell>
          <cell r="Q17">
            <v>0.50782934546835845</v>
          </cell>
          <cell r="R17">
            <v>0.5</v>
          </cell>
        </row>
        <row r="18">
          <cell r="C18" t="str">
            <v>Maryland</v>
          </cell>
          <cell r="D18">
            <v>0.6</v>
          </cell>
          <cell r="E18">
            <v>0.60979083025241565</v>
          </cell>
          <cell r="F18">
            <v>0.6</v>
          </cell>
          <cell r="J18">
            <v>0.65</v>
          </cell>
          <cell r="K18">
            <v>0.47054348906513477</v>
          </cell>
          <cell r="L18">
            <v>0.6</v>
          </cell>
          <cell r="P18">
            <v>0.45</v>
          </cell>
          <cell r="Q18">
            <v>0.64179311050660304</v>
          </cell>
          <cell r="R18">
            <v>0.6</v>
          </cell>
        </row>
        <row r="19">
          <cell r="C19" t="str">
            <v>Pennsylvania</v>
          </cell>
          <cell r="D19">
            <v>0.57999999999999996</v>
          </cell>
          <cell r="E19">
            <v>0.73556631478648715</v>
          </cell>
          <cell r="F19">
            <v>0.65</v>
          </cell>
          <cell r="J19">
            <v>0.56999999999999995</v>
          </cell>
          <cell r="K19">
            <v>0.68138487349372223</v>
          </cell>
          <cell r="L19">
            <v>0.56999999999999995</v>
          </cell>
          <cell r="P19">
            <v>0.6</v>
          </cell>
          <cell r="Q19">
            <v>0.69018805756537827</v>
          </cell>
          <cell r="R19">
            <v>0.7</v>
          </cell>
        </row>
        <row r="20">
          <cell r="C20" t="str">
            <v>Virginia</v>
          </cell>
          <cell r="D20">
            <v>0.63</v>
          </cell>
          <cell r="E20">
            <v>0.78521093906524098</v>
          </cell>
          <cell r="F20">
            <v>0.63</v>
          </cell>
          <cell r="J20">
            <v>0.68</v>
          </cell>
          <cell r="K20">
            <v>0.62761030657420136</v>
          </cell>
          <cell r="L20">
            <v>0.6</v>
          </cell>
          <cell r="P20">
            <v>0.61</v>
          </cell>
          <cell r="Q20">
            <v>0.74254472606228572</v>
          </cell>
          <cell r="R20">
            <v>0.68</v>
          </cell>
        </row>
        <row r="21">
          <cell r="C21" t="str">
            <v>West Virginia</v>
          </cell>
          <cell r="D21">
            <v>0.65</v>
          </cell>
          <cell r="E21">
            <v>0.5394502144496941</v>
          </cell>
          <cell r="F21">
            <v>0.61</v>
          </cell>
          <cell r="J21" t="str">
            <v>baseline</v>
          </cell>
          <cell r="K21">
            <v>0.52957478763340537</v>
          </cell>
          <cell r="L21">
            <v>0.43</v>
          </cell>
          <cell r="P21">
            <v>0.7</v>
          </cell>
          <cell r="Q21">
            <v>0.70201374025291452</v>
          </cell>
          <cell r="R21">
            <v>0.69</v>
          </cell>
        </row>
        <row r="22">
          <cell r="C22" t="str">
            <v>Alabama</v>
          </cell>
          <cell r="D22">
            <v>0.56000000000000005</v>
          </cell>
          <cell r="E22">
            <v>0.63696020517777463</v>
          </cell>
          <cell r="F22">
            <v>0.5</v>
          </cell>
          <cell r="J22">
            <v>0.61</v>
          </cell>
          <cell r="K22">
            <v>0.69245600538823648</v>
          </cell>
          <cell r="L22">
            <v>0.61499999999999999</v>
          </cell>
          <cell r="P22">
            <v>0.5</v>
          </cell>
          <cell r="Q22">
            <v>0.49939604370966284</v>
          </cell>
          <cell r="R22">
            <v>0.498</v>
          </cell>
        </row>
        <row r="23">
          <cell r="C23" t="str">
            <v>Florida</v>
          </cell>
          <cell r="D23">
            <v>0.5</v>
          </cell>
          <cell r="E23">
            <v>0.72969446013436079</v>
          </cell>
          <cell r="F23">
            <v>0.73</v>
          </cell>
          <cell r="J23">
            <v>0.5</v>
          </cell>
          <cell r="K23">
            <v>0.65776498200321232</v>
          </cell>
          <cell r="L23">
            <v>0.66</v>
          </cell>
          <cell r="P23">
            <v>0.4</v>
          </cell>
          <cell r="Q23">
            <v>0.77488813506979815</v>
          </cell>
          <cell r="R23">
            <v>0.75</v>
          </cell>
        </row>
        <row r="24">
          <cell r="C24" t="str">
            <v>Georgia</v>
          </cell>
          <cell r="D24">
            <v>0.4</v>
          </cell>
          <cell r="E24">
            <v>0.63777406227112576</v>
          </cell>
          <cell r="F24">
            <v>0.65500000000000003</v>
          </cell>
          <cell r="J24">
            <v>0.42</v>
          </cell>
          <cell r="K24">
            <v>0.71322866740449031</v>
          </cell>
          <cell r="L24">
            <v>0.65500000000000003</v>
          </cell>
          <cell r="P24">
            <v>0.72</v>
          </cell>
          <cell r="Q24">
            <v>0.65242013415162559</v>
          </cell>
          <cell r="R24">
            <v>0.70499999999999996</v>
          </cell>
        </row>
        <row r="25">
          <cell r="C25" t="str">
            <v>Kentucky</v>
          </cell>
          <cell r="D25">
            <v>0.6</v>
          </cell>
          <cell r="E25">
            <v>0.76646065928028861</v>
          </cell>
          <cell r="F25">
            <v>0.66</v>
          </cell>
          <cell r="J25">
            <v>0.55000000000000004</v>
          </cell>
          <cell r="K25">
            <v>0.74401845891283047</v>
          </cell>
          <cell r="L25">
            <v>0.69</v>
          </cell>
          <cell r="P25">
            <v>0.5</v>
          </cell>
          <cell r="Q25">
            <v>0.72349597604008165</v>
          </cell>
          <cell r="R25">
            <v>0.68</v>
          </cell>
        </row>
        <row r="26">
          <cell r="C26" t="str">
            <v>Mississippi</v>
          </cell>
          <cell r="D26">
            <v>0.47599999999999998</v>
          </cell>
          <cell r="E26">
            <v>0.44578268457329784</v>
          </cell>
          <cell r="F26">
            <v>0.67</v>
          </cell>
          <cell r="J26">
            <v>0.56299999999999994</v>
          </cell>
          <cell r="K26">
            <v>0.55118150508764385</v>
          </cell>
          <cell r="L26">
            <v>0.69</v>
          </cell>
          <cell r="P26">
            <v>0.67700000000000005</v>
          </cell>
          <cell r="Q26">
            <v>0.48547956229508027</v>
          </cell>
          <cell r="R26">
            <v>0.745</v>
          </cell>
        </row>
        <row r="27">
          <cell r="C27" t="str">
            <v>North Carolina</v>
          </cell>
          <cell r="D27">
            <v>0.5</v>
          </cell>
          <cell r="E27">
            <v>0.64270251718228433</v>
          </cell>
          <cell r="F27">
            <v>0.6</v>
          </cell>
          <cell r="J27">
            <v>0.5</v>
          </cell>
          <cell r="K27">
            <v>0.62578518621164125</v>
          </cell>
          <cell r="L27">
            <v>0.57999999999999996</v>
          </cell>
          <cell r="P27" t="str">
            <v>Baseline</v>
          </cell>
          <cell r="Q27">
            <v>0.53762914361291347</v>
          </cell>
          <cell r="R27">
            <v>0.56999999999999995</v>
          </cell>
        </row>
        <row r="28">
          <cell r="C28" t="str">
            <v>South Carolina</v>
          </cell>
          <cell r="D28">
            <v>0.53</v>
          </cell>
          <cell r="E28">
            <v>0.68750564528308533</v>
          </cell>
          <cell r="F28">
            <v>0.751</v>
          </cell>
          <cell r="J28">
            <v>0.56999999999999995</v>
          </cell>
          <cell r="K28">
            <v>0.67362868867380499</v>
          </cell>
          <cell r="L28">
            <v>0.67600000000000005</v>
          </cell>
          <cell r="P28">
            <v>0.7</v>
          </cell>
          <cell r="Q28">
            <v>0.61895462001485213</v>
          </cell>
          <cell r="R28">
            <v>0.68100000000000005</v>
          </cell>
        </row>
        <row r="29">
          <cell r="C29" t="str">
            <v>Tennessee</v>
          </cell>
          <cell r="D29">
            <v>0.745</v>
          </cell>
          <cell r="E29">
            <v>0.75716765066359859</v>
          </cell>
          <cell r="F29">
            <v>0.76</v>
          </cell>
          <cell r="J29">
            <v>0.69499999999999995</v>
          </cell>
          <cell r="K29">
            <v>0.82361809378158246</v>
          </cell>
          <cell r="L29">
            <v>0.78</v>
          </cell>
          <cell r="P29">
            <v>0.64500000000000002</v>
          </cell>
          <cell r="Q29">
            <v>0.6417142545956922</v>
          </cell>
          <cell r="R29">
            <v>0.78500000000000003</v>
          </cell>
        </row>
        <row r="30">
          <cell r="C30" t="str">
            <v>Arkansas</v>
          </cell>
          <cell r="D30">
            <v>0.75</v>
          </cell>
          <cell r="E30">
            <v>0.63847977630479813</v>
          </cell>
          <cell r="F30">
            <v>0.75</v>
          </cell>
          <cell r="J30">
            <v>0.74</v>
          </cell>
          <cell r="K30">
            <v>0.77511809200112269</v>
          </cell>
          <cell r="L30">
            <v>0.71200000000000008</v>
          </cell>
          <cell r="P30">
            <v>0.26</v>
          </cell>
          <cell r="Q30">
            <v>0.5867384449414863</v>
          </cell>
          <cell r="R30">
            <v>0.7</v>
          </cell>
        </row>
        <row r="31">
          <cell r="C31" t="str">
            <v>Colorado</v>
          </cell>
          <cell r="D31">
            <v>0.57999999999999996</v>
          </cell>
          <cell r="E31">
            <v>0.85924948957474068</v>
          </cell>
          <cell r="F31">
            <v>0.65</v>
          </cell>
          <cell r="J31">
            <v>0.7</v>
          </cell>
          <cell r="K31">
            <v>0.6601323139280173</v>
          </cell>
          <cell r="L31">
            <v>0.56799999999999995</v>
          </cell>
          <cell r="P31">
            <v>0.4</v>
          </cell>
          <cell r="Q31">
            <v>0.82877964832719275</v>
          </cell>
          <cell r="R31">
            <v>0.57499999999999996</v>
          </cell>
        </row>
        <row r="32">
          <cell r="C32" t="str">
            <v>Louisiana</v>
          </cell>
          <cell r="D32">
            <v>0.65</v>
          </cell>
          <cell r="E32">
            <v>0.55342886922877332</v>
          </cell>
          <cell r="F32">
            <v>0.63200000000000001</v>
          </cell>
          <cell r="J32">
            <v>0.55000000000000004</v>
          </cell>
          <cell r="K32">
            <v>0.62567312334827019</v>
          </cell>
          <cell r="L32">
            <v>0.65500000000000003</v>
          </cell>
          <cell r="P32">
            <v>0.65</v>
          </cell>
          <cell r="Q32">
            <v>0.54912357986057403</v>
          </cell>
          <cell r="R32">
            <v>0.54899999999999993</v>
          </cell>
        </row>
        <row r="33">
          <cell r="C33" t="str">
            <v>Montana</v>
          </cell>
          <cell r="D33">
            <v>0.5</v>
          </cell>
          <cell r="E33">
            <v>0.49532505029199358</v>
          </cell>
          <cell r="F33">
            <v>0.64900000000000002</v>
          </cell>
          <cell r="J33">
            <v>0.56000000000000005</v>
          </cell>
          <cell r="K33">
            <v>0.48321179091291677</v>
          </cell>
          <cell r="L33">
            <v>0.55700000000000005</v>
          </cell>
          <cell r="P33">
            <v>0.5</v>
          </cell>
          <cell r="Q33">
            <v>0.61029787703301364</v>
          </cell>
          <cell r="R33">
            <v>0.59599999999999997</v>
          </cell>
        </row>
        <row r="34">
          <cell r="C34" t="str">
            <v>New Mexico</v>
          </cell>
          <cell r="D34">
            <v>0.63</v>
          </cell>
          <cell r="E34">
            <v>0.65100985039024806</v>
          </cell>
          <cell r="F34">
            <v>0.58799999999999997</v>
          </cell>
          <cell r="J34">
            <v>0.63</v>
          </cell>
          <cell r="K34">
            <v>0.5382235652086651</v>
          </cell>
          <cell r="L34">
            <v>0.61699999999999999</v>
          </cell>
          <cell r="P34">
            <v>0.41</v>
          </cell>
          <cell r="Q34">
            <v>0.81744271975296212</v>
          </cell>
          <cell r="R34">
            <v>0.47600000000000003</v>
          </cell>
        </row>
        <row r="35">
          <cell r="C35" t="str">
            <v>North Dakota</v>
          </cell>
          <cell r="D35">
            <v>0.7</v>
          </cell>
          <cell r="E35">
            <v>0.70208564691991693</v>
          </cell>
          <cell r="F35">
            <v>0.7</v>
          </cell>
          <cell r="J35">
            <v>0.7</v>
          </cell>
          <cell r="K35">
            <v>0.78924107388614306</v>
          </cell>
          <cell r="L35">
            <v>0.75</v>
          </cell>
          <cell r="P35">
            <v>0.75</v>
          </cell>
          <cell r="Q35">
            <v>0.75860369985318843</v>
          </cell>
          <cell r="R35">
            <v>0.75</v>
          </cell>
        </row>
        <row r="36">
          <cell r="C36" t="str">
            <v>Oklahoma</v>
          </cell>
          <cell r="D36">
            <v>0.63</v>
          </cell>
          <cell r="E36">
            <v>0.62754117230574058</v>
          </cell>
          <cell r="F36">
            <v>0.626</v>
          </cell>
          <cell r="J36">
            <v>0.71</v>
          </cell>
          <cell r="K36">
            <v>0.63161180629898839</v>
          </cell>
          <cell r="L36">
            <v>0.627</v>
          </cell>
          <cell r="P36">
            <v>0.52</v>
          </cell>
          <cell r="Q36">
            <v>0.63546218829059176</v>
          </cell>
          <cell r="R36">
            <v>0.44500000000000001</v>
          </cell>
        </row>
        <row r="37">
          <cell r="C37" t="str">
            <v>South Dakota</v>
          </cell>
          <cell r="D37">
            <v>0.47</v>
          </cell>
          <cell r="E37">
            <v>0.69574521365107855</v>
          </cell>
          <cell r="F37">
            <v>0.72</v>
          </cell>
          <cell r="J37">
            <v>0.45</v>
          </cell>
          <cell r="K37">
            <v>0.6970454667707906</v>
          </cell>
          <cell r="L37">
            <v>0.69699999999999995</v>
          </cell>
          <cell r="P37">
            <v>0.3</v>
          </cell>
          <cell r="Q37">
            <v>0.63387205957695647</v>
          </cell>
          <cell r="R37">
            <v>0.42499999999999999</v>
          </cell>
        </row>
        <row r="38">
          <cell r="C38" t="str">
            <v>Texas</v>
          </cell>
          <cell r="D38">
            <v>0.74</v>
          </cell>
          <cell r="E38">
            <v>0.75510400885544471</v>
          </cell>
          <cell r="F38">
            <v>0.69499999999999995</v>
          </cell>
          <cell r="J38">
            <v>0.69</v>
          </cell>
          <cell r="K38">
            <v>0.70350475768048293</v>
          </cell>
          <cell r="L38">
            <v>0.63</v>
          </cell>
          <cell r="P38">
            <v>0.64</v>
          </cell>
          <cell r="Q38">
            <v>0.71653389235147413</v>
          </cell>
          <cell r="R38">
            <v>0.6</v>
          </cell>
        </row>
        <row r="39">
          <cell r="C39" t="str">
            <v>Utah</v>
          </cell>
          <cell r="D39">
            <v>0.61</v>
          </cell>
          <cell r="E39">
            <v>0.73970842980259921</v>
          </cell>
          <cell r="F39">
            <v>0.67</v>
          </cell>
          <cell r="J39">
            <v>0.74</v>
          </cell>
          <cell r="K39">
            <v>0.66839045559550503</v>
          </cell>
          <cell r="L39">
            <v>0.6</v>
          </cell>
          <cell r="P39">
            <v>0.55000000000000004</v>
          </cell>
          <cell r="Q39">
            <v>0.5501339169570183</v>
          </cell>
          <cell r="R39">
            <v>0.55000000000000004</v>
          </cell>
        </row>
        <row r="40">
          <cell r="C40" t="str">
            <v>Wyoming</v>
          </cell>
          <cell r="D40">
            <v>0.68</v>
          </cell>
          <cell r="E40">
            <v>0.48743979964375306</v>
          </cell>
          <cell r="F40">
            <v>0.67</v>
          </cell>
          <cell r="J40">
            <v>0.59</v>
          </cell>
          <cell r="K40">
            <v>0.46685946970425896</v>
          </cell>
          <cell r="L40">
            <v>0.63200000000000001</v>
          </cell>
          <cell r="P40">
            <v>0.66</v>
          </cell>
          <cell r="Q40">
            <v>0.83597005195592033</v>
          </cell>
          <cell r="R40">
            <v>0.72</v>
          </cell>
        </row>
        <row r="41">
          <cell r="C41" t="str">
            <v>Illinois</v>
          </cell>
          <cell r="D41">
            <v>0.71499999999999997</v>
          </cell>
          <cell r="E41">
            <v>0.79132841467049342</v>
          </cell>
          <cell r="F41">
            <v>0.73</v>
          </cell>
          <cell r="J41">
            <v>0.61099999999999999</v>
          </cell>
          <cell r="K41">
            <v>0.67588270861866917</v>
          </cell>
          <cell r="L41">
            <v>0.61099999999999999</v>
          </cell>
          <cell r="P41">
            <v>0.66</v>
          </cell>
          <cell r="Q41">
            <v>0.6871491103444779</v>
          </cell>
          <cell r="R41">
            <v>0.69</v>
          </cell>
        </row>
        <row r="42">
          <cell r="C42" t="str">
            <v>Indiana</v>
          </cell>
          <cell r="D42">
            <v>0.55000000000000004</v>
          </cell>
          <cell r="E42">
            <v>0.7578709289494806</v>
          </cell>
          <cell r="F42">
            <v>0.68</v>
          </cell>
          <cell r="J42">
            <v>0.56999999999999995</v>
          </cell>
          <cell r="K42">
            <v>0.78604717901323884</v>
          </cell>
          <cell r="L42">
            <v>0.69</v>
          </cell>
          <cell r="P42">
            <v>0.25</v>
          </cell>
          <cell r="Q42">
            <v>0.57946174648825255</v>
          </cell>
          <cell r="R42">
            <v>0.57999999999999996</v>
          </cell>
        </row>
        <row r="43">
          <cell r="C43" t="str">
            <v>Iowa</v>
          </cell>
          <cell r="D43">
            <v>0.6</v>
          </cell>
          <cell r="E43">
            <v>0.77891959319242388</v>
          </cell>
          <cell r="F43">
            <v>0.7</v>
          </cell>
          <cell r="J43">
            <v>0.6</v>
          </cell>
          <cell r="K43">
            <v>0.78092479792837466</v>
          </cell>
          <cell r="L43">
            <v>0.67</v>
          </cell>
          <cell r="P43">
            <v>0.25</v>
          </cell>
          <cell r="Q43">
            <v>0.55119295295410575</v>
          </cell>
          <cell r="R43">
            <v>0.57999999999999996</v>
          </cell>
        </row>
        <row r="44">
          <cell r="C44" t="str">
            <v>Kansas</v>
          </cell>
          <cell r="D44">
            <v>0.74</v>
          </cell>
          <cell r="E44">
            <v>0.748626728792535</v>
          </cell>
          <cell r="F44">
            <v>0.74</v>
          </cell>
          <cell r="J44">
            <v>0.71399999999999997</v>
          </cell>
          <cell r="K44">
            <v>0.77308113280102519</v>
          </cell>
          <cell r="L44">
            <v>0.71399999999999997</v>
          </cell>
          <cell r="P44">
            <v>0.60599999999999998</v>
          </cell>
          <cell r="Q44">
            <v>0.60601824633740531</v>
          </cell>
          <cell r="R44">
            <v>0.60599999999999998</v>
          </cell>
        </row>
        <row r="45">
          <cell r="C45" t="str">
            <v>Michigan</v>
          </cell>
          <cell r="D45">
            <v>0.61</v>
          </cell>
          <cell r="E45">
            <v>0.66517962777482642</v>
          </cell>
          <cell r="F45">
            <v>0.64</v>
          </cell>
          <cell r="J45">
            <v>0.57999999999999996</v>
          </cell>
          <cell r="K45">
            <v>0.6997772289567421</v>
          </cell>
          <cell r="L45">
            <v>0.7</v>
          </cell>
          <cell r="P45">
            <v>0.5</v>
          </cell>
          <cell r="Q45">
            <v>0.47548510962686502</v>
          </cell>
          <cell r="R45">
            <v>0.5</v>
          </cell>
        </row>
        <row r="46">
          <cell r="C46" t="str">
            <v>Minnesota</v>
          </cell>
          <cell r="D46">
            <v>0.57999999999999996</v>
          </cell>
          <cell r="E46">
            <v>0.82154037422613768</v>
          </cell>
          <cell r="F46">
            <v>0.74199999999999999</v>
          </cell>
          <cell r="J46">
            <v>0.56999999999999995</v>
          </cell>
          <cell r="K46">
            <v>0.7173838400616348</v>
          </cell>
          <cell r="L46">
            <v>0.71599999999999997</v>
          </cell>
          <cell r="P46">
            <v>0.5</v>
          </cell>
          <cell r="Q46">
            <v>0.49914943278834017</v>
          </cell>
          <cell r="R46">
            <v>0.497</v>
          </cell>
        </row>
        <row r="47">
          <cell r="C47" t="str">
            <v>Missouri</v>
          </cell>
          <cell r="D47">
            <v>0.6</v>
          </cell>
          <cell r="E47">
            <v>0.77722022918846956</v>
          </cell>
          <cell r="F47">
            <v>0.72499999999999998</v>
          </cell>
          <cell r="J47">
            <v>0.66</v>
          </cell>
          <cell r="K47">
            <v>0.74524326812907704</v>
          </cell>
          <cell r="L47">
            <v>0.70299999999999996</v>
          </cell>
          <cell r="P47">
            <v>0.83</v>
          </cell>
          <cell r="Q47">
            <v>0.70099452236735582</v>
          </cell>
          <cell r="R47">
            <v>0.69</v>
          </cell>
        </row>
        <row r="48">
          <cell r="C48" t="str">
            <v>Nebraska</v>
          </cell>
          <cell r="D48">
            <v>0.78</v>
          </cell>
          <cell r="E48">
            <v>0.82176995490523519</v>
          </cell>
          <cell r="F48">
            <v>0.78</v>
          </cell>
          <cell r="J48">
            <v>0.77</v>
          </cell>
          <cell r="K48">
            <v>0.83127691536622805</v>
          </cell>
          <cell r="L48">
            <v>0.77</v>
          </cell>
          <cell r="P48">
            <v>0.68</v>
          </cell>
          <cell r="Q48">
            <v>0.64719286792632902</v>
          </cell>
          <cell r="R48">
            <v>0.68</v>
          </cell>
        </row>
        <row r="49">
          <cell r="C49" t="str">
            <v>Ohio</v>
          </cell>
          <cell r="D49">
            <v>0.44</v>
          </cell>
          <cell r="E49">
            <v>0.71299354972410678</v>
          </cell>
          <cell r="F49">
            <v>0.49</v>
          </cell>
          <cell r="J49">
            <v>0.44</v>
          </cell>
          <cell r="K49">
            <v>0.69299984269380888</v>
          </cell>
          <cell r="L49">
            <v>0.49</v>
          </cell>
          <cell r="P49">
            <v>0.35</v>
          </cell>
          <cell r="Q49">
            <v>0.56787386067877654</v>
          </cell>
          <cell r="R49">
            <v>0.49</v>
          </cell>
        </row>
        <row r="50">
          <cell r="C50" t="str">
            <v>Wisconsin</v>
          </cell>
          <cell r="D50">
            <v>0.7</v>
          </cell>
          <cell r="E50">
            <v>0.81206743460432718</v>
          </cell>
          <cell r="F50">
            <v>0.74</v>
          </cell>
          <cell r="J50">
            <v>0.64</v>
          </cell>
          <cell r="K50">
            <v>0.784385557014597</v>
          </cell>
          <cell r="L50">
            <v>0.72</v>
          </cell>
          <cell r="P50">
            <v>0.68</v>
          </cell>
          <cell r="Q50">
            <v>0.6345013452853987</v>
          </cell>
          <cell r="R50">
            <v>0.68</v>
          </cell>
        </row>
        <row r="51">
          <cell r="C51" t="str">
            <v>Alaska</v>
          </cell>
          <cell r="D51">
            <v>0.56999999999999995</v>
          </cell>
          <cell r="E51">
            <v>0.32304511209157982</v>
          </cell>
          <cell r="F51">
            <v>0.53</v>
          </cell>
          <cell r="J51">
            <v>0.57999999999999996</v>
          </cell>
          <cell r="K51">
            <v>0.34417946996070453</v>
          </cell>
          <cell r="L51">
            <v>0.55000000000000004</v>
          </cell>
          <cell r="P51">
            <v>0.62</v>
          </cell>
          <cell r="Q51">
            <v>0.45613895180061853</v>
          </cell>
          <cell r="R51">
            <v>0.49</v>
          </cell>
        </row>
        <row r="52">
          <cell r="C52" t="str">
            <v>Arizona</v>
          </cell>
          <cell r="D52">
            <v>0.55000000000000004</v>
          </cell>
          <cell r="E52">
            <v>0.77948483191046813</v>
          </cell>
          <cell r="F52">
            <v>0.70799999999999996</v>
          </cell>
          <cell r="J52">
            <v>0.33</v>
          </cell>
          <cell r="K52">
            <v>0.69222618972563454</v>
          </cell>
          <cell r="L52">
            <v>0.68</v>
          </cell>
          <cell r="P52">
            <v>0.41</v>
          </cell>
          <cell r="Q52">
            <v>0.74847964095934438</v>
          </cell>
          <cell r="R52">
            <v>0.65</v>
          </cell>
        </row>
        <row r="53">
          <cell r="C53" t="str">
            <v>California</v>
          </cell>
          <cell r="D53">
            <v>0.53</v>
          </cell>
          <cell r="E53">
            <v>0.81700680058798725</v>
          </cell>
          <cell r="F53">
            <v>0.624</v>
          </cell>
          <cell r="J53">
            <v>0.47</v>
          </cell>
          <cell r="K53">
            <v>0.74920454308584583</v>
          </cell>
          <cell r="L53">
            <v>0.64200000000000002</v>
          </cell>
          <cell r="P53">
            <v>0.48</v>
          </cell>
          <cell r="Q53">
            <v>0.73571834846897877</v>
          </cell>
          <cell r="R53">
            <v>0.54700000000000004</v>
          </cell>
        </row>
        <row r="54">
          <cell r="C54" t="str">
            <v>Guam</v>
          </cell>
          <cell r="D54">
            <v>0.3</v>
          </cell>
          <cell r="E54" t="e">
            <v>#N/A</v>
          </cell>
          <cell r="F54">
            <v>0.4</v>
          </cell>
          <cell r="K54" t="e">
            <v>#N/A</v>
          </cell>
          <cell r="L54">
            <v>0.6</v>
          </cell>
          <cell r="Q54" t="e">
            <v>#N/A</v>
          </cell>
          <cell r="R54">
            <v>0.56000000000000005</v>
          </cell>
        </row>
        <row r="55">
          <cell r="C55" t="str">
            <v>Hawaii</v>
          </cell>
          <cell r="D55">
            <v>0.54</v>
          </cell>
          <cell r="E55">
            <v>0.8075882436502827</v>
          </cell>
          <cell r="F55">
            <v>0.56000000000000005</v>
          </cell>
          <cell r="J55">
            <v>0.54</v>
          </cell>
          <cell r="K55">
            <v>0.61061771813817112</v>
          </cell>
          <cell r="L55">
            <v>0.52900000000000003</v>
          </cell>
          <cell r="P55">
            <v>0.72</v>
          </cell>
          <cell r="Q55">
            <v>0.81157273996087098</v>
          </cell>
          <cell r="R55">
            <v>0.58099999999999996</v>
          </cell>
        </row>
        <row r="56">
          <cell r="C56" t="str">
            <v>Idaho</v>
          </cell>
          <cell r="D56">
            <v>0.49</v>
          </cell>
          <cell r="E56">
            <v>0.73086588383255002</v>
          </cell>
          <cell r="F56">
            <v>0.73099999999999998</v>
          </cell>
          <cell r="J56">
            <v>0.5</v>
          </cell>
          <cell r="K56">
            <v>0.76639531119797866</v>
          </cell>
          <cell r="L56">
            <v>0.73099999999999998</v>
          </cell>
          <cell r="P56">
            <v>0.46</v>
          </cell>
          <cell r="Q56">
            <v>0.72183416450769133</v>
          </cell>
          <cell r="R56">
            <v>0.72199999999999998</v>
          </cell>
        </row>
        <row r="57">
          <cell r="C57" t="str">
            <v>Nevada</v>
          </cell>
          <cell r="D57">
            <v>0.2</v>
          </cell>
          <cell r="E57">
            <v>0.830509232014912</v>
          </cell>
          <cell r="F57">
            <v>0.61099999999999999</v>
          </cell>
          <cell r="J57">
            <v>0.2</v>
          </cell>
          <cell r="K57">
            <v>0.45523621085006916</v>
          </cell>
          <cell r="L57">
            <v>0.443</v>
          </cell>
          <cell r="P57">
            <v>0.2</v>
          </cell>
          <cell r="Q57">
            <v>1.0174655459156918</v>
          </cell>
          <cell r="R57">
            <v>0.60899999999999999</v>
          </cell>
        </row>
        <row r="58">
          <cell r="C58" t="str">
            <v>Oregon</v>
          </cell>
          <cell r="D58">
            <v>0.5</v>
          </cell>
          <cell r="E58">
            <v>0.75770916899169094</v>
          </cell>
          <cell r="F58">
            <v>0.69</v>
          </cell>
          <cell r="J58">
            <v>0.5</v>
          </cell>
          <cell r="K58">
            <v>0.71838229687061661</v>
          </cell>
          <cell r="L58">
            <v>0.56000000000000005</v>
          </cell>
          <cell r="P58">
            <v>0.3</v>
          </cell>
          <cell r="Q58">
            <v>0.71961643852774482</v>
          </cell>
          <cell r="R58">
            <v>0.71</v>
          </cell>
        </row>
        <row r="59">
          <cell r="C59" t="str">
            <v>Washington</v>
          </cell>
          <cell r="D59">
            <v>0.65</v>
          </cell>
          <cell r="E59">
            <v>0.74549376657411837</v>
          </cell>
          <cell r="F59">
            <v>0.66900000000000004</v>
          </cell>
          <cell r="J59">
            <v>0.68</v>
          </cell>
          <cell r="K59">
            <v>0.68686398558666983</v>
          </cell>
          <cell r="L59">
            <v>0.65400000000000003</v>
          </cell>
          <cell r="P59">
            <v>0.6</v>
          </cell>
          <cell r="Q59">
            <v>0.74781151768865906</v>
          </cell>
          <cell r="R59">
            <v>0.7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9"/>
  <sheetViews>
    <sheetView tabSelected="1" zoomScaleNormal="100" workbookViewId="0">
      <selection activeCell="D10" sqref="D10"/>
    </sheetView>
  </sheetViews>
  <sheetFormatPr defaultRowHeight="15" customHeight="1" x14ac:dyDescent="0.2"/>
  <cols>
    <col min="1" max="1" width="8.140625" style="5" customWidth="1"/>
    <col min="2" max="2" width="17.42578125" style="5" bestFit="1" customWidth="1"/>
    <col min="3" max="3" width="11.42578125" style="5" customWidth="1"/>
    <col min="4" max="4" width="10.85546875" style="5" customWidth="1"/>
    <col min="5" max="5" width="11.85546875" style="5" customWidth="1"/>
    <col min="6" max="7" width="11.7109375" style="5" customWidth="1"/>
    <col min="8" max="8" width="11.42578125" style="5" customWidth="1"/>
    <col min="9" max="9" width="10.85546875" style="5" customWidth="1"/>
    <col min="10" max="10" width="11.85546875" style="5" customWidth="1"/>
    <col min="11" max="12" width="11.7109375" style="5" customWidth="1"/>
    <col min="13" max="13" width="11.42578125" style="5" customWidth="1"/>
    <col min="14" max="14" width="10.85546875" style="5" customWidth="1"/>
    <col min="15" max="15" width="11.85546875" style="5" customWidth="1"/>
    <col min="16" max="17" width="11.7109375" style="5" customWidth="1"/>
    <col min="18" max="18" width="11.42578125" style="5" customWidth="1"/>
    <col min="19" max="19" width="10.85546875" style="5" customWidth="1"/>
    <col min="20" max="20" width="11.85546875" style="5" customWidth="1"/>
    <col min="21" max="21" width="11.7109375" style="5" customWidth="1"/>
    <col min="22" max="16384" width="9.140625" style="5"/>
  </cols>
  <sheetData>
    <row r="1" spans="1:36" ht="12.75" customHeight="1" x14ac:dyDescent="0.2">
      <c r="A1" s="13" t="s">
        <v>77</v>
      </c>
      <c r="B1" s="1"/>
      <c r="C1" s="3">
        <v>1</v>
      </c>
      <c r="D1" s="3">
        <v>2</v>
      </c>
      <c r="E1" s="4">
        <v>3</v>
      </c>
      <c r="F1" s="4">
        <v>4</v>
      </c>
      <c r="G1" s="4"/>
      <c r="H1" s="3">
        <v>1</v>
      </c>
      <c r="I1" s="3">
        <v>2</v>
      </c>
      <c r="J1" s="4">
        <v>3</v>
      </c>
      <c r="K1" s="4">
        <v>4</v>
      </c>
      <c r="L1" s="4"/>
      <c r="M1" s="3">
        <v>1</v>
      </c>
      <c r="N1" s="3">
        <v>2</v>
      </c>
      <c r="O1" s="4">
        <v>3</v>
      </c>
      <c r="P1" s="4">
        <v>4</v>
      </c>
      <c r="Q1" s="4"/>
      <c r="R1" s="3">
        <v>1</v>
      </c>
      <c r="S1" s="3">
        <v>2</v>
      </c>
      <c r="T1" s="4">
        <v>3</v>
      </c>
      <c r="U1" s="4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2.75" customHeight="1" x14ac:dyDescent="0.2">
      <c r="A2" s="18" t="s">
        <v>55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6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47.25" customHeight="1" x14ac:dyDescent="0.2">
      <c r="A3" s="19" t="s">
        <v>0</v>
      </c>
      <c r="B3" s="20" t="s">
        <v>1</v>
      </c>
      <c r="C3" s="15" t="s">
        <v>56</v>
      </c>
      <c r="D3" s="15" t="s">
        <v>57</v>
      </c>
      <c r="E3" s="15" t="s">
        <v>58</v>
      </c>
      <c r="F3" s="15" t="s">
        <v>59</v>
      </c>
      <c r="G3" s="15" t="s">
        <v>60</v>
      </c>
      <c r="H3" s="15" t="s">
        <v>62</v>
      </c>
      <c r="I3" s="15" t="s">
        <v>63</v>
      </c>
      <c r="J3" s="15" t="s">
        <v>64</v>
      </c>
      <c r="K3" s="15" t="s">
        <v>65</v>
      </c>
      <c r="L3" s="15" t="s">
        <v>67</v>
      </c>
      <c r="M3" s="15" t="s">
        <v>74</v>
      </c>
      <c r="N3" s="15" t="s">
        <v>75</v>
      </c>
      <c r="O3" s="15" t="s">
        <v>68</v>
      </c>
      <c r="P3" s="15" t="s">
        <v>69</v>
      </c>
      <c r="Q3" s="15" t="s">
        <v>70</v>
      </c>
      <c r="R3" s="15" t="s">
        <v>71</v>
      </c>
      <c r="S3" s="15" t="s">
        <v>72</v>
      </c>
      <c r="T3" s="15" t="s">
        <v>73</v>
      </c>
      <c r="U3" s="15" t="s">
        <v>66</v>
      </c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6" ht="15" customHeight="1" x14ac:dyDescent="0.2">
      <c r="A4" s="19"/>
      <c r="B4" s="21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6" ht="23.25" customHeight="1" x14ac:dyDescent="0.2">
      <c r="A5" s="19"/>
      <c r="B5" s="22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6" ht="12.75" x14ac:dyDescent="0.2">
      <c r="A6" s="7">
        <v>1</v>
      </c>
      <c r="B6" s="7" t="s">
        <v>8</v>
      </c>
      <c r="C6" s="11">
        <f>VLOOKUP($B6,[1]Adult!$C$6:$X$59,4,FALSE)</f>
        <v>0.70499999999999996</v>
      </c>
      <c r="D6" s="11">
        <f>VLOOKUP($B6,[1]Adult!$C$6:$X$59,10,FALSE)</f>
        <v>0.69</v>
      </c>
      <c r="E6" s="12">
        <f>VLOOKUP($B6,[1]Adult!$C$6:$X$59,16,FALSE)</f>
        <v>4800</v>
      </c>
      <c r="F6" s="11">
        <f>VLOOKUP($B6,[1]Adult!$C$6:$X$59,22,FALSE)</f>
        <v>0.7</v>
      </c>
      <c r="G6" s="8" t="s">
        <v>61</v>
      </c>
      <c r="H6" s="11">
        <f>VLOOKUP($B6,'[1]Dislocated Worker'!$C$6:$X$59,4,FALSE)</f>
        <v>0.75600000000000001</v>
      </c>
      <c r="I6" s="11">
        <f>VLOOKUP($B6,'[1]Dislocated Worker'!$C$6:$X$59,10,FALSE)</f>
        <v>0.76500000000000001</v>
      </c>
      <c r="J6" s="12">
        <f>VLOOKUP($B6,'[1]Dislocated Worker'!$C$6:$X$59,16,FALSE)</f>
        <v>7200</v>
      </c>
      <c r="K6" s="11">
        <f>VLOOKUP($B6,'[1]Dislocated Worker'!$C$6:$X$59,22,FALSE)</f>
        <v>0.7</v>
      </c>
      <c r="L6" s="8" t="s">
        <v>61</v>
      </c>
      <c r="M6" s="11">
        <f>VLOOKUP($B6,[1]Youth!$C$6:$X$59,4,FALSE)</f>
        <v>0.76500000000000001</v>
      </c>
      <c r="N6" s="11">
        <f>VLOOKUP($B6,[1]Youth!$C$6:$X$59,10,FALSE)</f>
        <v>0.72</v>
      </c>
      <c r="O6" s="14" t="s">
        <v>61</v>
      </c>
      <c r="P6" s="11">
        <f>VLOOKUP($B6,[1]Youth!$C$6:$X$59,16,FALSE)</f>
        <v>0.72</v>
      </c>
      <c r="Q6" s="8" t="s">
        <v>61</v>
      </c>
      <c r="R6" s="11">
        <f>VLOOKUP($B6,'[1]Wagner-Peyser'!$C$6:$X$59,4,FALSE)</f>
        <v>0.56000000000000005</v>
      </c>
      <c r="S6" s="11">
        <f>VLOOKUP($B6,'[1]Wagner-Peyser'!$C$6:$X$59,10,FALSE)</f>
        <v>0.54600000000000004</v>
      </c>
      <c r="T6" s="12">
        <f>VLOOKUP($B6,'[1]Wagner-Peyser'!$C$6:$X$59,16,FALSE)</f>
        <v>5200</v>
      </c>
      <c r="U6" s="8" t="s">
        <v>61</v>
      </c>
      <c r="V6" s="9"/>
      <c r="W6" s="9"/>
      <c r="X6" s="9"/>
      <c r="Y6" s="10"/>
      <c r="Z6" s="9"/>
      <c r="AA6" s="9"/>
      <c r="AB6" s="9"/>
      <c r="AC6" s="10"/>
      <c r="AD6" s="9"/>
      <c r="AE6" s="9"/>
      <c r="AF6" s="9"/>
      <c r="AG6" s="9"/>
      <c r="AH6" s="9"/>
      <c r="AI6" s="9"/>
    </row>
    <row r="7" spans="1:36" ht="12.75" x14ac:dyDescent="0.2">
      <c r="A7" s="7">
        <v>1</v>
      </c>
      <c r="B7" s="7" t="s">
        <v>21</v>
      </c>
      <c r="C7" s="11">
        <f>VLOOKUP($B7,[1]Adult!$C$6:$X$59,4,FALSE)</f>
        <v>0.76400000000000001</v>
      </c>
      <c r="D7" s="11">
        <f>VLOOKUP($B7,[1]Adult!$C$6:$X$59,10,FALSE)</f>
        <v>0.68</v>
      </c>
      <c r="E7" s="12">
        <f>VLOOKUP($B7,[1]Adult!$C$6:$X$59,16,FALSE)</f>
        <v>5250</v>
      </c>
      <c r="F7" s="11">
        <f>VLOOKUP($B7,[1]Adult!$C$6:$X$59,22,FALSE)</f>
        <v>0.68</v>
      </c>
      <c r="G7" s="8" t="s">
        <v>61</v>
      </c>
      <c r="H7" s="11">
        <f>VLOOKUP($B7,'[1]Dislocated Worker'!$C$6:$X$59,4,FALSE)</f>
        <v>0.76</v>
      </c>
      <c r="I7" s="11">
        <f>VLOOKUP($B7,'[1]Dislocated Worker'!$C$6:$X$59,10,FALSE)</f>
        <v>0.73</v>
      </c>
      <c r="J7" s="12">
        <f>VLOOKUP($B7,'[1]Dislocated Worker'!$C$6:$X$59,16,FALSE)</f>
        <v>6250</v>
      </c>
      <c r="K7" s="11">
        <f>VLOOKUP($B7,'[1]Dislocated Worker'!$C$6:$X$59,22,FALSE)</f>
        <v>0.64500000000000002</v>
      </c>
      <c r="L7" s="8" t="s">
        <v>61</v>
      </c>
      <c r="M7" s="11">
        <f>VLOOKUP($B7,[1]Youth!$C$6:$X$59,4,FALSE)</f>
        <v>0.70599999999999996</v>
      </c>
      <c r="N7" s="11">
        <f>VLOOKUP($B7,[1]Youth!$C$6:$X$59,10,FALSE)</f>
        <v>0.68100000000000005</v>
      </c>
      <c r="O7" s="14" t="s">
        <v>61</v>
      </c>
      <c r="P7" s="11">
        <f>VLOOKUP($B7,[1]Youth!$C$6:$X$59,16,FALSE)</f>
        <v>0.68899999999999995</v>
      </c>
      <c r="Q7" s="8" t="s">
        <v>61</v>
      </c>
      <c r="R7" s="11">
        <f>VLOOKUP($B7,'[1]Wagner-Peyser'!$C$6:$X$59,4,FALSE)</f>
        <v>0.57799999999999996</v>
      </c>
      <c r="S7" s="11">
        <f>VLOOKUP($B7,'[1]Wagner-Peyser'!$C$6:$X$59,10,FALSE)</f>
        <v>0.56999999999999995</v>
      </c>
      <c r="T7" s="12">
        <f>VLOOKUP($B7,'[1]Wagner-Peyser'!$C$6:$X$59,16,FALSE)</f>
        <v>4545</v>
      </c>
      <c r="U7" s="8" t="s">
        <v>61</v>
      </c>
      <c r="V7" s="9"/>
      <c r="W7" s="9"/>
      <c r="X7" s="9"/>
      <c r="Y7" s="10"/>
      <c r="Z7" s="9"/>
      <c r="AA7" s="9"/>
      <c r="AB7" s="9"/>
      <c r="AC7" s="10"/>
      <c r="AD7" s="9"/>
      <c r="AE7" s="9"/>
      <c r="AF7" s="9"/>
      <c r="AG7" s="9"/>
      <c r="AH7" s="9"/>
      <c r="AI7" s="9"/>
    </row>
    <row r="8" spans="1:36" ht="12.75" x14ac:dyDescent="0.2">
      <c r="A8" s="7">
        <v>1</v>
      </c>
      <c r="B8" s="7" t="s">
        <v>23</v>
      </c>
      <c r="C8" s="11">
        <f>VLOOKUP($B8,[1]Adult!$C$6:$X$59,4,FALSE)</f>
        <v>0.83</v>
      </c>
      <c r="D8" s="11">
        <f>VLOOKUP($B8,[1]Adult!$C$6:$X$59,10,FALSE)</f>
        <v>0.75</v>
      </c>
      <c r="E8" s="12">
        <f>VLOOKUP($B8,[1]Adult!$C$6:$X$59,16,FALSE)</f>
        <v>4900</v>
      </c>
      <c r="F8" s="11">
        <f>VLOOKUP($B8,[1]Adult!$C$6:$X$59,22,FALSE)</f>
        <v>0.66</v>
      </c>
      <c r="G8" s="8" t="s">
        <v>61</v>
      </c>
      <c r="H8" s="11">
        <f>VLOOKUP($B8,'[1]Dislocated Worker'!$C$6:$X$59,4,FALSE)</f>
        <v>0.84</v>
      </c>
      <c r="I8" s="11">
        <f>VLOOKUP($B8,'[1]Dislocated Worker'!$C$6:$X$59,10,FALSE)</f>
        <v>0.83</v>
      </c>
      <c r="J8" s="12">
        <f>VLOOKUP($B8,'[1]Dislocated Worker'!$C$6:$X$59,16,FALSE)</f>
        <v>7500</v>
      </c>
      <c r="K8" s="11">
        <f>VLOOKUP($B8,'[1]Dislocated Worker'!$C$6:$X$59,22,FALSE)</f>
        <v>0.5</v>
      </c>
      <c r="L8" s="8" t="s">
        <v>61</v>
      </c>
      <c r="M8" s="11">
        <f>VLOOKUP($B8,[1]Youth!$C$6:$X$59,4,FALSE)</f>
        <v>0.8</v>
      </c>
      <c r="N8" s="11">
        <f>VLOOKUP($B8,[1]Youth!$C$6:$X$59,10,FALSE)</f>
        <v>0.72</v>
      </c>
      <c r="O8" s="14" t="s">
        <v>61</v>
      </c>
      <c r="P8" s="11">
        <f>VLOOKUP($B8,[1]Youth!$C$6:$X$59,16,FALSE)</f>
        <v>0.7</v>
      </c>
      <c r="Q8" s="8" t="s">
        <v>61</v>
      </c>
      <c r="R8" s="11">
        <f>VLOOKUP($B8,'[1]Wagner-Peyser'!$C$6:$X$59,4,FALSE)</f>
        <v>0.6</v>
      </c>
      <c r="S8" s="11">
        <f>VLOOKUP($B8,'[1]Wagner-Peyser'!$C$6:$X$59,10,FALSE)</f>
        <v>0.6</v>
      </c>
      <c r="T8" s="12">
        <f>VLOOKUP($B8,'[1]Wagner-Peyser'!$C$6:$X$59,16,FALSE)</f>
        <v>5400</v>
      </c>
      <c r="U8" s="8" t="s">
        <v>61</v>
      </c>
      <c r="V8" s="9"/>
      <c r="W8" s="9"/>
      <c r="X8" s="9"/>
      <c r="Y8" s="10"/>
      <c r="Z8" s="9"/>
      <c r="AA8" s="9"/>
      <c r="AB8" s="9"/>
      <c r="AC8" s="10"/>
      <c r="AD8" s="9"/>
      <c r="AE8" s="9"/>
      <c r="AF8" s="9"/>
      <c r="AG8" s="9"/>
      <c r="AH8" s="9"/>
      <c r="AI8" s="9"/>
    </row>
    <row r="9" spans="1:36" ht="12.75" x14ac:dyDescent="0.2">
      <c r="A9" s="7">
        <v>1</v>
      </c>
      <c r="B9" s="7" t="s">
        <v>31</v>
      </c>
      <c r="C9" s="11">
        <f>VLOOKUP($B9,[1]Adult!$C$6:$X$59,4,FALSE)</f>
        <v>0.745</v>
      </c>
      <c r="D9" s="11">
        <f>VLOOKUP($B9,[1]Adult!$C$6:$X$59,10,FALSE)</f>
        <v>0.71</v>
      </c>
      <c r="E9" s="12">
        <f>VLOOKUP($B9,[1]Adult!$C$6:$X$59,16,FALSE)</f>
        <v>4950</v>
      </c>
      <c r="F9" s="11">
        <f>VLOOKUP($B9,[1]Adult!$C$6:$X$59,22,FALSE)</f>
        <v>0.52200000000000002</v>
      </c>
      <c r="G9" s="8" t="s">
        <v>61</v>
      </c>
      <c r="H9" s="11">
        <f>VLOOKUP($B9,'[1]Dislocated Worker'!$C$6:$X$59,4,FALSE)</f>
        <v>0.83</v>
      </c>
      <c r="I9" s="11">
        <f>VLOOKUP($B9,'[1]Dislocated Worker'!$C$6:$X$59,10,FALSE)</f>
        <v>0.81</v>
      </c>
      <c r="J9" s="12">
        <f>VLOOKUP($B9,'[1]Dislocated Worker'!$C$6:$X$59,16,FALSE)</f>
        <v>7300</v>
      </c>
      <c r="K9" s="11">
        <f>VLOOKUP($B9,'[1]Dislocated Worker'!$C$6:$X$59,22,FALSE)</f>
        <v>0.63100000000000001</v>
      </c>
      <c r="L9" s="8" t="s">
        <v>61</v>
      </c>
      <c r="M9" s="11">
        <f>VLOOKUP($B9,[1]Youth!$C$6:$X$59,4,FALSE)</f>
        <v>0.62</v>
      </c>
      <c r="N9" s="11">
        <f>VLOOKUP($B9,[1]Youth!$C$6:$X$59,10,FALSE)</f>
        <v>0.58499999999999996</v>
      </c>
      <c r="O9" s="14" t="s">
        <v>61</v>
      </c>
      <c r="P9" s="11">
        <f>VLOOKUP($B9,[1]Youth!$C$6:$X$59,16,FALSE)</f>
        <v>0.6</v>
      </c>
      <c r="Q9" s="8" t="s">
        <v>61</v>
      </c>
      <c r="R9" s="11">
        <f>VLOOKUP($B9,'[1]Wagner-Peyser'!$C$6:$X$59,4,FALSE)</f>
        <v>0.64</v>
      </c>
      <c r="S9" s="11">
        <f>VLOOKUP($B9,'[1]Wagner-Peyser'!$C$6:$X$59,10,FALSE)</f>
        <v>0.77</v>
      </c>
      <c r="T9" s="12">
        <f>VLOOKUP($B9,'[1]Wagner-Peyser'!$C$6:$X$59,16,FALSE)</f>
        <v>6127</v>
      </c>
      <c r="U9" s="8" t="s">
        <v>61</v>
      </c>
      <c r="V9" s="9"/>
      <c r="W9" s="9"/>
      <c r="X9" s="9"/>
      <c r="Y9" s="10"/>
      <c r="Z9" s="9"/>
      <c r="AA9" s="9"/>
      <c r="AB9" s="9"/>
      <c r="AC9" s="10"/>
      <c r="AD9" s="9"/>
      <c r="AE9" s="9"/>
      <c r="AF9" s="9"/>
      <c r="AG9" s="9"/>
      <c r="AH9" s="9"/>
      <c r="AI9" s="9"/>
    </row>
    <row r="10" spans="1:36" ht="12.75" x14ac:dyDescent="0.2">
      <c r="A10" s="7">
        <v>1</v>
      </c>
      <c r="B10" s="7" t="s">
        <v>32</v>
      </c>
      <c r="C10" s="11">
        <f>VLOOKUP($B10,[1]Adult!$C$6:$X$59,4,FALSE)</f>
        <v>0.73299999999999998</v>
      </c>
      <c r="D10" s="11">
        <f>VLOOKUP($B10,[1]Adult!$C$6:$X$59,10,FALSE)</f>
        <v>0.66300000000000003</v>
      </c>
      <c r="E10" s="12">
        <f>VLOOKUP($B10,[1]Adult!$C$6:$X$59,16,FALSE)</f>
        <v>5250</v>
      </c>
      <c r="F10" s="11">
        <f>VLOOKUP($B10,[1]Adult!$C$6:$X$59,22,FALSE)</f>
        <v>0.56299999999999994</v>
      </c>
      <c r="G10" s="8" t="s">
        <v>61</v>
      </c>
      <c r="H10" s="11">
        <f>VLOOKUP($B10,'[1]Dislocated Worker'!$C$6:$X$59,4,FALSE)</f>
        <v>0.77</v>
      </c>
      <c r="I10" s="11">
        <f>VLOOKUP($B10,'[1]Dislocated Worker'!$C$6:$X$59,10,FALSE)</f>
        <v>0.74</v>
      </c>
      <c r="J10" s="12">
        <f>VLOOKUP($B10,'[1]Dislocated Worker'!$C$6:$X$59,16,FALSE)</f>
        <v>6876</v>
      </c>
      <c r="K10" s="11">
        <f>VLOOKUP($B10,'[1]Dislocated Worker'!$C$6:$X$59,22,FALSE)</f>
        <v>0.55900000000000005</v>
      </c>
      <c r="L10" s="8" t="s">
        <v>61</v>
      </c>
      <c r="M10" s="11">
        <f>VLOOKUP($B10,[1]Youth!$C$6:$X$59,4,FALSE)</f>
        <v>0.68600000000000005</v>
      </c>
      <c r="N10" s="11">
        <f>VLOOKUP($B10,[1]Youth!$C$6:$X$59,10,FALSE)</f>
        <v>0.40200000000000002</v>
      </c>
      <c r="O10" s="14" t="s">
        <v>61</v>
      </c>
      <c r="P10" s="11">
        <f>VLOOKUP($B10,[1]Youth!$C$6:$X$59,16,FALSE)</f>
        <v>0.72799999999999998</v>
      </c>
      <c r="Q10" s="8" t="s">
        <v>61</v>
      </c>
      <c r="R10" s="11">
        <f>VLOOKUP($B10,'[1]Wagner-Peyser'!$C$6:$X$59,4,FALSE)</f>
        <v>0.47799999999999998</v>
      </c>
      <c r="S10" s="11">
        <f>VLOOKUP($B10,'[1]Wagner-Peyser'!$C$6:$X$59,10,FALSE)</f>
        <v>0.48199999999999998</v>
      </c>
      <c r="T10" s="12">
        <f>VLOOKUP($B10,'[1]Wagner-Peyser'!$C$6:$X$59,16,FALSE)</f>
        <v>4834</v>
      </c>
      <c r="U10" s="8" t="s">
        <v>61</v>
      </c>
      <c r="V10" s="9"/>
      <c r="W10" s="9"/>
      <c r="X10" s="9"/>
      <c r="Y10" s="10"/>
      <c r="Z10" s="9"/>
      <c r="AA10" s="9"/>
      <c r="AB10" s="9"/>
      <c r="AC10" s="10"/>
      <c r="AD10" s="9"/>
      <c r="AE10" s="9"/>
      <c r="AF10" s="9"/>
      <c r="AG10" s="9"/>
      <c r="AH10" s="9"/>
      <c r="AI10" s="9"/>
    </row>
    <row r="11" spans="1:36" ht="12.75" x14ac:dyDescent="0.2">
      <c r="A11" s="7">
        <v>1</v>
      </c>
      <c r="B11" s="7" t="s">
        <v>34</v>
      </c>
      <c r="C11" s="11">
        <f>VLOOKUP($B11,[1]Adult!$C$6:$X$59,4,FALSE)</f>
        <v>0.66</v>
      </c>
      <c r="D11" s="11">
        <f>VLOOKUP($B11,[1]Adult!$C$6:$X$59,10,FALSE)</f>
        <v>0.64</v>
      </c>
      <c r="E11" s="12">
        <f>VLOOKUP($B11,[1]Adult!$C$6:$X$59,16,FALSE)</f>
        <v>4418</v>
      </c>
      <c r="F11" s="11">
        <f>VLOOKUP($B11,[1]Adult!$C$6:$X$59,22,FALSE)</f>
        <v>0.33</v>
      </c>
      <c r="G11" s="8" t="s">
        <v>61</v>
      </c>
      <c r="H11" s="11">
        <f>VLOOKUP($B11,'[1]Dislocated Worker'!$C$6:$X$59,4,FALSE)</f>
        <v>0.60199999999999998</v>
      </c>
      <c r="I11" s="11">
        <f>VLOOKUP($B11,'[1]Dislocated Worker'!$C$6:$X$59,10,FALSE)</f>
        <v>0.61399999999999999</v>
      </c>
      <c r="J11" s="12">
        <f>VLOOKUP($B11,'[1]Dislocated Worker'!$C$6:$X$59,16,FALSE)</f>
        <v>5717</v>
      </c>
      <c r="K11" s="11">
        <f>VLOOKUP($B11,'[1]Dislocated Worker'!$C$6:$X$59,22,FALSE)</f>
        <v>0.36</v>
      </c>
      <c r="L11" s="8" t="s">
        <v>61</v>
      </c>
      <c r="M11" s="11">
        <f>VLOOKUP($B11,[1]Youth!$C$6:$X$59,4,FALSE)</f>
        <v>0.69899999999999995</v>
      </c>
      <c r="N11" s="11">
        <f>VLOOKUP($B11,[1]Youth!$C$6:$X$59,10,FALSE)</f>
        <v>0.59099999999999997</v>
      </c>
      <c r="O11" s="14" t="s">
        <v>61</v>
      </c>
      <c r="P11" s="11">
        <f>VLOOKUP($B11,[1]Youth!$C$6:$X$59,16,FALSE)</f>
        <v>0.63500000000000001</v>
      </c>
      <c r="Q11" s="8" t="s">
        <v>61</v>
      </c>
      <c r="R11" s="11">
        <f>VLOOKUP($B11,'[1]Wagner-Peyser'!$C$6:$X$59,4,FALSE)</f>
        <v>0.60699999999999998</v>
      </c>
      <c r="S11" s="11">
        <f>VLOOKUP($B11,'[1]Wagner-Peyser'!$C$6:$X$59,10,FALSE)</f>
        <v>0.622</v>
      </c>
      <c r="T11" s="12">
        <f>VLOOKUP($B11,'[1]Wagner-Peyser'!$C$6:$X$59,16,FALSE)</f>
        <v>4840</v>
      </c>
      <c r="U11" s="8" t="s">
        <v>61</v>
      </c>
      <c r="V11" s="9"/>
      <c r="W11" s="9"/>
      <c r="X11" s="9"/>
      <c r="Y11" s="10"/>
      <c r="Z11" s="9"/>
      <c r="AA11" s="9"/>
      <c r="AB11" s="9"/>
      <c r="AC11" s="10"/>
      <c r="AD11" s="9"/>
      <c r="AE11" s="9"/>
      <c r="AF11" s="9"/>
      <c r="AG11" s="9"/>
      <c r="AH11" s="9"/>
      <c r="AI11" s="9"/>
    </row>
    <row r="12" spans="1:36" ht="12.75" x14ac:dyDescent="0.2">
      <c r="A12" s="7">
        <v>1</v>
      </c>
      <c r="B12" s="7" t="s">
        <v>41</v>
      </c>
      <c r="C12" s="11">
        <f>VLOOKUP($B12,[1]Adult!$C$6:$X$59,4,FALSE)</f>
        <v>0.35</v>
      </c>
      <c r="D12" s="11">
        <f>VLOOKUP($B12,[1]Adult!$C$6:$X$59,10,FALSE)</f>
        <v>0.34</v>
      </c>
      <c r="E12" s="12">
        <f>VLOOKUP($B12,[1]Adult!$C$6:$X$59,16,FALSE)</f>
        <v>2400</v>
      </c>
      <c r="F12" s="11">
        <f>VLOOKUP($B12,[1]Adult!$C$6:$X$59,22,FALSE)</f>
        <v>0.64</v>
      </c>
      <c r="G12" s="8" t="s">
        <v>61</v>
      </c>
      <c r="H12" s="11">
        <f>VLOOKUP($B12,'[1]Dislocated Worker'!$C$6:$X$59,4,FALSE)</f>
        <v>0.63</v>
      </c>
      <c r="I12" s="11">
        <f>VLOOKUP($B12,'[1]Dislocated Worker'!$C$6:$X$59,10,FALSE)</f>
        <v>0.42</v>
      </c>
      <c r="J12" s="12">
        <f>VLOOKUP($B12,'[1]Dislocated Worker'!$C$6:$X$59,16,FALSE)</f>
        <v>3000</v>
      </c>
      <c r="K12" s="11">
        <f>VLOOKUP($B12,'[1]Dislocated Worker'!$C$6:$X$59,22,FALSE)</f>
        <v>0.57999999999999996</v>
      </c>
      <c r="L12" s="8" t="s">
        <v>61</v>
      </c>
      <c r="M12" s="11">
        <f>VLOOKUP($B12,[1]Youth!$C$6:$X$59,4,FALSE)</f>
        <v>0.41</v>
      </c>
      <c r="N12" s="11">
        <f>VLOOKUP($B12,[1]Youth!$C$6:$X$59,10,FALSE)</f>
        <v>0.55000000000000004</v>
      </c>
      <c r="O12" s="14" t="s">
        <v>61</v>
      </c>
      <c r="P12" s="11">
        <f>VLOOKUP($B12,[1]Youth!$C$6:$X$59,16,FALSE)</f>
        <v>0.32</v>
      </c>
      <c r="Q12" s="8" t="s">
        <v>61</v>
      </c>
      <c r="R12" s="11">
        <f>VLOOKUP($B12,'[1]Wagner-Peyser'!$C$6:$X$59,4,FALSE)</f>
        <v>0.435</v>
      </c>
      <c r="S12" s="11">
        <f>VLOOKUP($B12,'[1]Wagner-Peyser'!$C$6:$X$59,10,FALSE)</f>
        <v>0.44500000000000001</v>
      </c>
      <c r="T12" s="12">
        <f>VLOOKUP($B12,'[1]Wagner-Peyser'!$C$6:$X$59,16,FALSE)</f>
        <v>2800</v>
      </c>
      <c r="U12" s="8" t="s">
        <v>61</v>
      </c>
      <c r="V12" s="9"/>
      <c r="W12" s="9"/>
      <c r="X12" s="9"/>
      <c r="Y12" s="10"/>
      <c r="Z12" s="9"/>
      <c r="AA12" s="9"/>
      <c r="AB12" s="9"/>
      <c r="AC12" s="10"/>
      <c r="AD12" s="9"/>
      <c r="AE12" s="9"/>
      <c r="AF12" s="9"/>
      <c r="AG12" s="9"/>
      <c r="AH12" s="9"/>
      <c r="AI12" s="9"/>
    </row>
    <row r="13" spans="1:36" ht="12.75" x14ac:dyDescent="0.2">
      <c r="A13" s="7">
        <v>1</v>
      </c>
      <c r="B13" s="7" t="s">
        <v>42</v>
      </c>
      <c r="C13" s="11">
        <f>VLOOKUP($B13,[1]Adult!$C$6:$X$59,4,FALSE)</f>
        <v>0.72699999999999998</v>
      </c>
      <c r="D13" s="11">
        <f>VLOOKUP($B13,[1]Adult!$C$6:$X$59,10,FALSE)</f>
        <v>0.71199999999999997</v>
      </c>
      <c r="E13" s="12">
        <f>VLOOKUP($B13,[1]Adult!$C$6:$X$59,16,FALSE)</f>
        <v>5200</v>
      </c>
      <c r="F13" s="11">
        <f>VLOOKUP($B13,[1]Adult!$C$6:$X$59,22,FALSE)</f>
        <v>0.66</v>
      </c>
      <c r="G13" s="8" t="s">
        <v>61</v>
      </c>
      <c r="H13" s="11">
        <f>VLOOKUP($B13,'[1]Dislocated Worker'!$C$6:$X$59,4,FALSE)</f>
        <v>0.76</v>
      </c>
      <c r="I13" s="11">
        <f>VLOOKUP($B13,'[1]Dislocated Worker'!$C$6:$X$59,10,FALSE)</f>
        <v>0.78</v>
      </c>
      <c r="J13" s="12">
        <f>VLOOKUP($B13,'[1]Dislocated Worker'!$C$6:$X$59,16,FALSE)</f>
        <v>6800</v>
      </c>
      <c r="K13" s="11">
        <f>VLOOKUP($B13,'[1]Dislocated Worker'!$C$6:$X$59,22,FALSE)</f>
        <v>0.76600000000000001</v>
      </c>
      <c r="L13" s="8" t="s">
        <v>61</v>
      </c>
      <c r="M13" s="11">
        <f>VLOOKUP($B13,[1]Youth!$C$6:$X$59,4,FALSE)</f>
        <v>0.54200000000000004</v>
      </c>
      <c r="N13" s="11">
        <f>VLOOKUP($B13,[1]Youth!$C$6:$X$59,10,FALSE)</f>
        <v>0.58799999999999997</v>
      </c>
      <c r="O13" s="14" t="s">
        <v>61</v>
      </c>
      <c r="P13" s="11">
        <f>VLOOKUP($B13,[1]Youth!$C$6:$X$59,16,FALSE)</f>
        <v>0.5</v>
      </c>
      <c r="Q13" s="8" t="s">
        <v>61</v>
      </c>
      <c r="R13" s="11">
        <f>VLOOKUP($B13,'[1]Wagner-Peyser'!$C$6:$X$59,4,FALSE)</f>
        <v>0.61</v>
      </c>
      <c r="S13" s="11">
        <f>VLOOKUP($B13,'[1]Wagner-Peyser'!$C$6:$X$59,10,FALSE)</f>
        <v>0.6</v>
      </c>
      <c r="T13" s="12">
        <f>VLOOKUP($B13,'[1]Wagner-Peyser'!$C$6:$X$59,16,FALSE)</f>
        <v>5078</v>
      </c>
      <c r="U13" s="8" t="s">
        <v>61</v>
      </c>
      <c r="V13" s="9"/>
      <c r="W13" s="9"/>
      <c r="X13" s="9"/>
      <c r="Y13" s="10"/>
      <c r="Z13" s="9"/>
      <c r="AA13" s="9"/>
      <c r="AB13" s="9"/>
      <c r="AC13" s="10"/>
      <c r="AD13" s="9"/>
      <c r="AE13" s="9"/>
      <c r="AF13" s="9"/>
      <c r="AG13" s="9"/>
      <c r="AH13" s="9"/>
      <c r="AI13" s="9"/>
    </row>
    <row r="14" spans="1:36" ht="12.75" x14ac:dyDescent="0.2">
      <c r="A14" s="7">
        <v>1</v>
      </c>
      <c r="B14" s="7" t="s">
        <v>48</v>
      </c>
      <c r="C14" s="11">
        <f>VLOOKUP($B14,[1]Adult!$C$6:$X$59,4,FALSE)</f>
        <v>0.72</v>
      </c>
      <c r="D14" s="11">
        <f>VLOOKUP($B14,[1]Adult!$C$6:$X$59,10,FALSE)</f>
        <v>0.60299999999999998</v>
      </c>
      <c r="E14" s="12">
        <f>VLOOKUP($B14,[1]Adult!$C$6:$X$59,16,FALSE)</f>
        <v>4509</v>
      </c>
      <c r="F14" s="11">
        <f>VLOOKUP($B14,[1]Adult!$C$6:$X$59,22,FALSE)</f>
        <v>0.59199999999999997</v>
      </c>
      <c r="G14" s="8" t="s">
        <v>61</v>
      </c>
      <c r="H14" s="11">
        <f>VLOOKUP($B14,'[1]Dislocated Worker'!$C$6:$X$59,4,FALSE)</f>
        <v>0.69</v>
      </c>
      <c r="I14" s="11">
        <f>VLOOKUP($B14,'[1]Dislocated Worker'!$C$6:$X$59,10,FALSE)</f>
        <v>0.70299999999999996</v>
      </c>
      <c r="J14" s="12">
        <f>VLOOKUP($B14,'[1]Dislocated Worker'!$C$6:$X$59,16,FALSE)</f>
        <v>7200</v>
      </c>
      <c r="K14" s="11">
        <f>VLOOKUP($B14,'[1]Dislocated Worker'!$C$6:$X$59,22,FALSE)</f>
        <v>0.6</v>
      </c>
      <c r="L14" s="8" t="s">
        <v>61</v>
      </c>
      <c r="M14" s="11">
        <f>VLOOKUP($B14,[1]Youth!$C$6:$X$59,4,FALSE)</f>
        <v>0.4</v>
      </c>
      <c r="N14" s="11">
        <f>VLOOKUP($B14,[1]Youth!$C$6:$X$59,10,FALSE)</f>
        <v>0.5</v>
      </c>
      <c r="O14" s="14" t="s">
        <v>61</v>
      </c>
      <c r="P14" s="11">
        <f>VLOOKUP($B14,[1]Youth!$C$6:$X$59,16,FALSE)</f>
        <v>0.35199999999999998</v>
      </c>
      <c r="Q14" s="8" t="s">
        <v>61</v>
      </c>
      <c r="R14" s="11">
        <f>VLOOKUP($B14,'[1]Wagner-Peyser'!$C$6:$X$59,4,FALSE)</f>
        <v>0.6</v>
      </c>
      <c r="S14" s="11">
        <f>VLOOKUP($B14,'[1]Wagner-Peyser'!$C$6:$X$59,10,FALSE)</f>
        <v>0.55100000000000005</v>
      </c>
      <c r="T14" s="12">
        <f>VLOOKUP($B14,'[1]Wagner-Peyser'!$C$6:$X$59,16,FALSE)</f>
        <v>5111</v>
      </c>
      <c r="U14" s="8" t="s">
        <v>61</v>
      </c>
      <c r="V14" s="9"/>
      <c r="W14" s="9"/>
      <c r="X14" s="9"/>
      <c r="Y14" s="10"/>
      <c r="Z14" s="9"/>
      <c r="AA14" s="9"/>
      <c r="AB14" s="9"/>
      <c r="AC14" s="10"/>
      <c r="AD14" s="9"/>
      <c r="AE14" s="9"/>
      <c r="AF14" s="9"/>
      <c r="AG14" s="9"/>
      <c r="AH14" s="9"/>
      <c r="AI14" s="9"/>
    </row>
    <row r="15" spans="1:36" ht="12.75" x14ac:dyDescent="0.2">
      <c r="A15" s="7">
        <v>1</v>
      </c>
      <c r="B15" s="7" t="s">
        <v>49</v>
      </c>
      <c r="C15" s="11">
        <f>VLOOKUP($B15,[1]Adult!$C$6:$X$59,4,FALSE)</f>
        <v>0.31</v>
      </c>
      <c r="D15" s="11">
        <f>VLOOKUP($B15,[1]Adult!$C$6:$X$59,10,FALSE)</f>
        <v>0.35</v>
      </c>
      <c r="E15" s="12">
        <f>VLOOKUP($B15,[1]Adult!$C$6:$X$59,16,FALSE)</f>
        <v>4500</v>
      </c>
      <c r="F15" s="11">
        <f>VLOOKUP($B15,[1]Adult!$C$6:$X$59,22,FALSE)</f>
        <v>0.62</v>
      </c>
      <c r="G15" s="8" t="s">
        <v>61</v>
      </c>
      <c r="H15" s="11">
        <f>VLOOKUP($B15,'[1]Dislocated Worker'!$C$6:$X$59,4,FALSE)</f>
        <v>0.5</v>
      </c>
      <c r="I15" s="11">
        <f>VLOOKUP($B15,'[1]Dislocated Worker'!$C$6:$X$59,10,FALSE)</f>
        <v>0.45</v>
      </c>
      <c r="J15" s="12">
        <f>VLOOKUP($B15,'[1]Dislocated Worker'!$C$6:$X$59,16,FALSE)</f>
        <v>5000</v>
      </c>
      <c r="K15" s="11">
        <f>VLOOKUP($B15,'[1]Dislocated Worker'!$C$6:$X$59,22,FALSE)</f>
        <v>0.48</v>
      </c>
      <c r="L15" s="8" t="s">
        <v>61</v>
      </c>
      <c r="M15" s="11">
        <f>VLOOKUP($B15,[1]Youth!$C$6:$X$59,4,FALSE)</f>
        <v>0.35</v>
      </c>
      <c r="N15" s="11">
        <f>VLOOKUP($B15,[1]Youth!$C$6:$X$59,10,FALSE)</f>
        <v>0.38</v>
      </c>
      <c r="O15" s="14" t="s">
        <v>61</v>
      </c>
      <c r="P15" s="11">
        <f>VLOOKUP($B15,[1]Youth!$C$6:$X$59,16,FALSE)</f>
        <v>0.4</v>
      </c>
      <c r="Q15" s="8" t="s">
        <v>61</v>
      </c>
      <c r="R15" s="11">
        <f>VLOOKUP($B15,'[1]Wagner-Peyser'!$C$6:$X$59,4,FALSE)</f>
        <v>0.5</v>
      </c>
      <c r="S15" s="11">
        <f>VLOOKUP($B15,'[1]Wagner-Peyser'!$C$6:$X$59,10,FALSE)</f>
        <v>0.45</v>
      </c>
      <c r="T15" s="12">
        <f>VLOOKUP($B15,'[1]Wagner-Peyser'!$C$6:$X$59,16,FALSE)</f>
        <v>5000</v>
      </c>
      <c r="U15" s="8" t="s">
        <v>61</v>
      </c>
      <c r="V15" s="9"/>
      <c r="W15" s="9"/>
      <c r="X15" s="9"/>
      <c r="Y15" s="10"/>
      <c r="Z15" s="9"/>
      <c r="AA15" s="9"/>
      <c r="AB15" s="9"/>
      <c r="AC15" s="10"/>
      <c r="AD15" s="9"/>
      <c r="AE15" s="9"/>
      <c r="AF15" s="9"/>
      <c r="AG15" s="9"/>
      <c r="AH15" s="9"/>
      <c r="AI15" s="9"/>
    </row>
    <row r="16" spans="1:36" ht="12.75" x14ac:dyDescent="0.2">
      <c r="A16" s="7">
        <v>2</v>
      </c>
      <c r="B16" s="7" t="s">
        <v>9</v>
      </c>
      <c r="C16" s="11">
        <f>VLOOKUP($B16,[1]Adult!$C$6:$X$59,4,FALSE)</f>
        <v>0.71</v>
      </c>
      <c r="D16" s="11">
        <f>VLOOKUP($B16,[1]Adult!$C$6:$X$59,10,FALSE)</f>
        <v>0.747</v>
      </c>
      <c r="E16" s="12">
        <f>VLOOKUP($B16,[1]Adult!$C$6:$X$59,16,FALSE)</f>
        <v>4575</v>
      </c>
      <c r="F16" s="11">
        <f>VLOOKUP($B16,[1]Adult!$C$6:$X$59,22,FALSE)</f>
        <v>0.45</v>
      </c>
      <c r="G16" s="8" t="s">
        <v>61</v>
      </c>
      <c r="H16" s="11">
        <f>VLOOKUP($B16,'[1]Dislocated Worker'!$C$6:$X$59,4,FALSE)</f>
        <v>0.77400000000000002</v>
      </c>
      <c r="I16" s="11">
        <f>VLOOKUP($B16,'[1]Dislocated Worker'!$C$6:$X$59,10,FALSE)</f>
        <v>0.77500000000000002</v>
      </c>
      <c r="J16" s="12">
        <f>VLOOKUP($B16,'[1]Dislocated Worker'!$C$6:$X$59,16,FALSE)</f>
        <v>6277</v>
      </c>
      <c r="K16" s="11">
        <f>VLOOKUP($B16,'[1]Dislocated Worker'!$C$6:$X$59,22,FALSE)</f>
        <v>0.45</v>
      </c>
      <c r="L16" s="8" t="s">
        <v>61</v>
      </c>
      <c r="M16" s="11">
        <f>VLOOKUP($B16,[1]Youth!$C$6:$X$59,4,FALSE)</f>
        <v>0.66700000000000004</v>
      </c>
      <c r="N16" s="11">
        <f>VLOOKUP($B16,[1]Youth!$C$6:$X$59,10,FALSE)</f>
        <v>0.52</v>
      </c>
      <c r="O16" s="14" t="s">
        <v>61</v>
      </c>
      <c r="P16" s="11">
        <f>VLOOKUP($B16,[1]Youth!$C$6:$X$59,16,FALSE)</f>
        <v>0.82</v>
      </c>
      <c r="Q16" s="8" t="s">
        <v>61</v>
      </c>
      <c r="R16" s="11">
        <f>VLOOKUP($B16,'[1]Wagner-Peyser'!$C$6:$X$59,4,FALSE)</f>
        <v>0.52200000000000002</v>
      </c>
      <c r="S16" s="11">
        <f>VLOOKUP($B16,'[1]Wagner-Peyser'!$C$6:$X$59,10,FALSE)</f>
        <v>0.60899999999999999</v>
      </c>
      <c r="T16" s="12">
        <f>VLOOKUP($B16,'[1]Wagner-Peyser'!$C$6:$X$59,16,FALSE)</f>
        <v>4371</v>
      </c>
      <c r="U16" s="8" t="s">
        <v>61</v>
      </c>
      <c r="V16" s="9"/>
      <c r="W16" s="9"/>
      <c r="X16" s="9"/>
      <c r="Y16" s="10"/>
      <c r="Z16" s="9"/>
      <c r="AA16" s="9"/>
      <c r="AB16" s="9"/>
      <c r="AC16" s="10"/>
      <c r="AD16" s="9"/>
      <c r="AE16" s="9"/>
      <c r="AF16" s="9"/>
      <c r="AG16" s="9"/>
      <c r="AH16" s="9"/>
      <c r="AI16" s="9"/>
    </row>
    <row r="17" spans="1:35" ht="12.75" x14ac:dyDescent="0.2">
      <c r="A17" s="7">
        <v>2</v>
      </c>
      <c r="B17" s="7" t="s">
        <v>10</v>
      </c>
      <c r="C17" s="11">
        <f>VLOOKUP($B17,[1]Adult!$C$6:$X$59,4,FALSE)</f>
        <v>0.62</v>
      </c>
      <c r="D17" s="11">
        <f>VLOOKUP($B17,[1]Adult!$C$6:$X$59,10,FALSE)</f>
        <v>0.68</v>
      </c>
      <c r="E17" s="12">
        <f>VLOOKUP($B17,[1]Adult!$C$6:$X$59,16,FALSE)</f>
        <v>6200</v>
      </c>
      <c r="F17" s="11">
        <f>VLOOKUP($B17,[1]Adult!$C$6:$X$59,22,FALSE)</f>
        <v>0.54</v>
      </c>
      <c r="G17" s="8" t="s">
        <v>61</v>
      </c>
      <c r="H17" s="11">
        <f>VLOOKUP($B17,'[1]Dislocated Worker'!$C$6:$X$59,4,FALSE)</f>
        <v>0.69</v>
      </c>
      <c r="I17" s="11">
        <f>VLOOKUP($B17,'[1]Dislocated Worker'!$C$6:$X$59,10,FALSE)</f>
        <v>0.65</v>
      </c>
      <c r="J17" s="12">
        <f>VLOOKUP($B17,'[1]Dislocated Worker'!$C$6:$X$59,16,FALSE)</f>
        <v>7500</v>
      </c>
      <c r="K17" s="11">
        <f>VLOOKUP($B17,'[1]Dislocated Worker'!$C$6:$X$59,22,FALSE)</f>
        <v>0.56999999999999995</v>
      </c>
      <c r="L17" s="8" t="s">
        <v>61</v>
      </c>
      <c r="M17" s="11">
        <f>VLOOKUP($B17,[1]Youth!$C$6:$X$59,4,FALSE)</f>
        <v>0.51</v>
      </c>
      <c r="N17" s="11">
        <f>VLOOKUP($B17,[1]Youth!$C$6:$X$59,10,FALSE)</f>
        <v>0.46</v>
      </c>
      <c r="O17" s="14" t="s">
        <v>61</v>
      </c>
      <c r="P17" s="11">
        <f>VLOOKUP($B17,[1]Youth!$C$6:$X$59,16,FALSE)</f>
        <v>0.5</v>
      </c>
      <c r="Q17" s="8" t="s">
        <v>61</v>
      </c>
      <c r="R17" s="11">
        <f>VLOOKUP($B17,'[1]Wagner-Peyser'!$C$6:$X$59,4,FALSE)</f>
        <v>0.5</v>
      </c>
      <c r="S17" s="11">
        <f>VLOOKUP($B17,'[1]Wagner-Peyser'!$C$6:$X$59,10,FALSE)</f>
        <v>0.79</v>
      </c>
      <c r="T17" s="12">
        <f>VLOOKUP($B17,'[1]Wagner-Peyser'!$C$6:$X$59,16,FALSE)</f>
        <v>5500</v>
      </c>
      <c r="U17" s="8" t="s">
        <v>61</v>
      </c>
      <c r="V17" s="9"/>
      <c r="W17" s="9"/>
      <c r="X17" s="9"/>
      <c r="Y17" s="10"/>
      <c r="Z17" s="9"/>
      <c r="AA17" s="9"/>
      <c r="AB17" s="9"/>
      <c r="AC17" s="10"/>
      <c r="AD17" s="9"/>
      <c r="AE17" s="9"/>
      <c r="AF17" s="9"/>
      <c r="AG17" s="9"/>
      <c r="AH17" s="9"/>
      <c r="AI17" s="9"/>
    </row>
    <row r="18" spans="1:35" ht="12.75" x14ac:dyDescent="0.2">
      <c r="A18" s="7">
        <v>2</v>
      </c>
      <c r="B18" s="7" t="s">
        <v>22</v>
      </c>
      <c r="C18" s="11">
        <f>VLOOKUP($B18,[1]Adult!$C$6:$X$59,4,FALSE)</f>
        <v>0.72</v>
      </c>
      <c r="D18" s="11">
        <f>VLOOKUP($B18,[1]Adult!$C$6:$X$59,10,FALSE)</f>
        <v>0.7</v>
      </c>
      <c r="E18" s="12">
        <f>VLOOKUP($B18,[1]Adult!$C$6:$X$59,16,FALSE)</f>
        <v>6500</v>
      </c>
      <c r="F18" s="11">
        <f>VLOOKUP($B18,[1]Adult!$C$6:$X$59,22,FALSE)</f>
        <v>0.56999999999999995</v>
      </c>
      <c r="G18" s="8" t="s">
        <v>61</v>
      </c>
      <c r="H18" s="11">
        <f>VLOOKUP($B18,'[1]Dislocated Worker'!$C$6:$X$59,4,FALSE)</f>
        <v>0.8</v>
      </c>
      <c r="I18" s="11">
        <f>VLOOKUP($B18,'[1]Dislocated Worker'!$C$6:$X$59,10,FALSE)</f>
        <v>0.75</v>
      </c>
      <c r="J18" s="12">
        <f>VLOOKUP($B18,'[1]Dislocated Worker'!$C$6:$X$59,16,FALSE)</f>
        <v>7800</v>
      </c>
      <c r="K18" s="11">
        <f>VLOOKUP($B18,'[1]Dislocated Worker'!$C$6:$X$59,22,FALSE)</f>
        <v>0.55000000000000004</v>
      </c>
      <c r="L18" s="8" t="s">
        <v>61</v>
      </c>
      <c r="M18" s="11">
        <f>VLOOKUP($B18,[1]Youth!$C$6:$X$59,4,FALSE)</f>
        <v>0.6</v>
      </c>
      <c r="N18" s="11">
        <f>VLOOKUP($B18,[1]Youth!$C$6:$X$59,10,FALSE)</f>
        <v>0.6</v>
      </c>
      <c r="O18" s="14" t="s">
        <v>61</v>
      </c>
      <c r="P18" s="11">
        <f>VLOOKUP($B18,[1]Youth!$C$6:$X$59,16,FALSE)</f>
        <v>0.6</v>
      </c>
      <c r="Q18" s="8" t="s">
        <v>61</v>
      </c>
      <c r="R18" s="11">
        <f>VLOOKUP($B18,'[1]Wagner-Peyser'!$C$6:$X$59,4,FALSE)</f>
        <v>0.55000000000000004</v>
      </c>
      <c r="S18" s="11">
        <f>VLOOKUP($B18,'[1]Wagner-Peyser'!$C$6:$X$59,10,FALSE)</f>
        <v>0.55000000000000004</v>
      </c>
      <c r="T18" s="12">
        <f>VLOOKUP($B18,'[1]Wagner-Peyser'!$C$6:$X$59,16,FALSE)</f>
        <v>5000</v>
      </c>
      <c r="U18" s="8" t="s">
        <v>61</v>
      </c>
      <c r="V18" s="9"/>
      <c r="W18" s="9"/>
      <c r="X18" s="9"/>
      <c r="Y18" s="10"/>
      <c r="Z18" s="9"/>
      <c r="AA18" s="9"/>
      <c r="AB18" s="9"/>
      <c r="AC18" s="10"/>
      <c r="AD18" s="9"/>
      <c r="AE18" s="9"/>
      <c r="AF18" s="9"/>
      <c r="AG18" s="9"/>
      <c r="AH18" s="9"/>
      <c r="AI18" s="9"/>
    </row>
    <row r="19" spans="1:35" ht="12.75" x14ac:dyDescent="0.2">
      <c r="A19" s="7">
        <v>2</v>
      </c>
      <c r="B19" s="7" t="s">
        <v>40</v>
      </c>
      <c r="C19" s="11">
        <f>VLOOKUP($B19,[1]Adult!$C$6:$X$59,4,FALSE)</f>
        <v>0.65</v>
      </c>
      <c r="D19" s="11">
        <f>VLOOKUP($B19,[1]Adult!$C$6:$X$59,10,FALSE)</f>
        <v>0.65</v>
      </c>
      <c r="E19" s="12">
        <f>VLOOKUP($B19,[1]Adult!$C$6:$X$59,16,FALSE)</f>
        <v>5000</v>
      </c>
      <c r="F19" s="11">
        <f>VLOOKUP($B19,[1]Adult!$C$6:$X$59,22,FALSE)</f>
        <v>0.55000000000000004</v>
      </c>
      <c r="G19" s="8" t="s">
        <v>61</v>
      </c>
      <c r="H19" s="11">
        <f>VLOOKUP($B19,'[1]Dislocated Worker'!$C$6:$X$59,4,FALSE)</f>
        <v>0.74</v>
      </c>
      <c r="I19" s="11">
        <f>VLOOKUP($B19,'[1]Dislocated Worker'!$C$6:$X$59,10,FALSE)</f>
        <v>0.75</v>
      </c>
      <c r="J19" s="12">
        <f>VLOOKUP($B19,'[1]Dislocated Worker'!$C$6:$X$59,16,FALSE)</f>
        <v>7000</v>
      </c>
      <c r="K19" s="11">
        <f>VLOOKUP($B19,'[1]Dislocated Worker'!$C$6:$X$59,22,FALSE)</f>
        <v>0.56999999999999995</v>
      </c>
      <c r="L19" s="8" t="s">
        <v>61</v>
      </c>
      <c r="M19" s="11">
        <f>VLOOKUP($B19,[1]Youth!$C$6:$X$59,4,FALSE)</f>
        <v>0.65</v>
      </c>
      <c r="N19" s="11">
        <f>VLOOKUP($B19,[1]Youth!$C$6:$X$59,10,FALSE)</f>
        <v>0.56999999999999995</v>
      </c>
      <c r="O19" s="14" t="s">
        <v>61</v>
      </c>
      <c r="P19" s="11">
        <f>VLOOKUP($B19,[1]Youth!$C$6:$X$59,16,FALSE)</f>
        <v>0.7</v>
      </c>
      <c r="Q19" s="8" t="s">
        <v>61</v>
      </c>
      <c r="R19" s="11">
        <f>VLOOKUP($B19,'[1]Wagner-Peyser'!$C$6:$X$59,4,FALSE)</f>
        <v>0.61</v>
      </c>
      <c r="S19" s="11">
        <f>VLOOKUP($B19,'[1]Wagner-Peyser'!$C$6:$X$59,10,FALSE)</f>
        <v>0.62</v>
      </c>
      <c r="T19" s="12">
        <f>VLOOKUP($B19,'[1]Wagner-Peyser'!$C$6:$X$59,16,FALSE)</f>
        <v>5000</v>
      </c>
      <c r="U19" s="8" t="s">
        <v>61</v>
      </c>
      <c r="V19" s="9"/>
      <c r="W19" s="9"/>
      <c r="X19" s="9"/>
      <c r="Y19" s="10"/>
      <c r="Z19" s="9"/>
      <c r="AA19" s="9"/>
      <c r="AB19" s="9"/>
      <c r="AC19" s="10"/>
      <c r="AD19" s="9"/>
      <c r="AE19" s="9"/>
      <c r="AF19" s="9"/>
      <c r="AG19" s="9"/>
      <c r="AH19" s="9"/>
      <c r="AI19" s="9"/>
    </row>
    <row r="20" spans="1:35" ht="12.75" x14ac:dyDescent="0.2">
      <c r="A20" s="7">
        <v>2</v>
      </c>
      <c r="B20" s="7" t="s">
        <v>50</v>
      </c>
      <c r="C20" s="11">
        <f>VLOOKUP($B20,[1]Adult!$C$6:$X$59,4,FALSE)</f>
        <v>0.77</v>
      </c>
      <c r="D20" s="11">
        <f>VLOOKUP($B20,[1]Adult!$C$6:$X$59,10,FALSE)</f>
        <v>0.85</v>
      </c>
      <c r="E20" s="12">
        <f>VLOOKUP($B20,[1]Adult!$C$6:$X$59,16,FALSE)</f>
        <v>5500</v>
      </c>
      <c r="F20" s="11">
        <f>VLOOKUP($B20,[1]Adult!$C$6:$X$59,22,FALSE)</f>
        <v>0.61</v>
      </c>
      <c r="G20" s="8" t="s">
        <v>61</v>
      </c>
      <c r="H20" s="11">
        <f>VLOOKUP($B20,'[1]Dislocated Worker'!$C$6:$X$59,4,FALSE)</f>
        <v>0.83</v>
      </c>
      <c r="I20" s="11">
        <f>VLOOKUP($B20,'[1]Dislocated Worker'!$C$6:$X$59,10,FALSE)</f>
        <v>0.85</v>
      </c>
      <c r="J20" s="12">
        <f>VLOOKUP($B20,'[1]Dislocated Worker'!$C$6:$X$59,16,FALSE)</f>
        <v>7600</v>
      </c>
      <c r="K20" s="11">
        <f>VLOOKUP($B20,'[1]Dislocated Worker'!$C$6:$X$59,22,FALSE)</f>
        <v>0.64</v>
      </c>
      <c r="L20" s="8" t="s">
        <v>61</v>
      </c>
      <c r="M20" s="11">
        <f>VLOOKUP($B20,[1]Youth!$C$6:$X$59,4,FALSE)</f>
        <v>0.63</v>
      </c>
      <c r="N20" s="11">
        <f>VLOOKUP($B20,[1]Youth!$C$6:$X$59,10,FALSE)</f>
        <v>0.6</v>
      </c>
      <c r="O20" s="14" t="s">
        <v>61</v>
      </c>
      <c r="P20" s="11">
        <f>VLOOKUP($B20,[1]Youth!$C$6:$X$59,16,FALSE)</f>
        <v>0.68</v>
      </c>
      <c r="Q20" s="8" t="s">
        <v>61</v>
      </c>
      <c r="R20" s="11">
        <f>VLOOKUP($B20,'[1]Wagner-Peyser'!$C$6:$X$59,4,FALSE)</f>
        <v>0.65</v>
      </c>
      <c r="S20" s="11">
        <f>VLOOKUP($B20,'[1]Wagner-Peyser'!$C$6:$X$59,10,FALSE)</f>
        <v>0.83</v>
      </c>
      <c r="T20" s="12">
        <f>VLOOKUP($B20,'[1]Wagner-Peyser'!$C$6:$X$59,16,FALSE)</f>
        <v>5600</v>
      </c>
      <c r="U20" s="8" t="s">
        <v>61</v>
      </c>
      <c r="V20" s="9"/>
      <c r="W20" s="9"/>
      <c r="X20" s="9"/>
      <c r="Y20" s="10"/>
      <c r="Z20" s="9"/>
      <c r="AA20" s="9"/>
      <c r="AB20" s="9"/>
      <c r="AC20" s="10"/>
      <c r="AD20" s="9"/>
      <c r="AE20" s="9"/>
      <c r="AF20" s="9"/>
      <c r="AG20" s="9"/>
      <c r="AH20" s="9"/>
      <c r="AI20" s="9"/>
    </row>
    <row r="21" spans="1:35" ht="12.75" x14ac:dyDescent="0.2">
      <c r="A21" s="7">
        <v>2</v>
      </c>
      <c r="B21" s="7" t="s">
        <v>52</v>
      </c>
      <c r="C21" s="11">
        <f>VLOOKUP($B21,[1]Adult!$C$6:$X$59,4,FALSE)</f>
        <v>0.72</v>
      </c>
      <c r="D21" s="11">
        <f>VLOOKUP($B21,[1]Adult!$C$6:$X$59,10,FALSE)</f>
        <v>0.72</v>
      </c>
      <c r="E21" s="12">
        <f>VLOOKUP($B21,[1]Adult!$C$6:$X$59,16,FALSE)</f>
        <v>5890</v>
      </c>
      <c r="F21" s="11">
        <f>VLOOKUP($B21,[1]Adult!$C$6:$X$59,22,FALSE)</f>
        <v>0.73</v>
      </c>
      <c r="G21" s="8" t="s">
        <v>61</v>
      </c>
      <c r="H21" s="11">
        <f>VLOOKUP($B21,'[1]Dislocated Worker'!$C$6:$X$59,4,FALSE)</f>
        <v>0.71</v>
      </c>
      <c r="I21" s="11">
        <f>VLOOKUP($B21,'[1]Dislocated Worker'!$C$6:$X$59,10,FALSE)</f>
        <v>0.76</v>
      </c>
      <c r="J21" s="12">
        <f>VLOOKUP($B21,'[1]Dislocated Worker'!$C$6:$X$59,16,FALSE)</f>
        <v>8320</v>
      </c>
      <c r="K21" s="11">
        <f>VLOOKUP($B21,'[1]Dislocated Worker'!$C$6:$X$59,22,FALSE)</f>
        <v>0.74</v>
      </c>
      <c r="L21" s="8" t="s">
        <v>61</v>
      </c>
      <c r="M21" s="11">
        <f>VLOOKUP($B21,[1]Youth!$C$6:$X$59,4,FALSE)</f>
        <v>0.61</v>
      </c>
      <c r="N21" s="11">
        <f>VLOOKUP($B21,[1]Youth!$C$6:$X$59,10,FALSE)</f>
        <v>0.43</v>
      </c>
      <c r="O21" s="14" t="s">
        <v>61</v>
      </c>
      <c r="P21" s="11">
        <f>VLOOKUP($B21,[1]Youth!$C$6:$X$59,16,FALSE)</f>
        <v>0.69</v>
      </c>
      <c r="Q21" s="8" t="s">
        <v>61</v>
      </c>
      <c r="R21" s="11">
        <f>VLOOKUP($B21,'[1]Wagner-Peyser'!$C$6:$X$59,4,FALSE)</f>
        <v>0.52</v>
      </c>
      <c r="S21" s="11">
        <f>VLOOKUP($B21,'[1]Wagner-Peyser'!$C$6:$X$59,10,FALSE)</f>
        <v>0.65</v>
      </c>
      <c r="T21" s="12">
        <f>VLOOKUP($B21,'[1]Wagner-Peyser'!$C$6:$X$59,16,FALSE)</f>
        <v>4500</v>
      </c>
      <c r="U21" s="8" t="s">
        <v>61</v>
      </c>
      <c r="V21" s="9"/>
      <c r="W21" s="9"/>
      <c r="X21" s="9"/>
      <c r="Y21" s="10"/>
      <c r="Z21" s="9"/>
      <c r="AA21" s="9"/>
      <c r="AB21" s="9"/>
      <c r="AC21" s="10"/>
      <c r="AD21" s="9"/>
      <c r="AE21" s="9"/>
      <c r="AF21" s="9"/>
      <c r="AG21" s="9"/>
      <c r="AH21" s="9"/>
      <c r="AI21" s="9"/>
    </row>
    <row r="22" spans="1:35" ht="12.75" x14ac:dyDescent="0.2">
      <c r="A22" s="7">
        <v>3</v>
      </c>
      <c r="B22" s="7" t="s">
        <v>2</v>
      </c>
      <c r="C22" s="11">
        <f>VLOOKUP($B22,[1]Adult!$C$6:$X$59,4,FALSE)</f>
        <v>0.72299999999999998</v>
      </c>
      <c r="D22" s="11">
        <f>VLOOKUP($B22,[1]Adult!$C$6:$X$59,10,FALSE)</f>
        <v>0.70399999999999996</v>
      </c>
      <c r="E22" s="12">
        <f>VLOOKUP($B22,[1]Adult!$C$6:$X$59,16,FALSE)</f>
        <v>5250</v>
      </c>
      <c r="F22" s="11">
        <f>VLOOKUP($B22,[1]Adult!$C$6:$X$59,22,FALSE)</f>
        <v>0.52800000000000002</v>
      </c>
      <c r="G22" s="8" t="s">
        <v>61</v>
      </c>
      <c r="H22" s="11">
        <f>VLOOKUP($B22,'[1]Dislocated Worker'!$C$6:$X$59,4,FALSE)</f>
        <v>0.75</v>
      </c>
      <c r="I22" s="11">
        <f>VLOOKUP($B22,'[1]Dislocated Worker'!$C$6:$X$59,10,FALSE)</f>
        <v>0.72</v>
      </c>
      <c r="J22" s="12">
        <f>VLOOKUP($B22,'[1]Dislocated Worker'!$C$6:$X$59,16,FALSE)</f>
        <v>6000</v>
      </c>
      <c r="K22" s="11">
        <f>VLOOKUP($B22,'[1]Dislocated Worker'!$C$6:$X$59,22,FALSE)</f>
        <v>0.52500000000000002</v>
      </c>
      <c r="L22" s="8" t="s">
        <v>61</v>
      </c>
      <c r="M22" s="11">
        <f>VLOOKUP($B22,[1]Youth!$C$6:$X$59,4,FALSE)</f>
        <v>0.5</v>
      </c>
      <c r="N22" s="11">
        <f>VLOOKUP($B22,[1]Youth!$C$6:$X$59,10,FALSE)</f>
        <v>0.61499999999999999</v>
      </c>
      <c r="O22" s="14" t="s">
        <v>61</v>
      </c>
      <c r="P22" s="11">
        <f>VLOOKUP($B22,[1]Youth!$C$6:$X$59,16,FALSE)</f>
        <v>0.498</v>
      </c>
      <c r="Q22" s="8" t="s">
        <v>61</v>
      </c>
      <c r="R22" s="11">
        <f>VLOOKUP($B22,'[1]Wagner-Peyser'!$C$6:$X$59,4,FALSE)</f>
        <v>0.63</v>
      </c>
      <c r="S22" s="11">
        <f>VLOOKUP($B22,'[1]Wagner-Peyser'!$C$6:$X$59,10,FALSE)</f>
        <v>0.66</v>
      </c>
      <c r="T22" s="12">
        <f>VLOOKUP($B22,'[1]Wagner-Peyser'!$C$6:$X$59,16,FALSE)</f>
        <v>4400</v>
      </c>
      <c r="U22" s="8" t="s">
        <v>61</v>
      </c>
      <c r="V22" s="9"/>
      <c r="W22" s="9"/>
      <c r="X22" s="9"/>
      <c r="Y22" s="10"/>
      <c r="Z22" s="9"/>
      <c r="AA22" s="9"/>
      <c r="AB22" s="9"/>
      <c r="AC22" s="10"/>
      <c r="AD22" s="9"/>
      <c r="AE22" s="9"/>
      <c r="AF22" s="9"/>
      <c r="AG22" s="9"/>
      <c r="AH22" s="9"/>
      <c r="AI22" s="9"/>
    </row>
    <row r="23" spans="1:35" ht="12.75" x14ac:dyDescent="0.2">
      <c r="A23" s="7">
        <v>3</v>
      </c>
      <c r="B23" s="7" t="s">
        <v>11</v>
      </c>
      <c r="C23" s="11">
        <f>VLOOKUP($B23,[1]Adult!$C$6:$X$59,4,FALSE)</f>
        <v>0.86</v>
      </c>
      <c r="D23" s="11">
        <f>VLOOKUP($B23,[1]Adult!$C$6:$X$59,10,FALSE)</f>
        <v>0.82</v>
      </c>
      <c r="E23" s="12">
        <f>VLOOKUP($B23,[1]Adult!$C$6:$X$59,16,FALSE)</f>
        <v>7550</v>
      </c>
      <c r="F23" s="11">
        <f>VLOOKUP($B23,[1]Adult!$C$6:$X$59,22,FALSE)</f>
        <v>0.59</v>
      </c>
      <c r="G23" s="8" t="s">
        <v>61</v>
      </c>
      <c r="H23" s="11">
        <f>VLOOKUP($B23,'[1]Dislocated Worker'!$C$6:$X$59,4,FALSE)</f>
        <v>0.8</v>
      </c>
      <c r="I23" s="11">
        <f>VLOOKUP($B23,'[1]Dislocated Worker'!$C$6:$X$59,10,FALSE)</f>
        <v>0.76</v>
      </c>
      <c r="J23" s="12">
        <f>VLOOKUP($B23,'[1]Dislocated Worker'!$C$6:$X$59,16,FALSE)</f>
        <v>6550</v>
      </c>
      <c r="K23" s="11">
        <f>VLOOKUP($B23,'[1]Dislocated Worker'!$C$6:$X$59,22,FALSE)</f>
        <v>0.65</v>
      </c>
      <c r="L23" s="8" t="s">
        <v>61</v>
      </c>
      <c r="M23" s="11">
        <f>VLOOKUP($B23,[1]Youth!$C$6:$X$59,4,FALSE)</f>
        <v>0.73</v>
      </c>
      <c r="N23" s="11">
        <f>VLOOKUP($B23,[1]Youth!$C$6:$X$59,10,FALSE)</f>
        <v>0.66</v>
      </c>
      <c r="O23" s="14" t="s">
        <v>61</v>
      </c>
      <c r="P23" s="11">
        <f>VLOOKUP($B23,[1]Youth!$C$6:$X$59,16,FALSE)</f>
        <v>0.75</v>
      </c>
      <c r="Q23" s="8" t="s">
        <v>61</v>
      </c>
      <c r="R23" s="11">
        <f>VLOOKUP($B23,'[1]Wagner-Peyser'!$C$6:$X$59,4,FALSE)</f>
        <v>0.61</v>
      </c>
      <c r="S23" s="11">
        <f>VLOOKUP($B23,'[1]Wagner-Peyser'!$C$6:$X$59,10,FALSE)</f>
        <v>0.63</v>
      </c>
      <c r="T23" s="12">
        <f>VLOOKUP($B23,'[1]Wagner-Peyser'!$C$6:$X$59,16,FALSE)</f>
        <v>4550</v>
      </c>
      <c r="U23" s="8" t="s">
        <v>61</v>
      </c>
      <c r="V23" s="9"/>
      <c r="W23" s="9"/>
      <c r="X23" s="9"/>
      <c r="Y23" s="10"/>
      <c r="Z23" s="9"/>
      <c r="AA23" s="9"/>
      <c r="AB23" s="9"/>
      <c r="AC23" s="10"/>
      <c r="AD23" s="9"/>
      <c r="AE23" s="9"/>
      <c r="AF23" s="9"/>
      <c r="AG23" s="9"/>
      <c r="AH23" s="9"/>
      <c r="AI23" s="9"/>
    </row>
    <row r="24" spans="1:35" ht="12.75" x14ac:dyDescent="0.2">
      <c r="A24" s="7">
        <v>3</v>
      </c>
      <c r="B24" s="7" t="s">
        <v>12</v>
      </c>
      <c r="C24" s="11">
        <f>VLOOKUP($B24,[1]Adult!$C$6:$X$59,4,FALSE)</f>
        <v>0.73</v>
      </c>
      <c r="D24" s="11">
        <f>VLOOKUP($B24,[1]Adult!$C$6:$X$59,10,FALSE)</f>
        <v>0.72</v>
      </c>
      <c r="E24" s="12">
        <f>VLOOKUP($B24,[1]Adult!$C$6:$X$59,16,FALSE)</f>
        <v>5249</v>
      </c>
      <c r="F24" s="11">
        <f>VLOOKUP($B24,[1]Adult!$C$6:$X$59,22,FALSE)</f>
        <v>0.69</v>
      </c>
      <c r="G24" s="8" t="s">
        <v>61</v>
      </c>
      <c r="H24" s="11">
        <f>VLOOKUP($B24,'[1]Dislocated Worker'!$C$6:$X$59,4,FALSE)</f>
        <v>0.77</v>
      </c>
      <c r="I24" s="11">
        <f>VLOOKUP($B24,'[1]Dislocated Worker'!$C$6:$X$59,10,FALSE)</f>
        <v>0.76</v>
      </c>
      <c r="J24" s="12">
        <f>VLOOKUP($B24,'[1]Dislocated Worker'!$C$6:$X$59,16,FALSE)</f>
        <v>5603</v>
      </c>
      <c r="K24" s="11">
        <f>VLOOKUP($B24,'[1]Dislocated Worker'!$C$6:$X$59,22,FALSE)</f>
        <v>0.7</v>
      </c>
      <c r="L24" s="8" t="s">
        <v>61</v>
      </c>
      <c r="M24" s="11">
        <f>VLOOKUP($B24,[1]Youth!$C$6:$X$59,4,FALSE)</f>
        <v>0.65500000000000003</v>
      </c>
      <c r="N24" s="11">
        <f>VLOOKUP($B24,[1]Youth!$C$6:$X$59,10,FALSE)</f>
        <v>0.65500000000000003</v>
      </c>
      <c r="O24" s="14" t="s">
        <v>61</v>
      </c>
      <c r="P24" s="11">
        <f>VLOOKUP($B24,[1]Youth!$C$6:$X$59,16,FALSE)</f>
        <v>0.70499999999999996</v>
      </c>
      <c r="Q24" s="8" t="s">
        <v>61</v>
      </c>
      <c r="R24" s="11">
        <f>VLOOKUP($B24,'[1]Wagner-Peyser'!$C$6:$X$59,4,FALSE)</f>
        <v>0.64</v>
      </c>
      <c r="S24" s="11">
        <f>VLOOKUP($B24,'[1]Wagner-Peyser'!$C$6:$X$59,10,FALSE)</f>
        <v>0.65</v>
      </c>
      <c r="T24" s="12">
        <f>VLOOKUP($B24,'[1]Wagner-Peyser'!$C$6:$X$59,16,FALSE)</f>
        <v>4156</v>
      </c>
      <c r="U24" s="8" t="s">
        <v>61</v>
      </c>
      <c r="V24" s="9"/>
      <c r="W24" s="9"/>
      <c r="X24" s="9"/>
      <c r="Y24" s="10"/>
      <c r="Z24" s="9"/>
      <c r="AA24" s="9"/>
      <c r="AB24" s="9"/>
      <c r="AC24" s="10"/>
      <c r="AD24" s="9"/>
      <c r="AE24" s="9"/>
      <c r="AF24" s="9"/>
      <c r="AG24" s="9"/>
      <c r="AH24" s="9"/>
      <c r="AI24" s="9"/>
    </row>
    <row r="25" spans="1:35" ht="12.75" x14ac:dyDescent="0.2">
      <c r="A25" s="7">
        <v>3</v>
      </c>
      <c r="B25" s="7" t="s">
        <v>19</v>
      </c>
      <c r="C25" s="11">
        <f>VLOOKUP($B25,[1]Adult!$C$6:$X$59,4,FALSE)</f>
        <v>0.64</v>
      </c>
      <c r="D25" s="11">
        <f>VLOOKUP($B25,[1]Adult!$C$6:$X$59,10,FALSE)</f>
        <v>0.68899999999999995</v>
      </c>
      <c r="E25" s="12">
        <f>VLOOKUP($B25,[1]Adult!$C$6:$X$59,16,FALSE)</f>
        <v>5200</v>
      </c>
      <c r="F25" s="11">
        <f>VLOOKUP($B25,[1]Adult!$C$6:$X$59,22,FALSE)</f>
        <v>0.5</v>
      </c>
      <c r="G25" s="8" t="s">
        <v>61</v>
      </c>
      <c r="H25" s="11">
        <f>VLOOKUP($B25,'[1]Dislocated Worker'!$C$6:$X$59,4,FALSE)</f>
        <v>0.72</v>
      </c>
      <c r="I25" s="11">
        <f>VLOOKUP($B25,'[1]Dislocated Worker'!$C$6:$X$59,10,FALSE)</f>
        <v>0.74</v>
      </c>
      <c r="J25" s="12">
        <f>VLOOKUP($B25,'[1]Dislocated Worker'!$C$6:$X$59,16,FALSE)</f>
        <v>6600</v>
      </c>
      <c r="K25" s="11">
        <f>VLOOKUP($B25,'[1]Dislocated Worker'!$C$6:$X$59,22,FALSE)</f>
        <v>0.55900000000000005</v>
      </c>
      <c r="L25" s="8" t="s">
        <v>61</v>
      </c>
      <c r="M25" s="11">
        <f>VLOOKUP($B25,[1]Youth!$C$6:$X$59,4,FALSE)</f>
        <v>0.66</v>
      </c>
      <c r="N25" s="11">
        <f>VLOOKUP($B25,[1]Youth!$C$6:$X$59,10,FALSE)</f>
        <v>0.69</v>
      </c>
      <c r="O25" s="14" t="s">
        <v>61</v>
      </c>
      <c r="P25" s="11">
        <f>VLOOKUP($B25,[1]Youth!$C$6:$X$59,16,FALSE)</f>
        <v>0.68</v>
      </c>
      <c r="Q25" s="8" t="s">
        <v>61</v>
      </c>
      <c r="R25" s="11">
        <f>VLOOKUP($B25,'[1]Wagner-Peyser'!$C$6:$X$59,4,FALSE)</f>
        <v>0.64</v>
      </c>
      <c r="S25" s="11">
        <f>VLOOKUP($B25,'[1]Wagner-Peyser'!$C$6:$X$59,10,FALSE)</f>
        <v>0.68900000000000006</v>
      </c>
      <c r="T25" s="12">
        <f>VLOOKUP($B25,'[1]Wagner-Peyser'!$C$6:$X$59,16,FALSE)</f>
        <v>5200</v>
      </c>
      <c r="U25" s="8" t="s">
        <v>61</v>
      </c>
      <c r="V25" s="9"/>
      <c r="W25" s="9"/>
      <c r="X25" s="9"/>
      <c r="Y25" s="10"/>
      <c r="Z25" s="9"/>
      <c r="AA25" s="9"/>
      <c r="AB25" s="9"/>
      <c r="AC25" s="10"/>
      <c r="AD25" s="9"/>
      <c r="AE25" s="9"/>
      <c r="AF25" s="9"/>
      <c r="AG25" s="9"/>
      <c r="AH25" s="9"/>
      <c r="AI25" s="9"/>
    </row>
    <row r="26" spans="1:35" ht="12.75" x14ac:dyDescent="0.2">
      <c r="A26" s="7">
        <v>3</v>
      </c>
      <c r="B26" s="7" t="s">
        <v>26</v>
      </c>
      <c r="C26" s="11">
        <f>VLOOKUP($B26,[1]Adult!$C$6:$X$59,4,FALSE)</f>
        <v>0.68799999999999994</v>
      </c>
      <c r="D26" s="11">
        <f>VLOOKUP($B26,[1]Adult!$C$6:$X$59,10,FALSE)</f>
        <v>0.65</v>
      </c>
      <c r="E26" s="12">
        <f>VLOOKUP($B26,[1]Adult!$C$6:$X$59,16,FALSE)</f>
        <v>4794</v>
      </c>
      <c r="F26" s="11">
        <f>VLOOKUP($B26,[1]Adult!$C$6:$X$59,22,FALSE)</f>
        <v>0.41699999999999998</v>
      </c>
      <c r="G26" s="8" t="s">
        <v>61</v>
      </c>
      <c r="H26" s="11">
        <f>VLOOKUP($B26,'[1]Dislocated Worker'!$C$6:$X$59,4,FALSE)</f>
        <v>0.67500000000000004</v>
      </c>
      <c r="I26" s="11">
        <f>VLOOKUP($B26,'[1]Dislocated Worker'!$C$6:$X$59,10,FALSE)</f>
        <v>0.63900000000000001</v>
      </c>
      <c r="J26" s="12">
        <f>VLOOKUP($B26,'[1]Dislocated Worker'!$C$6:$X$59,16,FALSE)</f>
        <v>4673</v>
      </c>
      <c r="K26" s="11">
        <f>VLOOKUP($B26,'[1]Dislocated Worker'!$C$6:$X$59,22,FALSE)</f>
        <v>0.44600000000000001</v>
      </c>
      <c r="L26" s="8" t="s">
        <v>61</v>
      </c>
      <c r="M26" s="11">
        <f>VLOOKUP($B26,[1]Youth!$C$6:$X$59,4,FALSE)</f>
        <v>0.67</v>
      </c>
      <c r="N26" s="11">
        <f>VLOOKUP($B26,[1]Youth!$C$6:$X$59,10,FALSE)</f>
        <v>0.69</v>
      </c>
      <c r="O26" s="14" t="s">
        <v>61</v>
      </c>
      <c r="P26" s="11">
        <f>VLOOKUP($B26,[1]Youth!$C$6:$X$59,16,FALSE)</f>
        <v>0.745</v>
      </c>
      <c r="Q26" s="8" t="s">
        <v>61</v>
      </c>
      <c r="R26" s="11">
        <f>VLOOKUP($B26,'[1]Wagner-Peyser'!$C$6:$X$59,4,FALSE)</f>
        <v>0.60399999999999998</v>
      </c>
      <c r="S26" s="11">
        <f>VLOOKUP($B26,'[1]Wagner-Peyser'!$C$6:$X$59,10,FALSE)</f>
        <v>0.623</v>
      </c>
      <c r="T26" s="12">
        <f>VLOOKUP($B26,'[1]Wagner-Peyser'!$C$6:$X$59,16,FALSE)</f>
        <v>3815</v>
      </c>
      <c r="U26" s="8" t="s">
        <v>61</v>
      </c>
      <c r="V26" s="9"/>
      <c r="W26" s="9"/>
      <c r="X26" s="9"/>
      <c r="Y26" s="10"/>
      <c r="Z26" s="9"/>
      <c r="AA26" s="9"/>
      <c r="AB26" s="9"/>
      <c r="AC26" s="10"/>
      <c r="AD26" s="9"/>
      <c r="AE26" s="9"/>
      <c r="AF26" s="9"/>
      <c r="AG26" s="9"/>
      <c r="AH26" s="9"/>
      <c r="AI26" s="9"/>
    </row>
    <row r="27" spans="1:35" ht="12.75" x14ac:dyDescent="0.2">
      <c r="A27" s="7">
        <v>3</v>
      </c>
      <c r="B27" s="7" t="s">
        <v>35</v>
      </c>
      <c r="C27" s="11">
        <f>VLOOKUP($B27,[1]Adult!$C$6:$X$59,4,FALSE)</f>
        <v>0.66</v>
      </c>
      <c r="D27" s="11">
        <f>VLOOKUP($B27,[1]Adult!$C$6:$X$59,10,FALSE)</f>
        <v>0.68</v>
      </c>
      <c r="E27" s="12">
        <f>VLOOKUP($B27,[1]Adult!$C$6:$X$59,16,FALSE)</f>
        <v>4600</v>
      </c>
      <c r="F27" s="11">
        <f>VLOOKUP($B27,[1]Adult!$C$6:$X$59,22,FALSE)</f>
        <v>0.45</v>
      </c>
      <c r="G27" s="8" t="s">
        <v>61</v>
      </c>
      <c r="H27" s="11">
        <f>VLOOKUP($B27,'[1]Dislocated Worker'!$C$6:$X$59,4,FALSE)</f>
        <v>0.755</v>
      </c>
      <c r="I27" s="11">
        <f>VLOOKUP($B27,'[1]Dislocated Worker'!$C$6:$X$59,10,FALSE)</f>
        <v>0.75</v>
      </c>
      <c r="J27" s="12">
        <f>VLOOKUP($B27,'[1]Dislocated Worker'!$C$6:$X$59,16,FALSE)</f>
        <v>6380</v>
      </c>
      <c r="K27" s="11">
        <f>VLOOKUP($B27,'[1]Dislocated Worker'!$C$6:$X$59,22,FALSE)</f>
        <v>0.54400000000000004</v>
      </c>
      <c r="L27" s="8" t="s">
        <v>61</v>
      </c>
      <c r="M27" s="11">
        <f>VLOOKUP($B27,[1]Youth!$C$6:$X$59,4,FALSE)</f>
        <v>0.6</v>
      </c>
      <c r="N27" s="11">
        <f>VLOOKUP($B27,[1]Youth!$C$6:$X$59,10,FALSE)</f>
        <v>0.57999999999999996</v>
      </c>
      <c r="O27" s="14" t="s">
        <v>61</v>
      </c>
      <c r="P27" s="11">
        <f>VLOOKUP($B27,[1]Youth!$C$6:$X$59,16,FALSE)</f>
        <v>0.56999999999999995</v>
      </c>
      <c r="Q27" s="8" t="s">
        <v>61</v>
      </c>
      <c r="R27" s="11">
        <f>VLOOKUP($B27,'[1]Wagner-Peyser'!$C$6:$X$59,4,FALSE)</f>
        <v>0.66</v>
      </c>
      <c r="S27" s="11">
        <f>VLOOKUP($B27,'[1]Wagner-Peyser'!$C$6:$X$59,10,FALSE)</f>
        <v>0.68</v>
      </c>
      <c r="T27" s="12">
        <f>VLOOKUP($B27,'[1]Wagner-Peyser'!$C$6:$X$59,16,FALSE)</f>
        <v>4600</v>
      </c>
      <c r="U27" s="8" t="s">
        <v>61</v>
      </c>
      <c r="V27" s="9"/>
      <c r="W27" s="9"/>
      <c r="X27" s="9"/>
      <c r="Y27" s="10"/>
      <c r="Z27" s="9"/>
      <c r="AA27" s="9"/>
      <c r="AB27" s="9"/>
      <c r="AC27" s="10"/>
      <c r="AD27" s="9"/>
      <c r="AE27" s="9"/>
      <c r="AF27" s="9"/>
      <c r="AG27" s="9"/>
      <c r="AH27" s="9"/>
      <c r="AI27" s="9"/>
    </row>
    <row r="28" spans="1:35" ht="12.75" x14ac:dyDescent="0.2">
      <c r="A28" s="7">
        <v>3</v>
      </c>
      <c r="B28" s="7" t="s">
        <v>43</v>
      </c>
      <c r="C28" s="11">
        <f>VLOOKUP($B28,[1]Adult!$C$6:$X$59,4,FALSE)</f>
        <v>0.73099999999999998</v>
      </c>
      <c r="D28" s="11">
        <f>VLOOKUP($B28,[1]Adult!$C$6:$X$59,10,FALSE)</f>
        <v>0.70799999999999996</v>
      </c>
      <c r="E28" s="12">
        <f>VLOOKUP($B28,[1]Adult!$C$6:$X$59,16,FALSE)</f>
        <v>4628</v>
      </c>
      <c r="F28" s="11">
        <f>VLOOKUP($B28,[1]Adult!$C$6:$X$59,22,FALSE)</f>
        <v>0.51</v>
      </c>
      <c r="G28" s="8" t="s">
        <v>61</v>
      </c>
      <c r="H28" s="11">
        <f>VLOOKUP($B28,'[1]Dislocated Worker'!$C$6:$X$59,4,FALSE)</f>
        <v>0.77</v>
      </c>
      <c r="I28" s="11">
        <f>VLOOKUP($B28,'[1]Dislocated Worker'!$C$6:$X$59,10,FALSE)</f>
        <v>0.75</v>
      </c>
      <c r="J28" s="12">
        <f>VLOOKUP($B28,'[1]Dislocated Worker'!$C$6:$X$59,16,FALSE)</f>
        <v>6100</v>
      </c>
      <c r="K28" s="11">
        <f>VLOOKUP($B28,'[1]Dislocated Worker'!$C$6:$X$59,22,FALSE)</f>
        <v>0.54400000000000004</v>
      </c>
      <c r="L28" s="8" t="s">
        <v>61</v>
      </c>
      <c r="M28" s="11">
        <f>VLOOKUP($B28,[1]Youth!$C$6:$X$59,4,FALSE)</f>
        <v>0.751</v>
      </c>
      <c r="N28" s="11">
        <f>VLOOKUP($B28,[1]Youth!$C$6:$X$59,10,FALSE)</f>
        <v>0.67600000000000005</v>
      </c>
      <c r="O28" s="14" t="s">
        <v>61</v>
      </c>
      <c r="P28" s="11">
        <f>VLOOKUP($B28,[1]Youth!$C$6:$X$59,16,FALSE)</f>
        <v>0.68100000000000005</v>
      </c>
      <c r="Q28" s="8" t="s">
        <v>61</v>
      </c>
      <c r="R28" s="11">
        <f>VLOOKUP($B28,'[1]Wagner-Peyser'!$C$6:$X$59,4,FALSE)</f>
        <v>0.64</v>
      </c>
      <c r="S28" s="11">
        <f>VLOOKUP($B28,'[1]Wagner-Peyser'!$C$6:$X$59,10,FALSE)</f>
        <v>0.66</v>
      </c>
      <c r="T28" s="12">
        <f>VLOOKUP($B28,'[1]Wagner-Peyser'!$C$6:$X$59,16,FALSE)</f>
        <v>4405</v>
      </c>
      <c r="U28" s="8" t="s">
        <v>61</v>
      </c>
      <c r="V28" s="9"/>
      <c r="W28" s="9"/>
      <c r="X28" s="9"/>
      <c r="Y28" s="10"/>
      <c r="Z28" s="9"/>
      <c r="AA28" s="9"/>
      <c r="AB28" s="9"/>
      <c r="AC28" s="10"/>
      <c r="AD28" s="9"/>
      <c r="AE28" s="9"/>
      <c r="AF28" s="9"/>
      <c r="AG28" s="9"/>
      <c r="AH28" s="9"/>
      <c r="AI28" s="9"/>
    </row>
    <row r="29" spans="1:35" ht="12.75" x14ac:dyDescent="0.2">
      <c r="A29" s="7">
        <v>3</v>
      </c>
      <c r="B29" s="7" t="s">
        <v>45</v>
      </c>
      <c r="C29" s="11">
        <f>VLOOKUP($B29,[1]Adult!$C$6:$X$59,4,FALSE)</f>
        <v>0.8</v>
      </c>
      <c r="D29" s="11">
        <f>VLOOKUP($B29,[1]Adult!$C$6:$X$59,10,FALSE)</f>
        <v>0.75</v>
      </c>
      <c r="E29" s="12">
        <f>VLOOKUP($B29,[1]Adult!$C$6:$X$59,16,FALSE)</f>
        <v>6500</v>
      </c>
      <c r="F29" s="11">
        <f>VLOOKUP($B29,[1]Adult!$C$6:$X$59,22,FALSE)</f>
        <v>0.72499999999999998</v>
      </c>
      <c r="G29" s="8" t="s">
        <v>61</v>
      </c>
      <c r="H29" s="11">
        <f>VLOOKUP($B29,'[1]Dislocated Worker'!$C$6:$X$59,4,FALSE)</f>
        <v>0.83</v>
      </c>
      <c r="I29" s="11">
        <f>VLOOKUP($B29,'[1]Dislocated Worker'!$C$6:$X$59,10,FALSE)</f>
        <v>0.79</v>
      </c>
      <c r="J29" s="12">
        <f>VLOOKUP($B29,'[1]Dislocated Worker'!$C$6:$X$59,16,FALSE)</f>
        <v>7100</v>
      </c>
      <c r="K29" s="11">
        <f>VLOOKUP($B29,'[1]Dislocated Worker'!$C$6:$X$59,22,FALSE)</f>
        <v>0.76500000000000001</v>
      </c>
      <c r="L29" s="8" t="s">
        <v>61</v>
      </c>
      <c r="M29" s="11">
        <f>VLOOKUP($B29,[1]Youth!$C$6:$X$59,4,FALSE)</f>
        <v>0.76</v>
      </c>
      <c r="N29" s="11">
        <f>VLOOKUP($B29,[1]Youth!$C$6:$X$59,10,FALSE)</f>
        <v>0.78</v>
      </c>
      <c r="O29" s="14" t="s">
        <v>61</v>
      </c>
      <c r="P29" s="11">
        <f>VLOOKUP($B29,[1]Youth!$C$6:$X$59,16,FALSE)</f>
        <v>0.78500000000000003</v>
      </c>
      <c r="Q29" s="8" t="s">
        <v>61</v>
      </c>
      <c r="R29" s="11">
        <f>VLOOKUP($B29,'[1]Wagner-Peyser'!$C$6:$X$59,4,FALSE)</f>
        <v>0.65</v>
      </c>
      <c r="S29" s="11">
        <f>VLOOKUP($B29,'[1]Wagner-Peyser'!$C$6:$X$59,10,FALSE)</f>
        <v>0.64</v>
      </c>
      <c r="T29" s="12">
        <f>VLOOKUP($B29,'[1]Wagner-Peyser'!$C$6:$X$59,16,FALSE)</f>
        <v>4613</v>
      </c>
      <c r="U29" s="8" t="s">
        <v>61</v>
      </c>
      <c r="V29" s="9"/>
      <c r="W29" s="9"/>
      <c r="X29" s="9"/>
      <c r="Y29" s="10"/>
      <c r="Z29" s="9"/>
      <c r="AA29" s="9"/>
      <c r="AB29" s="9"/>
      <c r="AC29" s="10"/>
      <c r="AD29" s="9"/>
      <c r="AE29" s="9"/>
      <c r="AF29" s="9"/>
      <c r="AG29" s="9"/>
      <c r="AH29" s="9"/>
      <c r="AI29" s="9"/>
    </row>
    <row r="30" spans="1:35" ht="12.75" x14ac:dyDescent="0.2">
      <c r="A30" s="7">
        <v>4</v>
      </c>
      <c r="B30" s="7" t="s">
        <v>5</v>
      </c>
      <c r="C30" s="11">
        <f>VLOOKUP($B30,[1]Adult!$C$6:$X$59,4,FALSE)</f>
        <v>0.82499999999999996</v>
      </c>
      <c r="D30" s="11">
        <f>VLOOKUP($B30,[1]Adult!$C$6:$X$59,10,FALSE)</f>
        <v>0.78</v>
      </c>
      <c r="E30" s="12">
        <f>VLOOKUP($B30,[1]Adult!$C$6:$X$59,16,FALSE)</f>
        <v>5842</v>
      </c>
      <c r="F30" s="11">
        <f>VLOOKUP($B30,[1]Adult!$C$6:$X$59,22,FALSE)</f>
        <v>0.753</v>
      </c>
      <c r="G30" s="8" t="s">
        <v>61</v>
      </c>
      <c r="H30" s="11">
        <f>VLOOKUP($B30,'[1]Dislocated Worker'!$C$6:$X$59,4,FALSE)</f>
        <v>0.77</v>
      </c>
      <c r="I30" s="11">
        <f>VLOOKUP($B30,'[1]Dislocated Worker'!$C$6:$X$59,10,FALSE)</f>
        <v>0.745</v>
      </c>
      <c r="J30" s="12">
        <f>VLOOKUP($B30,'[1]Dislocated Worker'!$C$6:$X$59,16,FALSE)</f>
        <v>6400</v>
      </c>
      <c r="K30" s="11">
        <f>VLOOKUP($B30,'[1]Dislocated Worker'!$C$6:$X$59,22,FALSE)</f>
        <v>0.75</v>
      </c>
      <c r="L30" s="8" t="s">
        <v>61</v>
      </c>
      <c r="M30" s="11">
        <f>VLOOKUP($B30,[1]Youth!$C$6:$X$59,4,FALSE)</f>
        <v>0.75</v>
      </c>
      <c r="N30" s="11">
        <f>VLOOKUP($B30,[1]Youth!$C$6:$X$59,10,FALSE)</f>
        <v>0.71200000000000008</v>
      </c>
      <c r="O30" s="14" t="s">
        <v>61</v>
      </c>
      <c r="P30" s="11">
        <f>VLOOKUP($B30,[1]Youth!$C$6:$X$59,16,FALSE)</f>
        <v>0.7</v>
      </c>
      <c r="Q30" s="8" t="s">
        <v>61</v>
      </c>
      <c r="R30" s="11">
        <f>VLOOKUP($B30,'[1]Wagner-Peyser'!$C$6:$X$59,4,FALSE)</f>
        <v>0.65500000000000003</v>
      </c>
      <c r="S30" s="11">
        <f>VLOOKUP($B30,'[1]Wagner-Peyser'!$C$6:$X$59,10,FALSE)</f>
        <v>0.67</v>
      </c>
      <c r="T30" s="12">
        <f>VLOOKUP($B30,'[1]Wagner-Peyser'!$C$6:$X$59,16,FALSE)</f>
        <v>4500</v>
      </c>
      <c r="U30" s="8" t="s">
        <v>61</v>
      </c>
      <c r="V30" s="9"/>
      <c r="W30" s="9"/>
      <c r="X30" s="9"/>
      <c r="Y30" s="10"/>
      <c r="Z30" s="9"/>
      <c r="AA30" s="9"/>
      <c r="AB30" s="9"/>
      <c r="AC30" s="10"/>
      <c r="AD30" s="9"/>
      <c r="AE30" s="9"/>
      <c r="AF30" s="9"/>
      <c r="AG30" s="9"/>
      <c r="AH30" s="9"/>
      <c r="AI30" s="9"/>
    </row>
    <row r="31" spans="1:35" ht="12.75" x14ac:dyDescent="0.2">
      <c r="A31" s="7">
        <v>4</v>
      </c>
      <c r="B31" s="7" t="s">
        <v>7</v>
      </c>
      <c r="C31" s="11">
        <f>VLOOKUP($B31,[1]Adult!$C$6:$X$59,4,FALSE)</f>
        <v>0.74900000000000011</v>
      </c>
      <c r="D31" s="11">
        <f>VLOOKUP($B31,[1]Adult!$C$6:$X$59,10,FALSE)</f>
        <v>0.70400000000000007</v>
      </c>
      <c r="E31" s="12">
        <f>VLOOKUP($B31,[1]Adult!$C$6:$X$59,16,FALSE)</f>
        <v>7388</v>
      </c>
      <c r="F31" s="11">
        <f>VLOOKUP($B31,[1]Adult!$C$6:$X$59,22,FALSE)</f>
        <v>0.51900000000000002</v>
      </c>
      <c r="G31" s="8" t="s">
        <v>61</v>
      </c>
      <c r="H31" s="11">
        <f>VLOOKUP($B31,'[1]Dislocated Worker'!$C$6:$X$59,4,FALSE)</f>
        <v>0.75599999999999989</v>
      </c>
      <c r="I31" s="11">
        <f>VLOOKUP($B31,'[1]Dislocated Worker'!$C$6:$X$59,10,FALSE)</f>
        <v>0.71499999999999997</v>
      </c>
      <c r="J31" s="12">
        <f>VLOOKUP($B31,'[1]Dislocated Worker'!$C$6:$X$59,16,FALSE)</f>
        <v>8440</v>
      </c>
      <c r="K31" s="11">
        <f>VLOOKUP($B31,'[1]Dislocated Worker'!$C$6:$X$59,22,FALSE)</f>
        <v>0.5</v>
      </c>
      <c r="L31" s="8" t="s">
        <v>61</v>
      </c>
      <c r="M31" s="11">
        <f>VLOOKUP($B31,[1]Youth!$C$6:$X$59,4,FALSE)</f>
        <v>0.65</v>
      </c>
      <c r="N31" s="11">
        <f>VLOOKUP($B31,[1]Youth!$C$6:$X$59,10,FALSE)</f>
        <v>0.56799999999999995</v>
      </c>
      <c r="O31" s="14" t="s">
        <v>61</v>
      </c>
      <c r="P31" s="11">
        <f>VLOOKUP($B31,[1]Youth!$C$6:$X$59,16,FALSE)</f>
        <v>0.57499999999999996</v>
      </c>
      <c r="Q31" s="8" t="s">
        <v>61</v>
      </c>
      <c r="R31" s="11">
        <f>VLOOKUP($B31,'[1]Wagner-Peyser'!$C$6:$X$59,4,FALSE)</f>
        <v>0.52500000000000002</v>
      </c>
      <c r="S31" s="11">
        <f>VLOOKUP($B31,'[1]Wagner-Peyser'!$C$6:$X$59,10,FALSE)</f>
        <v>0.49200000000000005</v>
      </c>
      <c r="T31" s="12">
        <f>VLOOKUP($B31,'[1]Wagner-Peyser'!$C$6:$X$59,16,FALSE)</f>
        <v>4871</v>
      </c>
      <c r="U31" s="8" t="s">
        <v>61</v>
      </c>
      <c r="V31" s="9"/>
      <c r="W31" s="9"/>
      <c r="X31" s="9"/>
      <c r="Y31" s="10"/>
      <c r="Z31" s="9"/>
      <c r="AA31" s="9"/>
      <c r="AB31" s="9"/>
      <c r="AC31" s="10"/>
      <c r="AD31" s="9"/>
      <c r="AE31" s="9"/>
      <c r="AF31" s="9"/>
      <c r="AG31" s="9"/>
      <c r="AH31" s="9"/>
      <c r="AI31" s="9"/>
    </row>
    <row r="32" spans="1:35" ht="12.75" x14ac:dyDescent="0.2">
      <c r="A32" s="7">
        <v>4</v>
      </c>
      <c r="B32" s="7" t="s">
        <v>20</v>
      </c>
      <c r="C32" s="11">
        <f>VLOOKUP($B32,[1]Adult!$C$6:$X$59,4,FALSE)</f>
        <v>0.60199999999999998</v>
      </c>
      <c r="D32" s="11">
        <f>VLOOKUP($B32,[1]Adult!$C$6:$X$59,10,FALSE)</f>
        <v>0.625</v>
      </c>
      <c r="E32" s="12">
        <f>VLOOKUP($B32,[1]Adult!$C$6:$X$59,16,FALSE)</f>
        <v>4570</v>
      </c>
      <c r="F32" s="11">
        <f>VLOOKUP($B32,[1]Adult!$C$6:$X$59,22,FALSE)</f>
        <v>0.64300000000000002</v>
      </c>
      <c r="G32" s="8" t="s">
        <v>61</v>
      </c>
      <c r="H32" s="11">
        <f>VLOOKUP($B32,'[1]Dislocated Worker'!$C$6:$X$59,4,FALSE)</f>
        <v>0.6409999999999999</v>
      </c>
      <c r="I32" s="11">
        <f>VLOOKUP($B32,'[1]Dislocated Worker'!$C$6:$X$59,10,FALSE)</f>
        <v>0.627</v>
      </c>
      <c r="J32" s="12">
        <f>VLOOKUP($B32,'[1]Dislocated Worker'!$C$6:$X$59,16,FALSE)</f>
        <v>6059</v>
      </c>
      <c r="K32" s="11">
        <f>VLOOKUP($B32,'[1]Dislocated Worker'!$C$6:$X$59,22,FALSE)</f>
        <v>0.55399999999999994</v>
      </c>
      <c r="L32" s="8" t="s">
        <v>61</v>
      </c>
      <c r="M32" s="11">
        <f>VLOOKUP($B32,[1]Youth!$C$6:$X$59,4,FALSE)</f>
        <v>0.63200000000000001</v>
      </c>
      <c r="N32" s="11">
        <f>VLOOKUP($B32,[1]Youth!$C$6:$X$59,10,FALSE)</f>
        <v>0.65500000000000003</v>
      </c>
      <c r="O32" s="14" t="s">
        <v>61</v>
      </c>
      <c r="P32" s="11">
        <f>VLOOKUP($B32,[1]Youth!$C$6:$X$59,16,FALSE)</f>
        <v>0.54899999999999993</v>
      </c>
      <c r="Q32" s="8" t="s">
        <v>61</v>
      </c>
      <c r="R32" s="11">
        <f>VLOOKUP($B32,'[1]Wagner-Peyser'!$C$6:$X$59,4,FALSE)</f>
        <v>0.59699999999999998</v>
      </c>
      <c r="S32" s="11">
        <f>VLOOKUP($B32,'[1]Wagner-Peyser'!$C$6:$X$59,10,FALSE)</f>
        <v>0.627</v>
      </c>
      <c r="T32" s="12">
        <f>VLOOKUP($B32,'[1]Wagner-Peyser'!$C$6:$X$59,16,FALSE)</f>
        <v>4351</v>
      </c>
      <c r="U32" s="8" t="s">
        <v>61</v>
      </c>
      <c r="V32" s="9"/>
      <c r="W32" s="9"/>
      <c r="X32" s="9"/>
      <c r="Y32" s="10"/>
      <c r="Z32" s="9"/>
      <c r="AA32" s="9"/>
      <c r="AB32" s="9"/>
      <c r="AC32" s="10"/>
      <c r="AD32" s="9"/>
      <c r="AE32" s="9"/>
      <c r="AF32" s="9"/>
      <c r="AG32" s="9"/>
      <c r="AH32" s="9"/>
      <c r="AI32" s="9"/>
    </row>
    <row r="33" spans="1:35" ht="12.75" x14ac:dyDescent="0.2">
      <c r="A33" s="7">
        <v>4</v>
      </c>
      <c r="B33" s="7" t="s">
        <v>28</v>
      </c>
      <c r="C33" s="11">
        <f>VLOOKUP($B33,[1]Adult!$C$6:$X$59,4,FALSE)</f>
        <v>0.71</v>
      </c>
      <c r="D33" s="11">
        <f>VLOOKUP($B33,[1]Adult!$C$6:$X$59,10,FALSE)</f>
        <v>0.71</v>
      </c>
      <c r="E33" s="12">
        <f>VLOOKUP($B33,[1]Adult!$C$6:$X$59,16,FALSE)</f>
        <v>5913</v>
      </c>
      <c r="F33" s="11">
        <f>VLOOKUP($B33,[1]Adult!$C$6:$X$59,22,FALSE)</f>
        <v>0.63</v>
      </c>
      <c r="G33" s="8" t="s">
        <v>61</v>
      </c>
      <c r="H33" s="11">
        <f>VLOOKUP($B33,'[1]Dislocated Worker'!$C$6:$X$59,4,FALSE)</f>
        <v>0.71200000000000008</v>
      </c>
      <c r="I33" s="11">
        <f>VLOOKUP($B33,'[1]Dislocated Worker'!$C$6:$X$59,10,FALSE)</f>
        <v>0.67200000000000004</v>
      </c>
      <c r="J33" s="12">
        <f>VLOOKUP($B33,'[1]Dislocated Worker'!$C$6:$X$59,16,FALSE)</f>
        <v>7192</v>
      </c>
      <c r="K33" s="11">
        <f>VLOOKUP($B33,'[1]Dislocated Worker'!$C$6:$X$59,22,FALSE)</f>
        <v>0.63</v>
      </c>
      <c r="L33" s="8" t="s">
        <v>61</v>
      </c>
      <c r="M33" s="11">
        <f>VLOOKUP($B33,[1]Youth!$C$6:$X$59,4,FALSE)</f>
        <v>0.64900000000000002</v>
      </c>
      <c r="N33" s="11">
        <f>VLOOKUP($B33,[1]Youth!$C$6:$X$59,10,FALSE)</f>
        <v>0.55700000000000005</v>
      </c>
      <c r="O33" s="14" t="s">
        <v>61</v>
      </c>
      <c r="P33" s="11">
        <f>VLOOKUP($B33,[1]Youth!$C$6:$X$59,16,FALSE)</f>
        <v>0.59599999999999997</v>
      </c>
      <c r="Q33" s="8" t="s">
        <v>61</v>
      </c>
      <c r="R33" s="11">
        <f>VLOOKUP($B33,'[1]Wagner-Peyser'!$C$6:$X$59,4,FALSE)</f>
        <v>0.70900000000000007</v>
      </c>
      <c r="S33" s="11">
        <f>VLOOKUP($B33,'[1]Wagner-Peyser'!$C$6:$X$59,10,FALSE)</f>
        <v>0.66700000000000004</v>
      </c>
      <c r="T33" s="12">
        <f>VLOOKUP($B33,'[1]Wagner-Peyser'!$C$6:$X$59,16,FALSE)</f>
        <v>5028</v>
      </c>
      <c r="U33" s="8" t="s">
        <v>61</v>
      </c>
      <c r="V33" s="9"/>
      <c r="W33" s="9"/>
      <c r="X33" s="9"/>
      <c r="Y33" s="10"/>
      <c r="Z33" s="9"/>
      <c r="AA33" s="9"/>
      <c r="AB33" s="9"/>
      <c r="AC33" s="10"/>
      <c r="AD33" s="9"/>
      <c r="AE33" s="9"/>
      <c r="AF33" s="9"/>
      <c r="AG33" s="9"/>
      <c r="AH33" s="9"/>
      <c r="AI33" s="9"/>
    </row>
    <row r="34" spans="1:35" ht="12.75" x14ac:dyDescent="0.2">
      <c r="A34" s="7">
        <v>4</v>
      </c>
      <c r="B34" s="7" t="s">
        <v>33</v>
      </c>
      <c r="C34" s="11">
        <f>VLOOKUP($B34,[1]Adult!$C$6:$X$59,4,FALSE)</f>
        <v>0.82099999999999995</v>
      </c>
      <c r="D34" s="11">
        <f>VLOOKUP($B34,[1]Adult!$C$6:$X$59,10,FALSE)</f>
        <v>0.755</v>
      </c>
      <c r="E34" s="12">
        <f>VLOOKUP($B34,[1]Adult!$C$6:$X$59,16,FALSE)</f>
        <v>8208</v>
      </c>
      <c r="F34" s="11">
        <f>VLOOKUP($B34,[1]Adult!$C$6:$X$59,22,FALSE)</f>
        <v>0.69</v>
      </c>
      <c r="G34" s="8" t="s">
        <v>61</v>
      </c>
      <c r="H34" s="11">
        <f>VLOOKUP($B34,'[1]Dislocated Worker'!$C$6:$X$59,4,FALSE)</f>
        <v>0.74400000000000011</v>
      </c>
      <c r="I34" s="11">
        <f>VLOOKUP($B34,'[1]Dislocated Worker'!$C$6:$X$59,10,FALSE)</f>
        <v>0.70900000000000007</v>
      </c>
      <c r="J34" s="12">
        <f>VLOOKUP($B34,'[1]Dislocated Worker'!$C$6:$X$59,16,FALSE)</f>
        <v>7370</v>
      </c>
      <c r="K34" s="11">
        <f>VLOOKUP($B34,'[1]Dislocated Worker'!$C$6:$X$59,22,FALSE)</f>
        <v>0.56700000000000006</v>
      </c>
      <c r="L34" s="8" t="s">
        <v>61</v>
      </c>
      <c r="M34" s="11">
        <f>VLOOKUP($B34,[1]Youth!$C$6:$X$59,4,FALSE)</f>
        <v>0.58799999999999997</v>
      </c>
      <c r="N34" s="11">
        <f>VLOOKUP($B34,[1]Youth!$C$6:$X$59,10,FALSE)</f>
        <v>0.61699999999999999</v>
      </c>
      <c r="O34" s="14" t="s">
        <v>61</v>
      </c>
      <c r="P34" s="11">
        <f>VLOOKUP($B34,[1]Youth!$C$6:$X$59,16,FALSE)</f>
        <v>0.47600000000000003</v>
      </c>
      <c r="Q34" s="8" t="s">
        <v>61</v>
      </c>
      <c r="R34" s="11">
        <f>VLOOKUP($B34,'[1]Wagner-Peyser'!$C$6:$X$59,4,FALSE)</f>
        <v>0.55300000000000005</v>
      </c>
      <c r="S34" s="11">
        <f>VLOOKUP($B34,'[1]Wagner-Peyser'!$C$6:$X$59,10,FALSE)</f>
        <v>0.58399999999999996</v>
      </c>
      <c r="T34" s="12">
        <f>VLOOKUP($B34,'[1]Wagner-Peyser'!$C$6:$X$59,16,FALSE)</f>
        <v>4565</v>
      </c>
      <c r="U34" s="8" t="s">
        <v>61</v>
      </c>
      <c r="V34" s="9"/>
      <c r="W34" s="9"/>
      <c r="X34" s="9"/>
      <c r="Y34" s="10"/>
      <c r="Z34" s="9"/>
      <c r="AA34" s="9"/>
      <c r="AB34" s="9"/>
      <c r="AC34" s="10"/>
      <c r="AD34" s="9"/>
      <c r="AE34" s="9"/>
      <c r="AF34" s="9"/>
      <c r="AG34" s="9"/>
      <c r="AH34" s="9"/>
      <c r="AI34" s="9"/>
    </row>
    <row r="35" spans="1:35" ht="12.75" x14ac:dyDescent="0.2">
      <c r="A35" s="7">
        <v>4</v>
      </c>
      <c r="B35" s="7" t="s">
        <v>36</v>
      </c>
      <c r="C35" s="11">
        <f>VLOOKUP($B35,[1]Adult!$C$6:$X$59,4,FALSE)</f>
        <v>0.76500000000000001</v>
      </c>
      <c r="D35" s="11">
        <f>VLOOKUP($B35,[1]Adult!$C$6:$X$59,10,FALSE)</f>
        <v>0.77</v>
      </c>
      <c r="E35" s="12">
        <f>VLOOKUP($B35,[1]Adult!$C$6:$X$59,16,FALSE)</f>
        <v>4800</v>
      </c>
      <c r="F35" s="11">
        <f>VLOOKUP($B35,[1]Adult!$C$6:$X$59,22,FALSE)</f>
        <v>0.65</v>
      </c>
      <c r="G35" s="8" t="s">
        <v>61</v>
      </c>
      <c r="H35" s="11">
        <f>VLOOKUP($B35,'[1]Dislocated Worker'!$C$6:$X$59,4,FALSE)</f>
        <v>0.8</v>
      </c>
      <c r="I35" s="11">
        <f>VLOOKUP($B35,'[1]Dislocated Worker'!$C$6:$X$59,10,FALSE)</f>
        <v>0.83</v>
      </c>
      <c r="J35" s="12">
        <f>VLOOKUP($B35,'[1]Dislocated Worker'!$C$6:$X$59,16,FALSE)</f>
        <v>8000</v>
      </c>
      <c r="K35" s="11">
        <f>VLOOKUP($B35,'[1]Dislocated Worker'!$C$6:$X$59,22,FALSE)</f>
        <v>0.7</v>
      </c>
      <c r="L35" s="8" t="s">
        <v>61</v>
      </c>
      <c r="M35" s="11">
        <f>VLOOKUP($B35,[1]Youth!$C$6:$X$59,4,FALSE)</f>
        <v>0.7</v>
      </c>
      <c r="N35" s="11">
        <f>VLOOKUP($B35,[1]Youth!$C$6:$X$59,10,FALSE)</f>
        <v>0.75</v>
      </c>
      <c r="O35" s="14" t="s">
        <v>61</v>
      </c>
      <c r="P35" s="11">
        <f>VLOOKUP($B35,[1]Youth!$C$6:$X$59,16,FALSE)</f>
        <v>0.75</v>
      </c>
      <c r="Q35" s="8" t="s">
        <v>61</v>
      </c>
      <c r="R35" s="11">
        <f>VLOOKUP($B35,'[1]Wagner-Peyser'!$C$6:$X$59,4,FALSE)</f>
        <v>0.47</v>
      </c>
      <c r="S35" s="11">
        <f>VLOOKUP($B35,'[1]Wagner-Peyser'!$C$6:$X$59,10,FALSE)</f>
        <v>0.63</v>
      </c>
      <c r="T35" s="12">
        <f>VLOOKUP($B35,'[1]Wagner-Peyser'!$C$6:$X$59,16,FALSE)</f>
        <v>3100</v>
      </c>
      <c r="U35" s="8" t="s">
        <v>61</v>
      </c>
      <c r="V35" s="9"/>
      <c r="W35" s="9"/>
      <c r="X35" s="9"/>
      <c r="Y35" s="10"/>
      <c r="Z35" s="9"/>
      <c r="AA35" s="9"/>
      <c r="AB35" s="9"/>
      <c r="AC35" s="10"/>
      <c r="AD35" s="9"/>
      <c r="AE35" s="9"/>
      <c r="AF35" s="9"/>
      <c r="AG35" s="9"/>
      <c r="AH35" s="9"/>
      <c r="AI35" s="9"/>
    </row>
    <row r="36" spans="1:35" ht="12.75" x14ac:dyDescent="0.2">
      <c r="A36" s="7">
        <v>4</v>
      </c>
      <c r="B36" s="7" t="s">
        <v>38</v>
      </c>
      <c r="C36" s="11">
        <f>VLOOKUP($B36,[1]Adult!$C$6:$X$59,4,FALSE)</f>
        <v>0.61</v>
      </c>
      <c r="D36" s="11">
        <f>VLOOKUP($B36,[1]Adult!$C$6:$X$59,10,FALSE)</f>
        <v>0.61499999999999999</v>
      </c>
      <c r="E36" s="12">
        <f>VLOOKUP($B36,[1]Adult!$C$6:$X$59,16,FALSE)</f>
        <v>4664</v>
      </c>
      <c r="F36" s="11">
        <f>VLOOKUP($B36,[1]Adult!$C$6:$X$59,22,FALSE)</f>
        <v>0.60899999999999999</v>
      </c>
      <c r="G36" s="8" t="s">
        <v>61</v>
      </c>
      <c r="H36" s="11">
        <f>VLOOKUP($B36,'[1]Dislocated Worker'!$C$6:$X$59,4,FALSE)</f>
        <v>0.75099999999999989</v>
      </c>
      <c r="I36" s="11">
        <f>VLOOKUP($B36,'[1]Dislocated Worker'!$C$6:$X$59,10,FALSE)</f>
        <v>0.7390000000000001</v>
      </c>
      <c r="J36" s="12">
        <f>VLOOKUP($B36,'[1]Dislocated Worker'!$C$6:$X$59,16,FALSE)</f>
        <v>6084</v>
      </c>
      <c r="K36" s="11">
        <f>VLOOKUP($B36,'[1]Dislocated Worker'!$C$6:$X$59,22,FALSE)</f>
        <v>0.56799999999999995</v>
      </c>
      <c r="L36" s="8" t="s">
        <v>61</v>
      </c>
      <c r="M36" s="11">
        <f>VLOOKUP($B36,[1]Youth!$C$6:$X$59,4,FALSE)</f>
        <v>0.626</v>
      </c>
      <c r="N36" s="11">
        <f>VLOOKUP($B36,[1]Youth!$C$6:$X$59,10,FALSE)</f>
        <v>0.627</v>
      </c>
      <c r="O36" s="14" t="s">
        <v>61</v>
      </c>
      <c r="P36" s="11">
        <f>VLOOKUP($B36,[1]Youth!$C$6:$X$59,16,FALSE)</f>
        <v>0.44500000000000001</v>
      </c>
      <c r="Q36" s="8" t="s">
        <v>61</v>
      </c>
      <c r="R36" s="11">
        <f>VLOOKUP($B36,'[1]Wagner-Peyser'!$C$6:$X$59,4,FALSE)</f>
        <v>0.61</v>
      </c>
      <c r="S36" s="11">
        <f>VLOOKUP($B36,'[1]Wagner-Peyser'!$C$6:$X$59,10,FALSE)</f>
        <v>0.61499999999999999</v>
      </c>
      <c r="T36" s="12">
        <f>VLOOKUP($B36,'[1]Wagner-Peyser'!$C$6:$X$59,16,FALSE)</f>
        <v>4664</v>
      </c>
      <c r="U36" s="8" t="s">
        <v>61</v>
      </c>
      <c r="V36" s="9"/>
      <c r="W36" s="9"/>
      <c r="X36" s="9"/>
      <c r="Y36" s="10"/>
      <c r="Z36" s="9"/>
      <c r="AA36" s="9"/>
      <c r="AB36" s="9"/>
      <c r="AC36" s="10"/>
      <c r="AD36" s="9"/>
      <c r="AE36" s="9"/>
      <c r="AF36" s="9"/>
      <c r="AG36" s="9"/>
      <c r="AH36" s="9"/>
      <c r="AI36" s="9"/>
    </row>
    <row r="37" spans="1:35" ht="12.75" x14ac:dyDescent="0.2">
      <c r="A37" s="7">
        <v>4</v>
      </c>
      <c r="B37" s="7" t="s">
        <v>44</v>
      </c>
      <c r="C37" s="11">
        <f>VLOOKUP($B37,[1]Adult!$C$6:$X$59,4,FALSE)</f>
        <v>0.72900000000000009</v>
      </c>
      <c r="D37" s="11">
        <f>VLOOKUP($B37,[1]Adult!$C$6:$X$59,10,FALSE)</f>
        <v>0.72</v>
      </c>
      <c r="E37" s="12">
        <f>VLOOKUP($B37,[1]Adult!$C$6:$X$59,16,FALSE)</f>
        <v>4389</v>
      </c>
      <c r="F37" s="11">
        <f>VLOOKUP($B37,[1]Adult!$C$6:$X$59,22,FALSE)</f>
        <v>0.63300000000000001</v>
      </c>
      <c r="G37" s="8" t="s">
        <v>61</v>
      </c>
      <c r="H37" s="11">
        <f>VLOOKUP($B37,'[1]Dislocated Worker'!$C$6:$X$59,4,FALSE)</f>
        <v>0.84299999999999997</v>
      </c>
      <c r="I37" s="11">
        <f>VLOOKUP($B37,'[1]Dislocated Worker'!$C$6:$X$59,10,FALSE)</f>
        <v>0.84</v>
      </c>
      <c r="J37" s="12">
        <f>VLOOKUP($B37,'[1]Dislocated Worker'!$C$6:$X$59,16,FALSE)</f>
        <v>6544</v>
      </c>
      <c r="K37" s="11">
        <f>VLOOKUP($B37,'[1]Dislocated Worker'!$C$6:$X$59,22,FALSE)</f>
        <v>0.75900000000000001</v>
      </c>
      <c r="L37" s="8" t="s">
        <v>61</v>
      </c>
      <c r="M37" s="11">
        <f>VLOOKUP($B37,[1]Youth!$C$6:$X$59,4,FALSE)</f>
        <v>0.72</v>
      </c>
      <c r="N37" s="11">
        <f>VLOOKUP($B37,[1]Youth!$C$6:$X$59,10,FALSE)</f>
        <v>0.69699999999999995</v>
      </c>
      <c r="O37" s="14" t="s">
        <v>61</v>
      </c>
      <c r="P37" s="11">
        <f>VLOOKUP($B37,[1]Youth!$C$6:$X$59,16,FALSE)</f>
        <v>0.42499999999999999</v>
      </c>
      <c r="Q37" s="8" t="s">
        <v>61</v>
      </c>
      <c r="R37" s="11">
        <f>VLOOKUP($B37,'[1]Wagner-Peyser'!$C$6:$X$59,4,FALSE)</f>
        <v>0.58200000000000007</v>
      </c>
      <c r="S37" s="11">
        <f>VLOOKUP($B37,'[1]Wagner-Peyser'!$C$6:$X$59,10,FALSE)</f>
        <v>0.61399999999999999</v>
      </c>
      <c r="T37" s="12">
        <f>VLOOKUP($B37,'[1]Wagner-Peyser'!$C$6:$X$59,16,FALSE)</f>
        <v>4600</v>
      </c>
      <c r="U37" s="8" t="s">
        <v>61</v>
      </c>
      <c r="V37" s="9"/>
      <c r="W37" s="9"/>
      <c r="X37" s="9"/>
      <c r="Y37" s="10"/>
      <c r="Z37" s="9"/>
      <c r="AA37" s="9"/>
      <c r="AB37" s="9"/>
      <c r="AC37" s="10"/>
      <c r="AD37" s="9"/>
      <c r="AE37" s="9"/>
      <c r="AF37" s="9"/>
      <c r="AG37" s="9"/>
      <c r="AH37" s="9"/>
      <c r="AI37" s="9"/>
    </row>
    <row r="38" spans="1:35" ht="12.75" x14ac:dyDescent="0.2">
      <c r="A38" s="7">
        <v>4</v>
      </c>
      <c r="B38" s="7" t="s">
        <v>46</v>
      </c>
      <c r="C38" s="11">
        <f>VLOOKUP($B38,[1]Adult!$C$6:$X$59,4,FALSE)</f>
        <v>0.72499999999999998</v>
      </c>
      <c r="D38" s="11">
        <f>VLOOKUP($B38,[1]Adult!$C$6:$X$59,10,FALSE)</f>
        <v>0.70499999999999996</v>
      </c>
      <c r="E38" s="12">
        <f>VLOOKUP($B38,[1]Adult!$C$6:$X$59,16,FALSE)</f>
        <v>4100</v>
      </c>
      <c r="F38" s="11">
        <f>VLOOKUP($B38,[1]Adult!$C$6:$X$59,22,FALSE)</f>
        <v>0.5</v>
      </c>
      <c r="G38" s="8" t="s">
        <v>61</v>
      </c>
      <c r="H38" s="11">
        <f>VLOOKUP($B38,'[1]Dislocated Worker'!$C$6:$X$59,4,FALSE)</f>
        <v>0.77500000000000002</v>
      </c>
      <c r="I38" s="11">
        <f>VLOOKUP($B38,'[1]Dislocated Worker'!$C$6:$X$59,10,FALSE)</f>
        <v>0.78</v>
      </c>
      <c r="J38" s="12">
        <f>VLOOKUP($B38,'[1]Dislocated Worker'!$C$6:$X$59,16,FALSE)</f>
        <v>7250</v>
      </c>
      <c r="K38" s="11">
        <f>VLOOKUP($B38,'[1]Dislocated Worker'!$C$6:$X$59,22,FALSE)</f>
        <v>0.5</v>
      </c>
      <c r="L38" s="8" t="s">
        <v>61</v>
      </c>
      <c r="M38" s="11">
        <f>VLOOKUP($B38,[1]Youth!$C$6:$X$59,4,FALSE)</f>
        <v>0.69499999999999995</v>
      </c>
      <c r="N38" s="11">
        <f>VLOOKUP($B38,[1]Youth!$C$6:$X$59,10,FALSE)</f>
        <v>0.63</v>
      </c>
      <c r="O38" s="14" t="s">
        <v>61</v>
      </c>
      <c r="P38" s="11">
        <f>VLOOKUP($B38,[1]Youth!$C$6:$X$59,16,FALSE)</f>
        <v>0.6</v>
      </c>
      <c r="Q38" s="8" t="s">
        <v>61</v>
      </c>
      <c r="R38" s="11">
        <f>VLOOKUP($B38,'[1]Wagner-Peyser'!$C$6:$X$59,4,FALSE)</f>
        <v>0.64</v>
      </c>
      <c r="S38" s="11">
        <f>VLOOKUP($B38,'[1]Wagner-Peyser'!$C$6:$X$59,10,FALSE)</f>
        <v>0.69</v>
      </c>
      <c r="T38" s="12">
        <f>VLOOKUP($B38,'[1]Wagner-Peyser'!$C$6:$X$59,16,FALSE)</f>
        <v>4600</v>
      </c>
      <c r="U38" s="8" t="s">
        <v>61</v>
      </c>
      <c r="V38" s="9"/>
      <c r="W38" s="9"/>
      <c r="X38" s="9"/>
      <c r="Y38" s="10"/>
      <c r="Z38" s="9"/>
      <c r="AA38" s="9"/>
      <c r="AB38" s="9"/>
      <c r="AC38" s="10"/>
      <c r="AD38" s="9"/>
      <c r="AE38" s="9"/>
      <c r="AF38" s="9"/>
      <c r="AG38" s="9"/>
      <c r="AH38" s="9"/>
      <c r="AI38" s="9"/>
    </row>
    <row r="39" spans="1:35" ht="12.75" x14ac:dyDescent="0.2">
      <c r="A39" s="7">
        <v>4</v>
      </c>
      <c r="B39" s="7" t="s">
        <v>47</v>
      </c>
      <c r="C39" s="11">
        <f>VLOOKUP($B39,[1]Adult!$C$6:$X$59,4,FALSE)</f>
        <v>0.65</v>
      </c>
      <c r="D39" s="11">
        <f>VLOOKUP($B39,[1]Adult!$C$6:$X$59,10,FALSE)</f>
        <v>0.67</v>
      </c>
      <c r="E39" s="12">
        <f>VLOOKUP($B39,[1]Adult!$C$6:$X$59,16,FALSE)</f>
        <v>5400</v>
      </c>
      <c r="F39" s="11">
        <f>VLOOKUP($B39,[1]Adult!$C$6:$X$59,22,FALSE)</f>
        <v>0.42</v>
      </c>
      <c r="G39" s="8" t="s">
        <v>61</v>
      </c>
      <c r="H39" s="11">
        <f>VLOOKUP($B39,'[1]Dislocated Worker'!$C$6:$X$59,4,FALSE)</f>
        <v>0.79</v>
      </c>
      <c r="I39" s="11">
        <f>VLOOKUP($B39,'[1]Dislocated Worker'!$C$6:$X$59,10,FALSE)</f>
        <v>0.72</v>
      </c>
      <c r="J39" s="12">
        <f>VLOOKUP($B39,'[1]Dislocated Worker'!$C$6:$X$59,16,FALSE)</f>
        <v>7700</v>
      </c>
      <c r="K39" s="11">
        <f>VLOOKUP($B39,'[1]Dislocated Worker'!$C$6:$X$59,22,FALSE)</f>
        <v>0.52</v>
      </c>
      <c r="L39" s="8" t="s">
        <v>61</v>
      </c>
      <c r="M39" s="11">
        <f>VLOOKUP($B39,[1]Youth!$C$6:$X$59,4,FALSE)</f>
        <v>0.67</v>
      </c>
      <c r="N39" s="11">
        <f>VLOOKUP($B39,[1]Youth!$C$6:$X$59,10,FALSE)</f>
        <v>0.6</v>
      </c>
      <c r="O39" s="14" t="s">
        <v>61</v>
      </c>
      <c r="P39" s="11">
        <f>VLOOKUP($B39,[1]Youth!$C$6:$X$59,16,FALSE)</f>
        <v>0.55000000000000004</v>
      </c>
      <c r="Q39" s="8" t="s">
        <v>61</v>
      </c>
      <c r="R39" s="11">
        <f>VLOOKUP($B39,'[1]Wagner-Peyser'!$C$6:$X$59,4,FALSE)</f>
        <v>0.6</v>
      </c>
      <c r="S39" s="11">
        <f>VLOOKUP($B39,'[1]Wagner-Peyser'!$C$6:$X$59,10,FALSE)</f>
        <v>0.73</v>
      </c>
      <c r="T39" s="12">
        <f>VLOOKUP($B39,'[1]Wagner-Peyser'!$C$6:$X$59,16,FALSE)</f>
        <v>5598</v>
      </c>
      <c r="U39" s="8" t="s">
        <v>61</v>
      </c>
      <c r="V39" s="9"/>
      <c r="W39" s="9"/>
      <c r="X39" s="9"/>
      <c r="Y39" s="10"/>
      <c r="Z39" s="9"/>
      <c r="AA39" s="9"/>
      <c r="AB39" s="9"/>
      <c r="AC39" s="10"/>
      <c r="AD39" s="9"/>
      <c r="AE39" s="9"/>
      <c r="AF39" s="9"/>
      <c r="AG39" s="9"/>
      <c r="AH39" s="9"/>
      <c r="AI39" s="9"/>
    </row>
    <row r="40" spans="1:35" ht="12.75" x14ac:dyDescent="0.2">
      <c r="A40" s="7">
        <v>4</v>
      </c>
      <c r="B40" s="7" t="s">
        <v>54</v>
      </c>
      <c r="C40" s="11">
        <f>VLOOKUP($B40,[1]Adult!$C$6:$X$59,4,FALSE)</f>
        <v>0.73699999999999999</v>
      </c>
      <c r="D40" s="11">
        <f>VLOOKUP($B40,[1]Adult!$C$6:$X$59,10,FALSE)</f>
        <v>0.72599999999999998</v>
      </c>
      <c r="E40" s="12">
        <f>VLOOKUP($B40,[1]Adult!$C$6:$X$59,16,FALSE)</f>
        <v>7215</v>
      </c>
      <c r="F40" s="11">
        <f>VLOOKUP($B40,[1]Adult!$C$6:$X$59,22,FALSE)</f>
        <v>0.67</v>
      </c>
      <c r="G40" s="8" t="s">
        <v>61</v>
      </c>
      <c r="H40" s="11">
        <f>VLOOKUP($B40,'[1]Dislocated Worker'!$C$6:$X$59,4,FALSE)</f>
        <v>0.79</v>
      </c>
      <c r="I40" s="11">
        <f>VLOOKUP($B40,'[1]Dislocated Worker'!$C$6:$X$59,10,FALSE)</f>
        <v>0.77</v>
      </c>
      <c r="J40" s="12">
        <f>VLOOKUP($B40,'[1]Dislocated Worker'!$C$6:$X$59,16,FALSE)</f>
        <v>7624</v>
      </c>
      <c r="K40" s="11">
        <f>VLOOKUP($B40,'[1]Dislocated Worker'!$C$6:$X$59,22,FALSE)</f>
        <v>0.72400000000000009</v>
      </c>
      <c r="L40" s="8" t="s">
        <v>61</v>
      </c>
      <c r="M40" s="11">
        <f>VLOOKUP($B40,[1]Youth!$C$6:$X$59,4,FALSE)</f>
        <v>0.67</v>
      </c>
      <c r="N40" s="11">
        <f>VLOOKUP($B40,[1]Youth!$C$6:$X$59,10,FALSE)</f>
        <v>0.63200000000000001</v>
      </c>
      <c r="O40" s="14" t="s">
        <v>61</v>
      </c>
      <c r="P40" s="11">
        <f>VLOOKUP($B40,[1]Youth!$C$6:$X$59,16,FALSE)</f>
        <v>0.72</v>
      </c>
      <c r="Q40" s="8" t="s">
        <v>61</v>
      </c>
      <c r="R40" s="11">
        <f>VLOOKUP($B40,'[1]Wagner-Peyser'!$C$6:$X$59,4,FALSE)</f>
        <v>0.67</v>
      </c>
      <c r="S40" s="11">
        <f>VLOOKUP($B40,'[1]Wagner-Peyser'!$C$6:$X$59,10,FALSE)</f>
        <v>0.68</v>
      </c>
      <c r="T40" s="12">
        <f>VLOOKUP($B40,'[1]Wagner-Peyser'!$C$6:$X$59,16,FALSE)</f>
        <v>5372</v>
      </c>
      <c r="U40" s="8" t="s">
        <v>61</v>
      </c>
      <c r="V40" s="9"/>
      <c r="W40" s="9"/>
      <c r="X40" s="9"/>
      <c r="Y40" s="10"/>
      <c r="Z40" s="9"/>
      <c r="AA40" s="9"/>
      <c r="AB40" s="9"/>
      <c r="AC40" s="10"/>
      <c r="AD40" s="9"/>
      <c r="AE40" s="9"/>
      <c r="AF40" s="9"/>
      <c r="AG40" s="9"/>
      <c r="AH40" s="9"/>
      <c r="AI40" s="9"/>
    </row>
    <row r="41" spans="1:35" ht="12.75" x14ac:dyDescent="0.2">
      <c r="A41" s="7">
        <v>5</v>
      </c>
      <c r="B41" s="7" t="s">
        <v>15</v>
      </c>
      <c r="C41" s="11">
        <f>VLOOKUP($B41,[1]Adult!$C$6:$X$59,4,FALSE)</f>
        <v>0.72399999999999998</v>
      </c>
      <c r="D41" s="11">
        <f>VLOOKUP($B41,[1]Adult!$C$6:$X$59,10,FALSE)</f>
        <v>0.71</v>
      </c>
      <c r="E41" s="12">
        <f>VLOOKUP($B41,[1]Adult!$C$6:$X$59,16,FALSE)</f>
        <v>5000</v>
      </c>
      <c r="F41" s="11">
        <f>VLOOKUP($B41,[1]Adult!$C$6:$X$59,22,FALSE)</f>
        <v>0.55600000000000005</v>
      </c>
      <c r="G41" s="8" t="s">
        <v>61</v>
      </c>
      <c r="H41" s="11">
        <f>VLOOKUP($B41,'[1]Dislocated Worker'!$C$6:$X$59,4,FALSE)</f>
        <v>0.78</v>
      </c>
      <c r="I41" s="11">
        <f>VLOOKUP($B41,'[1]Dislocated Worker'!$C$6:$X$59,10,FALSE)</f>
        <v>0.754</v>
      </c>
      <c r="J41" s="12">
        <f>VLOOKUP($B41,'[1]Dislocated Worker'!$C$6:$X$59,16,FALSE)</f>
        <v>6978</v>
      </c>
      <c r="K41" s="11">
        <f>VLOOKUP($B41,'[1]Dislocated Worker'!$C$6:$X$59,22,FALSE)</f>
        <v>0.60499999999999998</v>
      </c>
      <c r="L41" s="8" t="s">
        <v>61</v>
      </c>
      <c r="M41" s="11">
        <f>VLOOKUP($B41,[1]Youth!$C$6:$X$59,4,FALSE)</f>
        <v>0.73</v>
      </c>
      <c r="N41" s="11">
        <f>VLOOKUP($B41,[1]Youth!$C$6:$X$59,10,FALSE)</f>
        <v>0.61099999999999999</v>
      </c>
      <c r="O41" s="14" t="s">
        <v>61</v>
      </c>
      <c r="P41" s="11">
        <f>VLOOKUP($B41,[1]Youth!$C$6:$X$59,16,FALSE)</f>
        <v>0.69</v>
      </c>
      <c r="Q41" s="8" t="s">
        <v>61</v>
      </c>
      <c r="R41" s="11">
        <f>VLOOKUP($B41,'[1]Wagner-Peyser'!$C$6:$X$59,4,FALSE)</f>
        <v>0.55700000000000005</v>
      </c>
      <c r="S41" s="11">
        <f>VLOOKUP($B41,'[1]Wagner-Peyser'!$C$6:$X$59,10,FALSE)</f>
        <v>0.59099999999999997</v>
      </c>
      <c r="T41" s="12">
        <f>VLOOKUP($B41,'[1]Wagner-Peyser'!$C$6:$X$59,16,FALSE)</f>
        <v>4911</v>
      </c>
      <c r="U41" s="8" t="s">
        <v>61</v>
      </c>
      <c r="V41" s="9"/>
      <c r="W41" s="9"/>
      <c r="X41" s="9"/>
      <c r="Y41" s="10"/>
      <c r="Z41" s="9"/>
      <c r="AA41" s="9"/>
      <c r="AB41" s="9"/>
      <c r="AC41" s="10"/>
      <c r="AD41" s="9"/>
      <c r="AE41" s="9"/>
      <c r="AF41" s="9"/>
      <c r="AG41" s="9"/>
      <c r="AH41" s="9"/>
      <c r="AI41" s="9"/>
    </row>
    <row r="42" spans="1:35" ht="12.75" x14ac:dyDescent="0.2">
      <c r="A42" s="7">
        <v>5</v>
      </c>
      <c r="B42" s="7" t="s">
        <v>16</v>
      </c>
      <c r="C42" s="11">
        <f>VLOOKUP($B42,[1]Adult!$C$6:$X$59,4,FALSE)</f>
        <v>0.72</v>
      </c>
      <c r="D42" s="11">
        <f>VLOOKUP($B42,[1]Adult!$C$6:$X$59,10,FALSE)</f>
        <v>0.72</v>
      </c>
      <c r="E42" s="12">
        <f>VLOOKUP($B42,[1]Adult!$C$6:$X$59,16,FALSE)</f>
        <v>5250</v>
      </c>
      <c r="F42" s="11">
        <f>VLOOKUP($B42,[1]Adult!$C$6:$X$59,22,FALSE)</f>
        <v>0.48</v>
      </c>
      <c r="G42" s="8" t="s">
        <v>61</v>
      </c>
      <c r="H42" s="11">
        <f>VLOOKUP($B42,'[1]Dislocated Worker'!$C$6:$X$59,4,FALSE)</f>
        <v>0.73</v>
      </c>
      <c r="I42" s="11">
        <f>VLOOKUP($B42,'[1]Dislocated Worker'!$C$6:$X$59,10,FALSE)</f>
        <v>0.72</v>
      </c>
      <c r="J42" s="12">
        <f>VLOOKUP($B42,'[1]Dislocated Worker'!$C$6:$X$59,16,FALSE)</f>
        <v>5800</v>
      </c>
      <c r="K42" s="11">
        <f>VLOOKUP($B42,'[1]Dislocated Worker'!$C$6:$X$59,22,FALSE)</f>
        <v>0.46</v>
      </c>
      <c r="L42" s="8" t="s">
        <v>61</v>
      </c>
      <c r="M42" s="11">
        <f>VLOOKUP($B42,[1]Youth!$C$6:$X$59,4,FALSE)</f>
        <v>0.68</v>
      </c>
      <c r="N42" s="11">
        <f>VLOOKUP($B42,[1]Youth!$C$6:$X$59,10,FALSE)</f>
        <v>0.69</v>
      </c>
      <c r="O42" s="14" t="s">
        <v>61</v>
      </c>
      <c r="P42" s="11">
        <f>VLOOKUP($B42,[1]Youth!$C$6:$X$59,16,FALSE)</f>
        <v>0.57999999999999996</v>
      </c>
      <c r="Q42" s="8" t="s">
        <v>61</v>
      </c>
      <c r="R42" s="11">
        <f>VLOOKUP($B42,'[1]Wagner-Peyser'!$C$6:$X$59,4,FALSE)</f>
        <v>0.62</v>
      </c>
      <c r="S42" s="11">
        <f>VLOOKUP($B42,'[1]Wagner-Peyser'!$C$6:$X$59,10,FALSE)</f>
        <v>0.64</v>
      </c>
      <c r="T42" s="12">
        <f>VLOOKUP($B42,'[1]Wagner-Peyser'!$C$6:$X$59,16,FALSE)</f>
        <v>4600</v>
      </c>
      <c r="U42" s="8" t="s">
        <v>61</v>
      </c>
      <c r="V42" s="9"/>
      <c r="W42" s="9"/>
      <c r="X42" s="9"/>
      <c r="Y42" s="10"/>
      <c r="Z42" s="9"/>
      <c r="AA42" s="9"/>
      <c r="AB42" s="9"/>
      <c r="AC42" s="10"/>
      <c r="AD42" s="9"/>
      <c r="AE42" s="9"/>
      <c r="AF42" s="9"/>
      <c r="AG42" s="9"/>
      <c r="AH42" s="9"/>
      <c r="AI42" s="9"/>
    </row>
    <row r="43" spans="1:35" ht="12.75" x14ac:dyDescent="0.2">
      <c r="A43" s="7">
        <v>5</v>
      </c>
      <c r="B43" s="7" t="s">
        <v>17</v>
      </c>
      <c r="C43" s="11">
        <f>VLOOKUP($B43,[1]Adult!$C$6:$X$59,4,FALSE)</f>
        <v>0.64</v>
      </c>
      <c r="D43" s="11">
        <f>VLOOKUP($B43,[1]Adult!$C$6:$X$59,10,FALSE)</f>
        <v>0.63</v>
      </c>
      <c r="E43" s="12">
        <f>VLOOKUP($B43,[1]Adult!$C$6:$X$59,16,FALSE)</f>
        <v>4000</v>
      </c>
      <c r="F43" s="11">
        <f>VLOOKUP($B43,[1]Adult!$C$6:$X$59,22,FALSE)</f>
        <v>0.65</v>
      </c>
      <c r="G43" s="8" t="s">
        <v>61</v>
      </c>
      <c r="H43" s="11">
        <f>VLOOKUP($B43,'[1]Dislocated Worker'!$C$6:$X$59,4,FALSE)</f>
        <v>0.65</v>
      </c>
      <c r="I43" s="11">
        <f>VLOOKUP($B43,'[1]Dislocated Worker'!$C$6:$X$59,10,FALSE)</f>
        <v>0.65</v>
      </c>
      <c r="J43" s="12">
        <f>VLOOKUP($B43,'[1]Dislocated Worker'!$C$6:$X$59,16,FALSE)</f>
        <v>5500</v>
      </c>
      <c r="K43" s="11">
        <f>VLOOKUP($B43,'[1]Dislocated Worker'!$C$6:$X$59,22,FALSE)</f>
        <v>0.63</v>
      </c>
      <c r="L43" s="8" t="s">
        <v>61</v>
      </c>
      <c r="M43" s="11">
        <f>VLOOKUP($B43,[1]Youth!$C$6:$X$59,4,FALSE)</f>
        <v>0.7</v>
      </c>
      <c r="N43" s="11">
        <f>VLOOKUP($B43,[1]Youth!$C$6:$X$59,10,FALSE)</f>
        <v>0.67</v>
      </c>
      <c r="O43" s="14" t="s">
        <v>61</v>
      </c>
      <c r="P43" s="11">
        <f>VLOOKUP($B43,[1]Youth!$C$6:$X$59,16,FALSE)</f>
        <v>0.57999999999999996</v>
      </c>
      <c r="Q43" s="8" t="s">
        <v>61</v>
      </c>
      <c r="R43" s="11">
        <f>VLOOKUP($B43,'[1]Wagner-Peyser'!$C$6:$X$59,4,FALSE)</f>
        <v>0.63</v>
      </c>
      <c r="S43" s="11">
        <f>VLOOKUP($B43,'[1]Wagner-Peyser'!$C$6:$X$59,10,FALSE)</f>
        <v>0.64</v>
      </c>
      <c r="T43" s="12">
        <f>VLOOKUP($B43,'[1]Wagner-Peyser'!$C$6:$X$59,16,FALSE)</f>
        <v>4500</v>
      </c>
      <c r="U43" s="8" t="s">
        <v>61</v>
      </c>
      <c r="V43" s="9"/>
      <c r="W43" s="9"/>
      <c r="X43" s="9"/>
      <c r="Y43" s="10"/>
      <c r="Z43" s="9"/>
      <c r="AA43" s="9"/>
      <c r="AB43" s="9"/>
      <c r="AC43" s="10"/>
      <c r="AD43" s="9"/>
      <c r="AE43" s="9"/>
      <c r="AF43" s="9"/>
      <c r="AG43" s="9"/>
      <c r="AH43" s="9"/>
      <c r="AI43" s="9"/>
    </row>
    <row r="44" spans="1:35" ht="12.75" x14ac:dyDescent="0.2">
      <c r="A44" s="7">
        <v>5</v>
      </c>
      <c r="B44" s="7" t="s">
        <v>18</v>
      </c>
      <c r="C44" s="11">
        <f>VLOOKUP($B44,[1]Adult!$C$6:$X$59,4,FALSE)</f>
        <v>0.78700000000000003</v>
      </c>
      <c r="D44" s="11">
        <f>VLOOKUP($B44,[1]Adult!$C$6:$X$59,10,FALSE)</f>
        <v>0.70799999999999996</v>
      </c>
      <c r="E44" s="12">
        <f>VLOOKUP($B44,[1]Adult!$C$6:$X$59,16,FALSE)</f>
        <v>6097</v>
      </c>
      <c r="F44" s="11">
        <f>VLOOKUP($B44,[1]Adult!$C$6:$X$59,22,FALSE)</f>
        <v>0.54800000000000004</v>
      </c>
      <c r="G44" s="8" t="s">
        <v>61</v>
      </c>
      <c r="H44" s="11">
        <f>VLOOKUP($B44,'[1]Dislocated Worker'!$C$6:$X$59,4,FALSE)</f>
        <v>0.83</v>
      </c>
      <c r="I44" s="11">
        <f>VLOOKUP($B44,'[1]Dislocated Worker'!$C$6:$X$59,10,FALSE)</f>
        <v>0.753</v>
      </c>
      <c r="J44" s="12">
        <f>VLOOKUP($B44,'[1]Dislocated Worker'!$C$6:$X$59,16,FALSE)</f>
        <v>7685</v>
      </c>
      <c r="K44" s="11">
        <f>VLOOKUP($B44,'[1]Dislocated Worker'!$C$6:$X$59,22,FALSE)</f>
        <v>0.54300000000000004</v>
      </c>
      <c r="L44" s="8" t="s">
        <v>61</v>
      </c>
      <c r="M44" s="11">
        <f>VLOOKUP($B44,[1]Youth!$C$6:$X$59,4,FALSE)</f>
        <v>0.74</v>
      </c>
      <c r="N44" s="11">
        <f>VLOOKUP($B44,[1]Youth!$C$6:$X$59,10,FALSE)</f>
        <v>0.71399999999999997</v>
      </c>
      <c r="O44" s="14" t="s">
        <v>61</v>
      </c>
      <c r="P44" s="11">
        <f>VLOOKUP($B44,[1]Youth!$C$6:$X$59,16,FALSE)</f>
        <v>0.60599999999999998</v>
      </c>
      <c r="Q44" s="8" t="s">
        <v>61</v>
      </c>
      <c r="R44" s="11">
        <f>VLOOKUP($B44,'[1]Wagner-Peyser'!$C$6:$X$59,4,FALSE)</f>
        <v>0.66500000000000004</v>
      </c>
      <c r="S44" s="11">
        <f>VLOOKUP($B44,'[1]Wagner-Peyser'!$C$6:$X$59,10,FALSE)</f>
        <v>0.69799999999999995</v>
      </c>
      <c r="T44" s="12">
        <f>VLOOKUP($B44,'[1]Wagner-Peyser'!$C$6:$X$59,16,FALSE)</f>
        <v>4523</v>
      </c>
      <c r="U44" s="8" t="s">
        <v>61</v>
      </c>
      <c r="V44" s="9"/>
      <c r="W44" s="9"/>
      <c r="X44" s="9"/>
      <c r="Y44" s="10"/>
      <c r="Z44" s="9"/>
      <c r="AA44" s="9"/>
      <c r="AB44" s="9"/>
      <c r="AC44" s="10"/>
      <c r="AD44" s="9"/>
      <c r="AE44" s="9"/>
      <c r="AF44" s="9"/>
      <c r="AG44" s="9"/>
      <c r="AH44" s="9"/>
      <c r="AI44" s="9"/>
    </row>
    <row r="45" spans="1:35" ht="12.75" x14ac:dyDescent="0.2">
      <c r="A45" s="7">
        <v>5</v>
      </c>
      <c r="B45" s="7" t="s">
        <v>24</v>
      </c>
      <c r="C45" s="11">
        <f>VLOOKUP($B45,[1]Adult!$C$6:$X$59,4,FALSE)</f>
        <v>0.8</v>
      </c>
      <c r="D45" s="11">
        <f>VLOOKUP($B45,[1]Adult!$C$6:$X$59,10,FALSE)</f>
        <v>0.73</v>
      </c>
      <c r="E45" s="12">
        <f>VLOOKUP($B45,[1]Adult!$C$6:$X$59,16,FALSE)</f>
        <v>6108</v>
      </c>
      <c r="F45" s="11">
        <f>VLOOKUP($B45,[1]Adult!$C$6:$X$59,22,FALSE)</f>
        <v>0.5</v>
      </c>
      <c r="G45" s="8" t="s">
        <v>61</v>
      </c>
      <c r="H45" s="11">
        <f>VLOOKUP($B45,'[1]Dislocated Worker'!$C$6:$X$59,4,FALSE)</f>
        <v>0.85</v>
      </c>
      <c r="I45" s="11">
        <f>VLOOKUP($B45,'[1]Dislocated Worker'!$C$6:$X$59,10,FALSE)</f>
        <v>0.8</v>
      </c>
      <c r="J45" s="12">
        <f>VLOOKUP($B45,'[1]Dislocated Worker'!$C$6:$X$59,16,FALSE)</f>
        <v>7000</v>
      </c>
      <c r="K45" s="11">
        <f>VLOOKUP($B45,'[1]Dislocated Worker'!$C$6:$X$59,22,FALSE)</f>
        <v>0.57999999999999996</v>
      </c>
      <c r="L45" s="8" t="s">
        <v>61</v>
      </c>
      <c r="M45" s="11">
        <f>VLOOKUP($B45,[1]Youth!$C$6:$X$59,4,FALSE)</f>
        <v>0.64</v>
      </c>
      <c r="N45" s="11">
        <f>VLOOKUP($B45,[1]Youth!$C$6:$X$59,10,FALSE)</f>
        <v>0.7</v>
      </c>
      <c r="O45" s="14" t="s">
        <v>61</v>
      </c>
      <c r="P45" s="11">
        <f>VLOOKUP($B45,[1]Youth!$C$6:$X$59,16,FALSE)</f>
        <v>0.5</v>
      </c>
      <c r="Q45" s="8" t="s">
        <v>61</v>
      </c>
      <c r="R45" s="11">
        <f>VLOOKUP($B45,'[1]Wagner-Peyser'!$C$6:$X$59,4,FALSE)</f>
        <v>0.64</v>
      </c>
      <c r="S45" s="11">
        <f>VLOOKUP($B45,'[1]Wagner-Peyser'!$C$6:$X$59,10,FALSE)</f>
        <v>0.64</v>
      </c>
      <c r="T45" s="12">
        <f>VLOOKUP($B45,'[1]Wagner-Peyser'!$C$6:$X$59,16,FALSE)</f>
        <v>5000</v>
      </c>
      <c r="U45" s="8" t="s">
        <v>61</v>
      </c>
      <c r="V45" s="9"/>
      <c r="W45" s="9"/>
      <c r="X45" s="9"/>
      <c r="Y45" s="10"/>
      <c r="Z45" s="9"/>
      <c r="AA45" s="9"/>
      <c r="AB45" s="9"/>
      <c r="AC45" s="10"/>
      <c r="AD45" s="9"/>
      <c r="AE45" s="9"/>
      <c r="AF45" s="9"/>
      <c r="AG45" s="9"/>
      <c r="AH45" s="9"/>
      <c r="AI45" s="9"/>
    </row>
    <row r="46" spans="1:35" ht="12.75" x14ac:dyDescent="0.2">
      <c r="A46" s="7">
        <v>5</v>
      </c>
      <c r="B46" s="7" t="s">
        <v>25</v>
      </c>
      <c r="C46" s="11">
        <f>VLOOKUP($B46,[1]Adult!$C$6:$X$59,4,FALSE)</f>
        <v>0.8</v>
      </c>
      <c r="D46" s="11">
        <f>VLOOKUP($B46,[1]Adult!$C$6:$X$59,10,FALSE)</f>
        <v>0.76</v>
      </c>
      <c r="E46" s="12">
        <f>VLOOKUP($B46,[1]Adult!$C$6:$X$59,16,FALSE)</f>
        <v>5700</v>
      </c>
      <c r="F46" s="11">
        <f>VLOOKUP($B46,[1]Adult!$C$6:$X$59,22,FALSE)</f>
        <v>0.7</v>
      </c>
      <c r="G46" s="8" t="s">
        <v>61</v>
      </c>
      <c r="H46" s="11">
        <f>VLOOKUP($B46,'[1]Dislocated Worker'!$C$6:$X$59,4,FALSE)</f>
        <v>0.83599999999999997</v>
      </c>
      <c r="I46" s="11">
        <f>VLOOKUP($B46,'[1]Dislocated Worker'!$C$6:$X$59,10,FALSE)</f>
        <v>0.81299999999999994</v>
      </c>
      <c r="J46" s="12">
        <f>VLOOKUP($B46,'[1]Dislocated Worker'!$C$6:$X$59,16,FALSE)</f>
        <v>8400</v>
      </c>
      <c r="K46" s="11">
        <f>VLOOKUP($B46,'[1]Dislocated Worker'!$C$6:$X$59,22,FALSE)</f>
        <v>0.70099999999999996</v>
      </c>
      <c r="L46" s="8" t="s">
        <v>61</v>
      </c>
      <c r="M46" s="11">
        <f>VLOOKUP($B46,[1]Youth!$C$6:$X$59,4,FALSE)</f>
        <v>0.74199999999999999</v>
      </c>
      <c r="N46" s="11">
        <f>VLOOKUP($B46,[1]Youth!$C$6:$X$59,10,FALSE)</f>
        <v>0.71599999999999997</v>
      </c>
      <c r="O46" s="14" t="s">
        <v>61</v>
      </c>
      <c r="P46" s="11">
        <f>VLOOKUP($B46,[1]Youth!$C$6:$X$59,16,FALSE)</f>
        <v>0.497</v>
      </c>
      <c r="Q46" s="8" t="s">
        <v>61</v>
      </c>
      <c r="R46" s="11">
        <f>VLOOKUP($B46,'[1]Wagner-Peyser'!$C$6:$X$59,4,FALSE)</f>
        <v>0.64</v>
      </c>
      <c r="S46" s="11">
        <f>VLOOKUP($B46,'[1]Wagner-Peyser'!$C$6:$X$59,10,FALSE)</f>
        <v>0.68</v>
      </c>
      <c r="T46" s="12">
        <f>VLOOKUP($B46,'[1]Wagner-Peyser'!$C$6:$X$59,16,FALSE)</f>
        <v>6400</v>
      </c>
      <c r="U46" s="8" t="s">
        <v>61</v>
      </c>
      <c r="V46" s="9"/>
      <c r="W46" s="9"/>
      <c r="X46" s="9"/>
      <c r="Y46" s="10"/>
      <c r="Z46" s="9"/>
      <c r="AA46" s="9"/>
      <c r="AB46" s="9"/>
      <c r="AC46" s="10"/>
      <c r="AD46" s="9"/>
      <c r="AE46" s="9"/>
      <c r="AF46" s="9"/>
      <c r="AG46" s="9"/>
      <c r="AH46" s="9"/>
      <c r="AI46" s="9"/>
    </row>
    <row r="47" spans="1:35" ht="12.75" x14ac:dyDescent="0.2">
      <c r="A47" s="7">
        <v>5</v>
      </c>
      <c r="B47" s="7" t="s">
        <v>27</v>
      </c>
      <c r="C47" s="11">
        <f>VLOOKUP($B47,[1]Adult!$C$6:$X$59,4,FALSE)</f>
        <v>0.68</v>
      </c>
      <c r="D47" s="11">
        <f>VLOOKUP($B47,[1]Adult!$C$6:$X$59,10,FALSE)</f>
        <v>0.65</v>
      </c>
      <c r="E47" s="12">
        <f>VLOOKUP($B47,[1]Adult!$C$6:$X$59,16,FALSE)</f>
        <v>4454</v>
      </c>
      <c r="F47" s="11">
        <f>VLOOKUP($B47,[1]Adult!$C$6:$X$59,22,FALSE)</f>
        <v>0.46500000000000002</v>
      </c>
      <c r="G47" s="8" t="s">
        <v>61</v>
      </c>
      <c r="H47" s="11">
        <f>VLOOKUP($B47,'[1]Dislocated Worker'!$C$6:$X$59,4,FALSE)</f>
        <v>0.69799999999999995</v>
      </c>
      <c r="I47" s="11">
        <f>VLOOKUP($B47,'[1]Dislocated Worker'!$C$6:$X$59,10,FALSE)</f>
        <v>0.67900000000000005</v>
      </c>
      <c r="J47" s="12">
        <f>VLOOKUP($B47,'[1]Dislocated Worker'!$C$6:$X$59,16,FALSE)</f>
        <v>5100</v>
      </c>
      <c r="K47" s="11">
        <f>VLOOKUP($B47,'[1]Dislocated Worker'!$C$6:$X$59,22,FALSE)</f>
        <v>0.47699999999999998</v>
      </c>
      <c r="L47" s="8" t="s">
        <v>61</v>
      </c>
      <c r="M47" s="11">
        <f>VLOOKUP($B47,[1]Youth!$C$6:$X$59,4,FALSE)</f>
        <v>0.72499999999999998</v>
      </c>
      <c r="N47" s="11">
        <f>VLOOKUP($B47,[1]Youth!$C$6:$X$59,10,FALSE)</f>
        <v>0.70299999999999996</v>
      </c>
      <c r="O47" s="14" t="s">
        <v>61</v>
      </c>
      <c r="P47" s="11">
        <f>VLOOKUP($B47,[1]Youth!$C$6:$X$59,16,FALSE)</f>
        <v>0.69</v>
      </c>
      <c r="Q47" s="8" t="s">
        <v>61</v>
      </c>
      <c r="R47" s="11">
        <f>VLOOKUP($B47,'[1]Wagner-Peyser'!$C$6:$X$59,4,FALSE)</f>
        <v>0.626</v>
      </c>
      <c r="S47" s="11">
        <f>VLOOKUP($B47,'[1]Wagner-Peyser'!$C$6:$X$59,10,FALSE)</f>
        <v>0.6</v>
      </c>
      <c r="T47" s="12">
        <f>VLOOKUP($B47,'[1]Wagner-Peyser'!$C$6:$X$59,16,FALSE)</f>
        <v>4204</v>
      </c>
      <c r="U47" s="8" t="s">
        <v>61</v>
      </c>
      <c r="V47" s="9"/>
      <c r="W47" s="9"/>
      <c r="X47" s="9"/>
      <c r="Y47" s="10"/>
      <c r="Z47" s="9"/>
      <c r="AA47" s="9"/>
      <c r="AB47" s="9"/>
      <c r="AC47" s="10"/>
      <c r="AD47" s="9"/>
      <c r="AE47" s="9"/>
      <c r="AF47" s="9"/>
      <c r="AG47" s="9"/>
      <c r="AH47" s="9"/>
      <c r="AI47" s="9"/>
    </row>
    <row r="48" spans="1:35" ht="12.75" x14ac:dyDescent="0.2">
      <c r="A48" s="7">
        <v>5</v>
      </c>
      <c r="B48" s="7" t="s">
        <v>29</v>
      </c>
      <c r="C48" s="11">
        <f>VLOOKUP($B48,[1]Adult!$C$6:$X$59,4,FALSE)</f>
        <v>0.78</v>
      </c>
      <c r="D48" s="11">
        <f>VLOOKUP($B48,[1]Adult!$C$6:$X$59,10,FALSE)</f>
        <v>0.79</v>
      </c>
      <c r="E48" s="12">
        <f>VLOOKUP($B48,[1]Adult!$C$6:$X$59,16,FALSE)</f>
        <v>5500</v>
      </c>
      <c r="F48" s="11">
        <f>VLOOKUP($B48,[1]Adult!$C$6:$X$59,22,FALSE)</f>
        <v>0.56000000000000005</v>
      </c>
      <c r="G48" s="8" t="s">
        <v>61</v>
      </c>
      <c r="H48" s="11">
        <f>VLOOKUP($B48,'[1]Dislocated Worker'!$C$6:$X$59,4,FALSE)</f>
        <v>0.87</v>
      </c>
      <c r="I48" s="11">
        <f>VLOOKUP($B48,'[1]Dislocated Worker'!$C$6:$X$59,10,FALSE)</f>
        <v>0.88</v>
      </c>
      <c r="J48" s="12">
        <f>VLOOKUP($B48,'[1]Dislocated Worker'!$C$6:$X$59,16,FALSE)</f>
        <v>7200</v>
      </c>
      <c r="K48" s="11">
        <f>VLOOKUP($B48,'[1]Dislocated Worker'!$C$6:$X$59,22,FALSE)</f>
        <v>0.6</v>
      </c>
      <c r="L48" s="8" t="s">
        <v>61</v>
      </c>
      <c r="M48" s="11">
        <f>VLOOKUP($B48,[1]Youth!$C$6:$X$59,4,FALSE)</f>
        <v>0.78</v>
      </c>
      <c r="N48" s="11">
        <f>VLOOKUP($B48,[1]Youth!$C$6:$X$59,10,FALSE)</f>
        <v>0.77</v>
      </c>
      <c r="O48" s="14" t="s">
        <v>61</v>
      </c>
      <c r="P48" s="11">
        <f>VLOOKUP($B48,[1]Youth!$C$6:$X$59,16,FALSE)</f>
        <v>0.68</v>
      </c>
      <c r="Q48" s="8" t="s">
        <v>61</v>
      </c>
      <c r="R48" s="11">
        <f>VLOOKUP($B48,'[1]Wagner-Peyser'!$C$6:$X$59,4,FALSE)</f>
        <v>0.69</v>
      </c>
      <c r="S48" s="11">
        <f>VLOOKUP($B48,'[1]Wagner-Peyser'!$C$6:$X$59,10,FALSE)</f>
        <v>0.73</v>
      </c>
      <c r="T48" s="12">
        <f>VLOOKUP($B48,'[1]Wagner-Peyser'!$C$6:$X$59,16,FALSE)</f>
        <v>5000</v>
      </c>
      <c r="U48" s="8" t="s">
        <v>61</v>
      </c>
      <c r="V48" s="9"/>
      <c r="W48" s="9"/>
      <c r="X48" s="9"/>
      <c r="Y48" s="10"/>
      <c r="Z48" s="9"/>
      <c r="AA48" s="9"/>
      <c r="AB48" s="9"/>
      <c r="AC48" s="10"/>
      <c r="AD48" s="9"/>
      <c r="AE48" s="9"/>
      <c r="AF48" s="9"/>
      <c r="AG48" s="9"/>
      <c r="AH48" s="9"/>
      <c r="AI48" s="9"/>
    </row>
    <row r="49" spans="1:36" ht="12.75" x14ac:dyDescent="0.2">
      <c r="A49" s="7">
        <v>5</v>
      </c>
      <c r="B49" s="7" t="s">
        <v>37</v>
      </c>
      <c r="C49" s="11">
        <f>VLOOKUP($B49,[1]Adult!$C$6:$X$59,4,FALSE)</f>
        <v>0.79</v>
      </c>
      <c r="D49" s="11">
        <f>VLOOKUP($B49,[1]Adult!$C$6:$X$59,10,FALSE)</f>
        <v>0.73</v>
      </c>
      <c r="E49" s="12">
        <f>VLOOKUP($B49,[1]Adult!$C$6:$X$59,16,FALSE)</f>
        <v>5000</v>
      </c>
      <c r="F49" s="11">
        <f>VLOOKUP($B49,[1]Adult!$C$6:$X$59,22,FALSE)</f>
        <v>0.5</v>
      </c>
      <c r="G49" s="8" t="s">
        <v>61</v>
      </c>
      <c r="H49" s="11">
        <f>VLOOKUP($B49,'[1]Dislocated Worker'!$C$6:$X$59,4,FALSE)</f>
        <v>0.82</v>
      </c>
      <c r="I49" s="11">
        <f>VLOOKUP($B49,'[1]Dislocated Worker'!$C$6:$X$59,10,FALSE)</f>
        <v>0.79</v>
      </c>
      <c r="J49" s="12">
        <f>VLOOKUP($B49,'[1]Dislocated Worker'!$C$6:$X$59,16,FALSE)</f>
        <v>6600</v>
      </c>
      <c r="K49" s="11">
        <f>VLOOKUP($B49,'[1]Dislocated Worker'!$C$6:$X$59,22,FALSE)</f>
        <v>0.57999999999999996</v>
      </c>
      <c r="L49" s="8" t="s">
        <v>61</v>
      </c>
      <c r="M49" s="11">
        <f>VLOOKUP($B49,[1]Youth!$C$6:$X$59,4,FALSE)</f>
        <v>0.49</v>
      </c>
      <c r="N49" s="11">
        <f>VLOOKUP($B49,[1]Youth!$C$6:$X$59,10,FALSE)</f>
        <v>0.49</v>
      </c>
      <c r="O49" s="14" t="s">
        <v>61</v>
      </c>
      <c r="P49" s="11">
        <f>VLOOKUP($B49,[1]Youth!$C$6:$X$59,16,FALSE)</f>
        <v>0.49</v>
      </c>
      <c r="Q49" s="8" t="s">
        <v>61</v>
      </c>
      <c r="R49" s="11">
        <f>VLOOKUP($B49,'[1]Wagner-Peyser'!$C$6:$X$59,4,FALSE)</f>
        <v>0.62</v>
      </c>
      <c r="S49" s="11">
        <f>VLOOKUP($B49,'[1]Wagner-Peyser'!$C$6:$X$59,10,FALSE)</f>
        <v>0.6</v>
      </c>
      <c r="T49" s="12">
        <f>VLOOKUP($B49,'[1]Wagner-Peyser'!$C$6:$X$59,16,FALSE)</f>
        <v>5000</v>
      </c>
      <c r="U49" s="8" t="s">
        <v>61</v>
      </c>
      <c r="V49" s="9"/>
      <c r="W49" s="9"/>
      <c r="X49" s="9"/>
      <c r="Y49" s="10"/>
      <c r="Z49" s="9"/>
      <c r="AA49" s="9"/>
      <c r="AB49" s="9"/>
      <c r="AC49" s="10"/>
      <c r="AD49" s="9"/>
      <c r="AE49" s="9"/>
      <c r="AF49" s="9"/>
      <c r="AG49" s="9"/>
      <c r="AH49" s="9"/>
      <c r="AI49" s="9"/>
    </row>
    <row r="50" spans="1:36" ht="12.75" x14ac:dyDescent="0.2">
      <c r="A50" s="7">
        <v>5</v>
      </c>
      <c r="B50" s="7" t="s">
        <v>53</v>
      </c>
      <c r="C50" s="11">
        <f>VLOOKUP($B50,[1]Adult!$C$6:$X$59,4,FALSE)</f>
        <v>0.75</v>
      </c>
      <c r="D50" s="11">
        <f>VLOOKUP($B50,[1]Adult!$C$6:$X$59,10,FALSE)</f>
        <v>0.71</v>
      </c>
      <c r="E50" s="12">
        <f>VLOOKUP($B50,[1]Adult!$C$6:$X$59,16,FALSE)</f>
        <v>5000</v>
      </c>
      <c r="F50" s="11">
        <f>VLOOKUP($B50,[1]Adult!$C$6:$X$59,22,FALSE)</f>
        <v>0.6</v>
      </c>
      <c r="G50" s="8" t="s">
        <v>61</v>
      </c>
      <c r="H50" s="11">
        <f>VLOOKUP($B50,'[1]Dislocated Worker'!$C$6:$X$59,4,FALSE)</f>
        <v>0.8</v>
      </c>
      <c r="I50" s="11">
        <f>VLOOKUP($B50,'[1]Dislocated Worker'!$C$6:$X$59,10,FALSE)</f>
        <v>0.79</v>
      </c>
      <c r="J50" s="12">
        <f>VLOOKUP($B50,'[1]Dislocated Worker'!$C$6:$X$59,16,FALSE)</f>
        <v>7000</v>
      </c>
      <c r="K50" s="11">
        <f>VLOOKUP($B50,'[1]Dislocated Worker'!$C$6:$X$59,22,FALSE)</f>
        <v>0.65</v>
      </c>
      <c r="L50" s="8" t="s">
        <v>61</v>
      </c>
      <c r="M50" s="11">
        <f>VLOOKUP($B50,[1]Youth!$C$6:$X$59,4,FALSE)</f>
        <v>0.74</v>
      </c>
      <c r="N50" s="11">
        <f>VLOOKUP($B50,[1]Youth!$C$6:$X$59,10,FALSE)</f>
        <v>0.72</v>
      </c>
      <c r="O50" s="14" t="s">
        <v>61</v>
      </c>
      <c r="P50" s="11">
        <f>VLOOKUP($B50,[1]Youth!$C$6:$X$59,16,FALSE)</f>
        <v>0.68</v>
      </c>
      <c r="Q50" s="8" t="s">
        <v>61</v>
      </c>
      <c r="R50" s="11">
        <f>VLOOKUP($B50,'[1]Wagner-Peyser'!$C$6:$X$59,4,FALSE)</f>
        <v>0.64</v>
      </c>
      <c r="S50" s="11">
        <f>VLOOKUP($B50,'[1]Wagner-Peyser'!$C$6:$X$59,10,FALSE)</f>
        <v>0.62</v>
      </c>
      <c r="T50" s="12">
        <f>VLOOKUP($B50,'[1]Wagner-Peyser'!$C$6:$X$59,16,FALSE)</f>
        <v>5000</v>
      </c>
      <c r="U50" s="8" t="s">
        <v>61</v>
      </c>
      <c r="V50" s="9"/>
      <c r="W50" s="9"/>
      <c r="X50" s="9"/>
      <c r="Y50" s="10"/>
      <c r="Z50" s="9"/>
      <c r="AA50" s="9"/>
      <c r="AB50" s="9"/>
      <c r="AC50" s="10"/>
      <c r="AD50" s="9"/>
      <c r="AE50" s="9"/>
      <c r="AF50" s="9"/>
      <c r="AG50" s="9"/>
      <c r="AH50" s="9"/>
      <c r="AI50" s="9"/>
    </row>
    <row r="51" spans="1:36" ht="12.75" x14ac:dyDescent="0.2">
      <c r="A51" s="7">
        <v>6</v>
      </c>
      <c r="B51" s="7" t="s">
        <v>3</v>
      </c>
      <c r="C51" s="11">
        <f>VLOOKUP($B51,[1]Adult!$C$6:$X$59,4,FALSE)</f>
        <v>0.68700000000000006</v>
      </c>
      <c r="D51" s="11">
        <f>VLOOKUP($B51,[1]Adult!$C$6:$X$59,10,FALSE)</f>
        <v>0.68899999999999995</v>
      </c>
      <c r="E51" s="12">
        <f>VLOOKUP($B51,[1]Adult!$C$6:$X$59,16,FALSE)</f>
        <v>7400</v>
      </c>
      <c r="F51" s="11">
        <f>VLOOKUP($B51,[1]Adult!$C$6:$X$59,22,FALSE)</f>
        <v>0.62</v>
      </c>
      <c r="G51" s="8" t="s">
        <v>61</v>
      </c>
      <c r="H51" s="11">
        <f>VLOOKUP($B51,'[1]Dislocated Worker'!$C$6:$X$59,4,FALSE)</f>
        <v>0.7</v>
      </c>
      <c r="I51" s="11">
        <f>VLOOKUP($B51,'[1]Dislocated Worker'!$C$6:$X$59,10,FALSE)</f>
        <v>0.7</v>
      </c>
      <c r="J51" s="12">
        <f>VLOOKUP($B51,'[1]Dislocated Worker'!$C$6:$X$59,16,FALSE)</f>
        <v>9500</v>
      </c>
      <c r="K51" s="11">
        <f>VLOOKUP($B51,'[1]Dislocated Worker'!$C$6:$X$59,22,FALSE)</f>
        <v>0.62</v>
      </c>
      <c r="L51" s="8" t="s">
        <v>61</v>
      </c>
      <c r="M51" s="11">
        <f>VLOOKUP($B51,[1]Youth!$C$6:$X$59,4,FALSE)</f>
        <v>0.53</v>
      </c>
      <c r="N51" s="11">
        <f>VLOOKUP($B51,[1]Youth!$C$6:$X$59,10,FALSE)</f>
        <v>0.55000000000000004</v>
      </c>
      <c r="O51" s="14" t="s">
        <v>61</v>
      </c>
      <c r="P51" s="11">
        <f>VLOOKUP($B51,[1]Youth!$C$6:$X$59,16,FALSE)</f>
        <v>0.49</v>
      </c>
      <c r="Q51" s="8" t="s">
        <v>61</v>
      </c>
      <c r="R51" s="11">
        <f>VLOOKUP($B51,'[1]Wagner-Peyser'!$C$6:$X$59,4,FALSE)</f>
        <v>0.55000000000000004</v>
      </c>
      <c r="S51" s="11">
        <f>VLOOKUP($B51,'[1]Wagner-Peyser'!$C$6:$X$59,10,FALSE)</f>
        <v>0.58499999999999996</v>
      </c>
      <c r="T51" s="12">
        <f>VLOOKUP($B51,'[1]Wagner-Peyser'!$C$6:$X$59,16,FALSE)</f>
        <v>5749</v>
      </c>
      <c r="U51" s="8" t="s">
        <v>61</v>
      </c>
      <c r="V51" s="9"/>
      <c r="W51" s="9"/>
      <c r="X51" s="9"/>
      <c r="Y51" s="10"/>
      <c r="Z51" s="9"/>
      <c r="AA51" s="9"/>
      <c r="AB51" s="9"/>
      <c r="AC51" s="10"/>
      <c r="AD51" s="9"/>
      <c r="AE51" s="9"/>
      <c r="AF51" s="9"/>
      <c r="AG51" s="9"/>
      <c r="AH51" s="9"/>
      <c r="AI51" s="9"/>
    </row>
    <row r="52" spans="1:36" ht="12.75" x14ac:dyDescent="0.2">
      <c r="A52" s="7">
        <v>6</v>
      </c>
      <c r="B52" s="7" t="s">
        <v>4</v>
      </c>
      <c r="C52" s="11">
        <f>VLOOKUP($B52,[1]Adult!$C$6:$X$59,4,FALSE)</f>
        <v>0.78</v>
      </c>
      <c r="D52" s="11">
        <f>VLOOKUP($B52,[1]Adult!$C$6:$X$59,10,FALSE)</f>
        <v>0.71599999999999997</v>
      </c>
      <c r="E52" s="12">
        <f>VLOOKUP($B52,[1]Adult!$C$6:$X$59,16,FALSE)</f>
        <v>5500</v>
      </c>
      <c r="F52" s="11">
        <f>VLOOKUP($B52,[1]Adult!$C$6:$X$59,22,FALSE)</f>
        <v>0.53400000000000003</v>
      </c>
      <c r="G52" s="8" t="s">
        <v>61</v>
      </c>
      <c r="H52" s="11">
        <f>VLOOKUP($B52,'[1]Dislocated Worker'!$C$6:$X$59,4,FALSE)</f>
        <v>0.81599999999999995</v>
      </c>
      <c r="I52" s="11">
        <f>VLOOKUP($B52,'[1]Dislocated Worker'!$C$6:$X$59,10,FALSE)</f>
        <v>0.73599999999999999</v>
      </c>
      <c r="J52" s="12">
        <f>VLOOKUP($B52,'[1]Dislocated Worker'!$C$6:$X$59,16,FALSE)</f>
        <v>6999</v>
      </c>
      <c r="K52" s="11">
        <f>VLOOKUP($B52,'[1]Dislocated Worker'!$C$6:$X$59,22,FALSE)</f>
        <v>0.54800000000000004</v>
      </c>
      <c r="L52" s="8" t="s">
        <v>61</v>
      </c>
      <c r="M52" s="11">
        <f>VLOOKUP($B52,[1]Youth!$C$6:$X$59,4,FALSE)</f>
        <v>0.70799999999999996</v>
      </c>
      <c r="N52" s="11">
        <f>VLOOKUP($B52,[1]Youth!$C$6:$X$59,10,FALSE)</f>
        <v>0.68</v>
      </c>
      <c r="O52" s="14" t="s">
        <v>61</v>
      </c>
      <c r="P52" s="11">
        <f>VLOOKUP($B52,[1]Youth!$C$6:$X$59,16,FALSE)</f>
        <v>0.65</v>
      </c>
      <c r="Q52" s="8" t="s">
        <v>61</v>
      </c>
      <c r="R52" s="11">
        <f>VLOOKUP($B52,'[1]Wagner-Peyser'!$C$6:$X$59,4,FALSE)</f>
        <v>0.59</v>
      </c>
      <c r="S52" s="11">
        <f>VLOOKUP($B52,'[1]Wagner-Peyser'!$C$6:$X$59,10,FALSE)</f>
        <v>0.61299999999999999</v>
      </c>
      <c r="T52" s="12">
        <f>VLOOKUP($B52,'[1]Wagner-Peyser'!$C$6:$X$59,16,FALSE)</f>
        <v>4388</v>
      </c>
      <c r="U52" s="8" t="s">
        <v>61</v>
      </c>
      <c r="V52" s="9"/>
      <c r="W52" s="9"/>
      <c r="X52" s="9"/>
      <c r="Y52" s="10"/>
      <c r="Z52" s="9"/>
      <c r="AA52" s="9"/>
      <c r="AB52" s="9"/>
      <c r="AC52" s="10"/>
      <c r="AD52" s="9"/>
      <c r="AE52" s="9"/>
      <c r="AF52" s="9"/>
      <c r="AG52" s="9"/>
      <c r="AH52" s="9"/>
      <c r="AI52" s="9"/>
    </row>
    <row r="53" spans="1:36" ht="12.75" x14ac:dyDescent="0.2">
      <c r="A53" s="7">
        <v>6</v>
      </c>
      <c r="B53" s="7" t="s">
        <v>6</v>
      </c>
      <c r="C53" s="11">
        <f>VLOOKUP($B53,[1]Adult!$C$6:$X$59,4,FALSE)</f>
        <v>0.65</v>
      </c>
      <c r="D53" s="11">
        <f>VLOOKUP($B53,[1]Adult!$C$6:$X$59,10,FALSE)</f>
        <v>0.625</v>
      </c>
      <c r="E53" s="12">
        <f>VLOOKUP($B53,[1]Adult!$C$6:$X$59,16,FALSE)</f>
        <v>4957</v>
      </c>
      <c r="F53" s="11">
        <f>VLOOKUP($B53,[1]Adult!$C$6:$X$59,22,FALSE)</f>
        <v>0.52900000000000003</v>
      </c>
      <c r="G53" s="8" t="s">
        <v>61</v>
      </c>
      <c r="H53" s="11">
        <f>VLOOKUP($B53,'[1]Dislocated Worker'!$C$6:$X$59,4,FALSE)</f>
        <v>0.68</v>
      </c>
      <c r="I53" s="11">
        <f>VLOOKUP($B53,'[1]Dislocated Worker'!$C$6:$X$59,10,FALSE)</f>
        <v>0.66500000000000004</v>
      </c>
      <c r="J53" s="12">
        <f>VLOOKUP($B53,'[1]Dislocated Worker'!$C$6:$X$59,16,FALSE)</f>
        <v>7308</v>
      </c>
      <c r="K53" s="11">
        <f>VLOOKUP($B53,'[1]Dislocated Worker'!$C$6:$X$59,22,FALSE)</f>
        <v>0.6</v>
      </c>
      <c r="L53" s="8" t="s">
        <v>61</v>
      </c>
      <c r="M53" s="11">
        <f>VLOOKUP($B53,[1]Youth!$C$6:$X$59,4,FALSE)</f>
        <v>0.624</v>
      </c>
      <c r="N53" s="11">
        <f>VLOOKUP($B53,[1]Youth!$C$6:$X$59,10,FALSE)</f>
        <v>0.64200000000000002</v>
      </c>
      <c r="O53" s="14" t="s">
        <v>61</v>
      </c>
      <c r="P53" s="11">
        <f>VLOOKUP($B53,[1]Youth!$C$6:$X$59,16,FALSE)</f>
        <v>0.54700000000000004</v>
      </c>
      <c r="Q53" s="8" t="s">
        <v>61</v>
      </c>
      <c r="R53" s="11">
        <f>VLOOKUP($B53,'[1]Wagner-Peyser'!$C$6:$X$59,4,FALSE)</f>
        <v>0.53700000000000003</v>
      </c>
      <c r="S53" s="11">
        <f>VLOOKUP($B53,'[1]Wagner-Peyser'!$C$6:$X$59,10,FALSE)</f>
        <v>0.53700000000000003</v>
      </c>
      <c r="T53" s="12">
        <f>VLOOKUP($B53,'[1]Wagner-Peyser'!$C$6:$X$59,16,FALSE)</f>
        <v>4862</v>
      </c>
      <c r="U53" s="8" t="s">
        <v>61</v>
      </c>
      <c r="V53" s="9"/>
      <c r="W53" s="9"/>
      <c r="X53" s="9"/>
      <c r="Y53" s="10"/>
      <c r="Z53" s="9"/>
      <c r="AA53" s="9"/>
      <c r="AB53" s="9"/>
      <c r="AC53" s="10"/>
      <c r="AD53" s="9"/>
      <c r="AE53" s="9"/>
      <c r="AF53" s="9"/>
      <c r="AG53" s="9"/>
      <c r="AH53" s="9"/>
      <c r="AI53" s="9"/>
    </row>
    <row r="54" spans="1:36" ht="12.75" x14ac:dyDescent="0.2">
      <c r="A54" s="7">
        <v>6</v>
      </c>
      <c r="B54" s="7" t="s">
        <v>76</v>
      </c>
      <c r="C54" s="11">
        <f>VLOOKUP($B54,[1]Adult!$C$6:$X$59,4,FALSE)</f>
        <v>0.3</v>
      </c>
      <c r="D54" s="11">
        <f>VLOOKUP($B54,[1]Adult!$C$6:$X$59,10,FALSE)</f>
        <v>0.6</v>
      </c>
      <c r="E54" s="12">
        <f>VLOOKUP($B54,[1]Adult!$C$6:$X$59,16,FALSE)</f>
        <v>4000</v>
      </c>
      <c r="F54" s="11">
        <f>VLOOKUP($B54,[1]Adult!$C$6:$X$59,22,FALSE)</f>
        <v>0.56000000000000005</v>
      </c>
      <c r="G54" s="8" t="s">
        <v>61</v>
      </c>
      <c r="H54" s="11">
        <f>VLOOKUP($B54,'[1]Dislocated Worker'!$C$6:$X$59,4,FALSE)</f>
        <v>0.35</v>
      </c>
      <c r="I54" s="11">
        <f>VLOOKUP($B54,'[1]Dislocated Worker'!$C$6:$X$59,10,FALSE)</f>
        <v>0.6</v>
      </c>
      <c r="J54" s="12">
        <f>VLOOKUP($B54,'[1]Dislocated Worker'!$C$6:$X$59,16,FALSE)</f>
        <v>4000</v>
      </c>
      <c r="K54" s="11">
        <f>VLOOKUP($B54,'[1]Dislocated Worker'!$C$6:$X$59,22,FALSE)</f>
        <v>0.56000000000000005</v>
      </c>
      <c r="L54" s="8" t="s">
        <v>61</v>
      </c>
      <c r="M54" s="11">
        <f>VLOOKUP($B54,[1]Youth!$C$6:$X$59,4,FALSE)</f>
        <v>0.4</v>
      </c>
      <c r="N54" s="11">
        <f>VLOOKUP($B54,[1]Youth!$C$6:$X$59,10,FALSE)</f>
        <v>0.6</v>
      </c>
      <c r="O54" s="14" t="s">
        <v>61</v>
      </c>
      <c r="P54" s="11">
        <f>VLOOKUP($B54,[1]Youth!$C$6:$X$59,16,FALSE)</f>
        <v>0.56000000000000005</v>
      </c>
      <c r="Q54" s="8" t="s">
        <v>61</v>
      </c>
      <c r="R54" s="11">
        <f>VLOOKUP($B54,'[1]Wagner-Peyser'!$C$6:$X$59,4,FALSE)</f>
        <v>0.53</v>
      </c>
      <c r="S54" s="11">
        <f>VLOOKUP($B54,'[1]Wagner-Peyser'!$C$6:$X$59,10,FALSE)</f>
        <v>0.63</v>
      </c>
      <c r="T54" s="12">
        <f>VLOOKUP($B54,'[1]Wagner-Peyser'!$C$6:$X$59,16,FALSE)</f>
        <v>4000</v>
      </c>
      <c r="U54" s="8" t="s">
        <v>61</v>
      </c>
      <c r="V54" s="9"/>
      <c r="W54" s="9"/>
      <c r="X54" s="9"/>
      <c r="Y54" s="10"/>
      <c r="Z54" s="9"/>
      <c r="AA54" s="9"/>
      <c r="AB54" s="9"/>
      <c r="AC54" s="10"/>
      <c r="AD54" s="9"/>
      <c r="AE54" s="9"/>
      <c r="AF54" s="9"/>
      <c r="AG54" s="9"/>
      <c r="AH54" s="9"/>
      <c r="AI54" s="9"/>
    </row>
    <row r="55" spans="1:36" ht="12.75" x14ac:dyDescent="0.2">
      <c r="A55" s="7">
        <v>6</v>
      </c>
      <c r="B55" s="7" t="s">
        <v>13</v>
      </c>
      <c r="C55" s="11">
        <f>VLOOKUP($B55,[1]Adult!$C$6:$X$59,4,FALSE)</f>
        <v>0.65600000000000003</v>
      </c>
      <c r="D55" s="11">
        <f>VLOOKUP($B55,[1]Adult!$C$6:$X$59,10,FALSE)</f>
        <v>0.61899999999999999</v>
      </c>
      <c r="E55" s="12">
        <f>VLOOKUP($B55,[1]Adult!$C$6:$X$59,16,FALSE)</f>
        <v>5100</v>
      </c>
      <c r="F55" s="11">
        <f>VLOOKUP($B55,[1]Adult!$C$6:$X$59,22,FALSE)</f>
        <v>0.49</v>
      </c>
      <c r="G55" s="8" t="s">
        <v>61</v>
      </c>
      <c r="H55" s="11">
        <f>VLOOKUP($B55,'[1]Dislocated Worker'!$C$6:$X$59,4,FALSE)</f>
        <v>0.71</v>
      </c>
      <c r="I55" s="11">
        <f>VLOOKUP($B55,'[1]Dislocated Worker'!$C$6:$X$59,10,FALSE)</f>
        <v>0.67200000000000004</v>
      </c>
      <c r="J55" s="12">
        <f>VLOOKUP($B55,'[1]Dislocated Worker'!$C$6:$X$59,16,FALSE)</f>
        <v>6476</v>
      </c>
      <c r="K55" s="11">
        <f>VLOOKUP($B55,'[1]Dislocated Worker'!$C$6:$X$59,22,FALSE)</f>
        <v>0.64</v>
      </c>
      <c r="L55" s="8" t="s">
        <v>61</v>
      </c>
      <c r="M55" s="11">
        <f>VLOOKUP($B55,[1]Youth!$C$6:$X$59,4,FALSE)</f>
        <v>0.56000000000000005</v>
      </c>
      <c r="N55" s="11">
        <f>VLOOKUP($B55,[1]Youth!$C$6:$X$59,10,FALSE)</f>
        <v>0.52900000000000003</v>
      </c>
      <c r="O55" s="14" t="s">
        <v>61</v>
      </c>
      <c r="P55" s="11">
        <f>VLOOKUP($B55,[1]Youth!$C$6:$X$59,16,FALSE)</f>
        <v>0.58099999999999996</v>
      </c>
      <c r="Q55" s="8" t="s">
        <v>61</v>
      </c>
      <c r="R55" s="11">
        <f>VLOOKUP($B55,'[1]Wagner-Peyser'!$C$6:$X$59,4,FALSE)</f>
        <v>0.53</v>
      </c>
      <c r="S55" s="11">
        <f>VLOOKUP($B55,'[1]Wagner-Peyser'!$C$6:$X$59,10,FALSE)</f>
        <v>0.56000000000000005</v>
      </c>
      <c r="T55" s="12">
        <f>VLOOKUP($B55,'[1]Wagner-Peyser'!$C$6:$X$59,16,FALSE)</f>
        <v>4965</v>
      </c>
      <c r="U55" s="8" t="s">
        <v>61</v>
      </c>
      <c r="V55" s="9"/>
      <c r="W55" s="9"/>
      <c r="X55" s="9"/>
      <c r="Y55" s="10"/>
      <c r="Z55" s="9"/>
      <c r="AA55" s="9"/>
      <c r="AB55" s="9"/>
      <c r="AC55" s="10"/>
      <c r="AD55" s="9"/>
      <c r="AE55" s="9"/>
      <c r="AF55" s="9"/>
      <c r="AG55" s="9"/>
      <c r="AH55" s="9"/>
      <c r="AI55" s="9"/>
    </row>
    <row r="56" spans="1:36" ht="12.75" x14ac:dyDescent="0.2">
      <c r="A56" s="7">
        <v>6</v>
      </c>
      <c r="B56" s="7" t="s">
        <v>14</v>
      </c>
      <c r="C56" s="11">
        <f>VLOOKUP($B56,[1]Adult!$C$6:$X$59,4,FALSE)</f>
        <v>0.81499999999999995</v>
      </c>
      <c r="D56" s="11">
        <f>VLOOKUP($B56,[1]Adult!$C$6:$X$59,10,FALSE)</f>
        <v>0.68300000000000005</v>
      </c>
      <c r="E56" s="12">
        <f>VLOOKUP($B56,[1]Adult!$C$6:$X$59,16,FALSE)</f>
        <v>5225</v>
      </c>
      <c r="F56" s="11">
        <f>VLOOKUP($B56,[1]Adult!$C$6:$X$59,22,FALSE)</f>
        <v>0.68899999999999995</v>
      </c>
      <c r="G56" s="8" t="s">
        <v>61</v>
      </c>
      <c r="H56" s="11">
        <f>VLOOKUP($B56,'[1]Dislocated Worker'!$C$6:$X$59,4,FALSE)</f>
        <v>0.81799999999999995</v>
      </c>
      <c r="I56" s="11">
        <f>VLOOKUP($B56,'[1]Dislocated Worker'!$C$6:$X$59,10,FALSE)</f>
        <v>0.71899999999999997</v>
      </c>
      <c r="J56" s="12">
        <f>VLOOKUP($B56,'[1]Dislocated Worker'!$C$6:$X$59,16,FALSE)</f>
        <v>6433</v>
      </c>
      <c r="K56" s="11">
        <f>VLOOKUP($B56,'[1]Dislocated Worker'!$C$6:$X$59,22,FALSE)</f>
        <v>0.68</v>
      </c>
      <c r="L56" s="8" t="s">
        <v>61</v>
      </c>
      <c r="M56" s="11">
        <f>VLOOKUP($B56,[1]Youth!$C$6:$X$59,4,FALSE)</f>
        <v>0.73099999999999998</v>
      </c>
      <c r="N56" s="11">
        <f>VLOOKUP($B56,[1]Youth!$C$6:$X$59,10,FALSE)</f>
        <v>0.73099999999999998</v>
      </c>
      <c r="O56" s="14" t="s">
        <v>61</v>
      </c>
      <c r="P56" s="11">
        <f>VLOOKUP($B56,[1]Youth!$C$6:$X$59,16,FALSE)</f>
        <v>0.72199999999999998</v>
      </c>
      <c r="Q56" s="8" t="s">
        <v>61</v>
      </c>
      <c r="R56" s="11">
        <f>VLOOKUP($B56,'[1]Wagner-Peyser'!$C$6:$X$59,4,FALSE)</f>
        <v>0.58099999999999996</v>
      </c>
      <c r="S56" s="11">
        <f>VLOOKUP($B56,'[1]Wagner-Peyser'!$C$6:$X$59,10,FALSE)</f>
        <v>0.67600000000000005</v>
      </c>
      <c r="T56" s="12">
        <f>VLOOKUP($B56,'[1]Wagner-Peyser'!$C$6:$X$59,16,FALSE)</f>
        <v>4545</v>
      </c>
      <c r="U56" s="8" t="s">
        <v>61</v>
      </c>
      <c r="V56" s="9"/>
      <c r="W56" s="9"/>
      <c r="X56" s="9"/>
      <c r="Y56" s="10"/>
      <c r="Z56" s="9"/>
      <c r="AA56" s="9"/>
      <c r="AB56" s="9"/>
      <c r="AC56" s="10"/>
      <c r="AD56" s="9"/>
      <c r="AE56" s="9"/>
      <c r="AF56" s="9"/>
      <c r="AG56" s="9"/>
      <c r="AH56" s="9"/>
      <c r="AI56" s="9"/>
    </row>
    <row r="57" spans="1:36" ht="12.75" x14ac:dyDescent="0.2">
      <c r="A57" s="7">
        <v>6</v>
      </c>
      <c r="B57" s="7" t="s">
        <v>30</v>
      </c>
      <c r="C57" s="11">
        <f>VLOOKUP($B57,[1]Adult!$C$6:$X$59,4,FALSE)</f>
        <v>0.63</v>
      </c>
      <c r="D57" s="11">
        <f>VLOOKUP($B57,[1]Adult!$C$6:$X$59,10,FALSE)</f>
        <v>0.63</v>
      </c>
      <c r="E57" s="12">
        <f>VLOOKUP($B57,[1]Adult!$C$6:$X$59,16,FALSE)</f>
        <v>3741</v>
      </c>
      <c r="F57" s="11">
        <f>VLOOKUP($B57,[1]Adult!$C$6:$X$59,22,FALSE)</f>
        <v>0.57399999999999995</v>
      </c>
      <c r="G57" s="8" t="s">
        <v>61</v>
      </c>
      <c r="H57" s="11">
        <f>VLOOKUP($B57,'[1]Dislocated Worker'!$C$6:$X$59,4,FALSE)</f>
        <v>0.67900000000000005</v>
      </c>
      <c r="I57" s="11">
        <f>VLOOKUP($B57,'[1]Dislocated Worker'!$C$6:$X$59,10,FALSE)</f>
        <v>0.67900000000000005</v>
      </c>
      <c r="J57" s="12">
        <f>VLOOKUP($B57,'[1]Dislocated Worker'!$C$6:$X$59,16,FALSE)</f>
        <v>6300</v>
      </c>
      <c r="K57" s="11">
        <f>VLOOKUP($B57,'[1]Dislocated Worker'!$C$6:$X$59,22,FALSE)</f>
        <v>0.58299999999999996</v>
      </c>
      <c r="L57" s="8" t="s">
        <v>61</v>
      </c>
      <c r="M57" s="11">
        <f>VLOOKUP($B57,[1]Youth!$C$6:$X$59,4,FALSE)</f>
        <v>0.61099999999999999</v>
      </c>
      <c r="N57" s="11">
        <f>VLOOKUP($B57,[1]Youth!$C$6:$X$59,10,FALSE)</f>
        <v>0.443</v>
      </c>
      <c r="O57" s="14" t="s">
        <v>61</v>
      </c>
      <c r="P57" s="11">
        <f>VLOOKUP($B57,[1]Youth!$C$6:$X$59,16,FALSE)</f>
        <v>0.60899999999999999</v>
      </c>
      <c r="Q57" s="8" t="s">
        <v>61</v>
      </c>
      <c r="R57" s="11">
        <f>VLOOKUP($B57,'[1]Wagner-Peyser'!$C$6:$X$59,4,FALSE)</f>
        <v>0.59599999999999997</v>
      </c>
      <c r="S57" s="11">
        <f>VLOOKUP($B57,'[1]Wagner-Peyser'!$C$6:$X$59,10,FALSE)</f>
        <v>0.55000000000000004</v>
      </c>
      <c r="T57" s="12">
        <f>VLOOKUP($B57,'[1]Wagner-Peyser'!$C$6:$X$59,16,FALSE)</f>
        <v>4100</v>
      </c>
      <c r="U57" s="8" t="s">
        <v>61</v>
      </c>
      <c r="V57" s="9"/>
      <c r="W57" s="9"/>
      <c r="X57" s="9"/>
      <c r="Y57" s="10"/>
      <c r="Z57" s="9"/>
      <c r="AA57" s="9"/>
      <c r="AB57" s="9"/>
      <c r="AC57" s="10"/>
      <c r="AD57" s="9"/>
      <c r="AE57" s="9"/>
      <c r="AF57" s="9"/>
      <c r="AG57" s="9"/>
      <c r="AH57" s="9"/>
      <c r="AI57" s="9"/>
    </row>
    <row r="58" spans="1:36" ht="12.75" x14ac:dyDescent="0.2">
      <c r="A58" s="7">
        <v>6</v>
      </c>
      <c r="B58" s="7" t="s">
        <v>39</v>
      </c>
      <c r="C58" s="11">
        <f>VLOOKUP($B58,[1]Adult!$C$6:$X$59,4,FALSE)</f>
        <v>0.63</v>
      </c>
      <c r="D58" s="11">
        <f>VLOOKUP($B58,[1]Adult!$C$6:$X$59,10,FALSE)</f>
        <v>0.62</v>
      </c>
      <c r="E58" s="12">
        <f>VLOOKUP($B58,[1]Adult!$C$6:$X$59,16,FALSE)</f>
        <v>5250</v>
      </c>
      <c r="F58" s="11">
        <f>VLOOKUP($B58,[1]Adult!$C$6:$X$59,22,FALSE)</f>
        <v>0.41</v>
      </c>
      <c r="G58" s="8" t="s">
        <v>61</v>
      </c>
      <c r="H58" s="11">
        <f>VLOOKUP($B58,'[1]Dislocated Worker'!$C$6:$X$59,4,FALSE)</f>
        <v>0.63</v>
      </c>
      <c r="I58" s="11">
        <f>VLOOKUP($B58,'[1]Dislocated Worker'!$C$6:$X$59,10,FALSE)</f>
        <v>0.62</v>
      </c>
      <c r="J58" s="12">
        <f>VLOOKUP($B58,'[1]Dislocated Worker'!$C$6:$X$59,16,FALSE)</f>
        <v>5250</v>
      </c>
      <c r="K58" s="11">
        <f>VLOOKUP($B58,'[1]Dislocated Worker'!$C$6:$X$59,22,FALSE)</f>
        <v>0.41</v>
      </c>
      <c r="L58" s="8" t="s">
        <v>61</v>
      </c>
      <c r="M58" s="11">
        <f>VLOOKUP($B58,[1]Youth!$C$6:$X$59,4,FALSE)</f>
        <v>0.69</v>
      </c>
      <c r="N58" s="11">
        <f>VLOOKUP($B58,[1]Youth!$C$6:$X$59,10,FALSE)</f>
        <v>0.56000000000000005</v>
      </c>
      <c r="O58" s="14" t="s">
        <v>61</v>
      </c>
      <c r="P58" s="11">
        <f>VLOOKUP($B58,[1]Youth!$C$6:$X$59,16,FALSE)</f>
        <v>0.71</v>
      </c>
      <c r="Q58" s="8" t="s">
        <v>61</v>
      </c>
      <c r="R58" s="11">
        <f>VLOOKUP($B58,'[1]Wagner-Peyser'!$C$6:$X$59,4,FALSE)</f>
        <v>0.63</v>
      </c>
      <c r="S58" s="11">
        <f>VLOOKUP($B58,'[1]Wagner-Peyser'!$C$6:$X$59,10,FALSE)</f>
        <v>0.62</v>
      </c>
      <c r="T58" s="12">
        <f>VLOOKUP($B58,'[1]Wagner-Peyser'!$C$6:$X$59,16,FALSE)</f>
        <v>5250</v>
      </c>
      <c r="U58" s="8" t="s">
        <v>61</v>
      </c>
      <c r="V58" s="9"/>
      <c r="W58" s="9"/>
      <c r="X58" s="9"/>
      <c r="Y58" s="10"/>
      <c r="Z58" s="9"/>
      <c r="AA58" s="9"/>
      <c r="AB58" s="9"/>
      <c r="AC58" s="10"/>
      <c r="AD58" s="9"/>
      <c r="AE58" s="9"/>
      <c r="AF58" s="9"/>
      <c r="AG58" s="9"/>
      <c r="AH58" s="9"/>
      <c r="AI58" s="9"/>
    </row>
    <row r="59" spans="1:36" ht="12.75" x14ac:dyDescent="0.2">
      <c r="A59" s="7">
        <v>6</v>
      </c>
      <c r="B59" s="7" t="s">
        <v>51</v>
      </c>
      <c r="C59" s="11">
        <f>VLOOKUP($B59,[1]Adult!$C$6:$X$59,4,FALSE)</f>
        <v>0.76</v>
      </c>
      <c r="D59" s="11">
        <f>VLOOKUP($B59,[1]Adult!$C$6:$X$59,10,FALSE)</f>
        <v>0.73499999999999999</v>
      </c>
      <c r="E59" s="12">
        <f>VLOOKUP($B59,[1]Adult!$C$6:$X$59,16,FALSE)</f>
        <v>6036</v>
      </c>
      <c r="F59" s="11">
        <f>VLOOKUP($B59,[1]Adult!$C$6:$X$59,22,FALSE)</f>
        <v>0.56999999999999995</v>
      </c>
      <c r="G59" s="8" t="s">
        <v>61</v>
      </c>
      <c r="H59" s="11">
        <f>VLOOKUP($B59,'[1]Dislocated Worker'!$C$6:$X$59,4,FALSE)</f>
        <v>0.78</v>
      </c>
      <c r="I59" s="11">
        <f>VLOOKUP($B59,'[1]Dislocated Worker'!$C$6:$X$59,10,FALSE)</f>
        <v>0.73199999999999998</v>
      </c>
      <c r="J59" s="12">
        <f>VLOOKUP($B59,'[1]Dislocated Worker'!$C$6:$X$59,16,FALSE)</f>
        <v>8550</v>
      </c>
      <c r="K59" s="11">
        <f>VLOOKUP($B59,'[1]Dislocated Worker'!$C$6:$X$59,22,FALSE)</f>
        <v>0.6</v>
      </c>
      <c r="L59" s="8" t="s">
        <v>61</v>
      </c>
      <c r="M59" s="11">
        <f>VLOOKUP($B59,[1]Youth!$C$6:$X$59,4,FALSE)</f>
        <v>0.66900000000000004</v>
      </c>
      <c r="N59" s="11">
        <f>VLOOKUP($B59,[1]Youth!$C$6:$X$59,10,FALSE)</f>
        <v>0.65400000000000003</v>
      </c>
      <c r="O59" s="14" t="s">
        <v>61</v>
      </c>
      <c r="P59" s="11">
        <f>VLOOKUP($B59,[1]Youth!$C$6:$X$59,16,FALSE)</f>
        <v>0.7</v>
      </c>
      <c r="Q59" s="8" t="s">
        <v>61</v>
      </c>
      <c r="R59" s="11">
        <f>VLOOKUP($B59,'[1]Wagner-Peyser'!$C$6:$X$59,4,FALSE)</f>
        <v>0.68</v>
      </c>
      <c r="S59" s="11">
        <f>VLOOKUP($B59,'[1]Wagner-Peyser'!$C$6:$X$59,10,FALSE)</f>
        <v>0.66</v>
      </c>
      <c r="T59" s="12">
        <f>VLOOKUP($B59,'[1]Wagner-Peyser'!$C$6:$X$59,16,FALSE)</f>
        <v>5854</v>
      </c>
      <c r="U59" s="8" t="s">
        <v>61</v>
      </c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</sheetData>
  <sortState ref="A6:V58">
    <sortCondition ref="A6:A58"/>
  </sortState>
  <mergeCells count="22">
    <mergeCell ref="T3:T5"/>
    <mergeCell ref="N3:N5"/>
    <mergeCell ref="P3:P5"/>
    <mergeCell ref="Q3:Q5"/>
    <mergeCell ref="R3:R5"/>
    <mergeCell ref="S3:S5"/>
    <mergeCell ref="U3:U5"/>
    <mergeCell ref="O3:O5"/>
    <mergeCell ref="A2:T2"/>
    <mergeCell ref="A3:A5"/>
    <mergeCell ref="B3:B5"/>
    <mergeCell ref="C3:C5"/>
    <mergeCell ref="D3:D5"/>
    <mergeCell ref="E3:E5"/>
    <mergeCell ref="G3:G5"/>
    <mergeCell ref="H3:H5"/>
    <mergeCell ref="I3:I5"/>
    <mergeCell ref="J3:J5"/>
    <mergeCell ref="F3:F5"/>
    <mergeCell ref="K3:K5"/>
    <mergeCell ref="L3:L5"/>
    <mergeCell ref="M3:M5"/>
  </mergeCells>
  <pageMargins left="0" right="0" top="0" bottom="0" header="0" footer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C7C528-F294-4961-8934-1C6E48658F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FF5929-4E65-44F3-820E-ADD9DA843878}">
  <ds:schemaRefs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4E7F2CD-E4F0-4C34-B019-C7BD1C2248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PY2016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Susi</dc:creator>
  <cp:lastModifiedBy>Acevedo, Cesar - ETA</cp:lastModifiedBy>
  <cp:revision/>
  <dcterms:created xsi:type="dcterms:W3CDTF">2016-03-16T00:10:27Z</dcterms:created>
  <dcterms:modified xsi:type="dcterms:W3CDTF">2018-04-23T17:09:30Z</dcterms:modified>
</cp:coreProperties>
</file>