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L:\07 - Performance Reporting\WIOA\Negotiations\PY 18-19\"/>
    </mc:Choice>
  </mc:AlternateContent>
  <xr:revisionPtr revIDLastSave="0" documentId="13_ncr:1_{CEA079F6-8E89-4598-9962-D020954EEC01}" xr6:coauthVersionLast="47" xr6:coauthVersionMax="47" xr10:uidLastSave="{00000000-0000-0000-0000-000000000000}"/>
  <bookViews>
    <workbookView xWindow="20" yWindow="380" windowWidth="19180" windowHeight="10200" xr2:uid="{00000000-000D-0000-FFFF-FFFF00000000}"/>
  </bookViews>
  <sheets>
    <sheet name="PY2018" sheetId="3" r:id="rId1"/>
    <sheet name="PY2019" sheetId="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7" l="1"/>
  <c r="S12" i="7"/>
  <c r="R12" i="7"/>
  <c r="P12" i="7"/>
  <c r="N12" i="7"/>
  <c r="M12" i="7"/>
  <c r="K12" i="7"/>
  <c r="J12" i="7"/>
  <c r="I12" i="7"/>
  <c r="H12" i="7"/>
  <c r="F12" i="7"/>
  <c r="E12" i="7"/>
  <c r="D12" i="7"/>
  <c r="C12" i="7"/>
  <c r="R12" i="3"/>
  <c r="S12" i="3"/>
  <c r="T12" i="3"/>
  <c r="M12" i="3"/>
  <c r="N12" i="3"/>
  <c r="P12" i="3"/>
  <c r="H12" i="3"/>
  <c r="I12" i="3"/>
  <c r="J12" i="3"/>
  <c r="K12" i="3"/>
  <c r="C12" i="3"/>
  <c r="D12" i="3"/>
  <c r="E12" i="3"/>
  <c r="F12" i="3"/>
  <c r="C13" i="3"/>
  <c r="C14" i="3"/>
  <c r="C7" i="7"/>
  <c r="D7" i="7"/>
  <c r="E7" i="7"/>
  <c r="F7" i="7"/>
  <c r="H7" i="7"/>
  <c r="I7" i="7"/>
  <c r="J7" i="7"/>
  <c r="K7" i="7"/>
  <c r="M7" i="7"/>
  <c r="N7" i="7"/>
  <c r="P7" i="7"/>
  <c r="R7" i="7"/>
  <c r="S7" i="7"/>
  <c r="T7" i="7"/>
  <c r="C8" i="7"/>
  <c r="D8" i="7"/>
  <c r="E8" i="7"/>
  <c r="F8" i="7"/>
  <c r="H8" i="7"/>
  <c r="I8" i="7"/>
  <c r="J8" i="7"/>
  <c r="K8" i="7"/>
  <c r="M8" i="7"/>
  <c r="N8" i="7"/>
  <c r="P8" i="7"/>
  <c r="R8" i="7"/>
  <c r="S8" i="7"/>
  <c r="T8" i="7"/>
  <c r="C9" i="7"/>
  <c r="D9" i="7"/>
  <c r="E9" i="7"/>
  <c r="F9" i="7"/>
  <c r="H9" i="7"/>
  <c r="I9" i="7"/>
  <c r="J9" i="7"/>
  <c r="K9" i="7"/>
  <c r="M9" i="7"/>
  <c r="N9" i="7"/>
  <c r="P9" i="7"/>
  <c r="R9" i="7"/>
  <c r="S9" i="7"/>
  <c r="T9" i="7"/>
  <c r="C10" i="7"/>
  <c r="D10" i="7"/>
  <c r="E10" i="7"/>
  <c r="F10" i="7"/>
  <c r="H10" i="7"/>
  <c r="I10" i="7"/>
  <c r="J10" i="7"/>
  <c r="K10" i="7"/>
  <c r="M10" i="7"/>
  <c r="N10" i="7"/>
  <c r="P10" i="7"/>
  <c r="R10" i="7"/>
  <c r="S10" i="7"/>
  <c r="T10" i="7"/>
  <c r="C11" i="7"/>
  <c r="D11" i="7"/>
  <c r="E11" i="7"/>
  <c r="F11" i="7"/>
  <c r="H11" i="7"/>
  <c r="I11" i="7"/>
  <c r="J11" i="7"/>
  <c r="K11" i="7"/>
  <c r="M11" i="7"/>
  <c r="N11" i="7"/>
  <c r="P11" i="7"/>
  <c r="R11" i="7"/>
  <c r="S11" i="7"/>
  <c r="T11" i="7"/>
  <c r="C13" i="7"/>
  <c r="D13" i="7"/>
  <c r="E13" i="7"/>
  <c r="F13" i="7"/>
  <c r="H13" i="7"/>
  <c r="I13" i="7"/>
  <c r="J13" i="7"/>
  <c r="K13" i="7"/>
  <c r="M13" i="7"/>
  <c r="N13" i="7"/>
  <c r="P13" i="7"/>
  <c r="R13" i="7"/>
  <c r="S13" i="7"/>
  <c r="T13" i="7"/>
  <c r="C14" i="7"/>
  <c r="D14" i="7"/>
  <c r="E14" i="7"/>
  <c r="F14" i="7"/>
  <c r="H14" i="7"/>
  <c r="I14" i="7"/>
  <c r="J14" i="7"/>
  <c r="K14" i="7"/>
  <c r="M14" i="7"/>
  <c r="N14" i="7"/>
  <c r="P14" i="7"/>
  <c r="R14" i="7"/>
  <c r="S14" i="7"/>
  <c r="T14" i="7"/>
  <c r="C16" i="7"/>
  <c r="D16" i="7"/>
  <c r="E16" i="7"/>
  <c r="F16" i="7"/>
  <c r="H16" i="7"/>
  <c r="I16" i="7"/>
  <c r="J16" i="7"/>
  <c r="K16" i="7"/>
  <c r="M16" i="7"/>
  <c r="N16" i="7"/>
  <c r="P16" i="7"/>
  <c r="R16" i="7"/>
  <c r="S16" i="7"/>
  <c r="T16" i="7"/>
  <c r="C17" i="7"/>
  <c r="D17" i="7"/>
  <c r="E17" i="7"/>
  <c r="F17" i="7"/>
  <c r="H17" i="7"/>
  <c r="I17" i="7"/>
  <c r="J17" i="7"/>
  <c r="K17" i="7"/>
  <c r="M17" i="7"/>
  <c r="N17" i="7"/>
  <c r="P17" i="7"/>
  <c r="R17" i="7"/>
  <c r="S17" i="7"/>
  <c r="T17" i="7"/>
  <c r="C18" i="7"/>
  <c r="D18" i="7"/>
  <c r="E18" i="7"/>
  <c r="F18" i="7"/>
  <c r="H18" i="7"/>
  <c r="I18" i="7"/>
  <c r="J18" i="7"/>
  <c r="K18" i="7"/>
  <c r="M18" i="7"/>
  <c r="N18" i="7"/>
  <c r="P18" i="7"/>
  <c r="R18" i="7"/>
  <c r="S18" i="7"/>
  <c r="T18" i="7"/>
  <c r="C19" i="7"/>
  <c r="D19" i="7"/>
  <c r="E19" i="7"/>
  <c r="F19" i="7"/>
  <c r="H19" i="7"/>
  <c r="I19" i="7"/>
  <c r="J19" i="7"/>
  <c r="K19" i="7"/>
  <c r="M19" i="7"/>
  <c r="N19" i="7"/>
  <c r="P19" i="7"/>
  <c r="R19" i="7"/>
  <c r="S19" i="7"/>
  <c r="T19" i="7"/>
  <c r="C20" i="7"/>
  <c r="D20" i="7"/>
  <c r="E20" i="7"/>
  <c r="F20" i="7"/>
  <c r="H20" i="7"/>
  <c r="I20" i="7"/>
  <c r="J20" i="7"/>
  <c r="K20" i="7"/>
  <c r="M20" i="7"/>
  <c r="N20" i="7"/>
  <c r="P20" i="7"/>
  <c r="R20" i="7"/>
  <c r="S20" i="7"/>
  <c r="T20" i="7"/>
  <c r="C21" i="7"/>
  <c r="D21" i="7"/>
  <c r="E21" i="7"/>
  <c r="F21" i="7"/>
  <c r="H21" i="7"/>
  <c r="I21" i="7"/>
  <c r="J21" i="7"/>
  <c r="K21" i="7"/>
  <c r="M21" i="7"/>
  <c r="N21" i="7"/>
  <c r="P21" i="7"/>
  <c r="R21" i="7"/>
  <c r="S21" i="7"/>
  <c r="T21" i="7"/>
  <c r="C22" i="7"/>
  <c r="D22" i="7"/>
  <c r="E22" i="7"/>
  <c r="F22" i="7"/>
  <c r="H22" i="7"/>
  <c r="I22" i="7"/>
  <c r="J22" i="7"/>
  <c r="K22" i="7"/>
  <c r="M22" i="7"/>
  <c r="N22" i="7"/>
  <c r="P22" i="7"/>
  <c r="R22" i="7"/>
  <c r="S22" i="7"/>
  <c r="T22" i="7"/>
  <c r="C23" i="7"/>
  <c r="D23" i="7"/>
  <c r="E23" i="7"/>
  <c r="F23" i="7"/>
  <c r="H23" i="7"/>
  <c r="I23" i="7"/>
  <c r="J23" i="7"/>
  <c r="K23" i="7"/>
  <c r="M23" i="7"/>
  <c r="N23" i="7"/>
  <c r="P23" i="7"/>
  <c r="R23" i="7"/>
  <c r="S23" i="7"/>
  <c r="T23" i="7"/>
  <c r="C24" i="7"/>
  <c r="D24" i="7"/>
  <c r="E24" i="7"/>
  <c r="F24" i="7"/>
  <c r="H24" i="7"/>
  <c r="I24" i="7"/>
  <c r="J24" i="7"/>
  <c r="K24" i="7"/>
  <c r="M24" i="7"/>
  <c r="N24" i="7"/>
  <c r="P24" i="7"/>
  <c r="R24" i="7"/>
  <c r="S24" i="7"/>
  <c r="T24" i="7"/>
  <c r="C25" i="7"/>
  <c r="D25" i="7"/>
  <c r="E25" i="7"/>
  <c r="F25" i="7"/>
  <c r="H25" i="7"/>
  <c r="I25" i="7"/>
  <c r="J25" i="7"/>
  <c r="K25" i="7"/>
  <c r="M25" i="7"/>
  <c r="N25" i="7"/>
  <c r="P25" i="7"/>
  <c r="R25" i="7"/>
  <c r="S25" i="7"/>
  <c r="T25" i="7"/>
  <c r="C26" i="7"/>
  <c r="D26" i="7"/>
  <c r="E26" i="7"/>
  <c r="F26" i="7"/>
  <c r="H26" i="7"/>
  <c r="I26" i="7"/>
  <c r="J26" i="7"/>
  <c r="K26" i="7"/>
  <c r="M26" i="7"/>
  <c r="N26" i="7"/>
  <c r="P26" i="7"/>
  <c r="R26" i="7"/>
  <c r="S26" i="7"/>
  <c r="T26" i="7"/>
  <c r="C27" i="7"/>
  <c r="D27" i="7"/>
  <c r="E27" i="7"/>
  <c r="F27" i="7"/>
  <c r="H27" i="7"/>
  <c r="I27" i="7"/>
  <c r="J27" i="7"/>
  <c r="K27" i="7"/>
  <c r="M27" i="7"/>
  <c r="N27" i="7"/>
  <c r="P27" i="7"/>
  <c r="R27" i="7"/>
  <c r="S27" i="7"/>
  <c r="T27" i="7"/>
  <c r="C28" i="7"/>
  <c r="D28" i="7"/>
  <c r="E28" i="7"/>
  <c r="F28" i="7"/>
  <c r="H28" i="7"/>
  <c r="I28" i="7"/>
  <c r="J28" i="7"/>
  <c r="K28" i="7"/>
  <c r="M28" i="7"/>
  <c r="N28" i="7"/>
  <c r="P28" i="7"/>
  <c r="R28" i="7"/>
  <c r="S28" i="7"/>
  <c r="T28" i="7"/>
  <c r="C29" i="7"/>
  <c r="D29" i="7"/>
  <c r="E29" i="7"/>
  <c r="F29" i="7"/>
  <c r="H29" i="7"/>
  <c r="I29" i="7"/>
  <c r="J29" i="7"/>
  <c r="K29" i="7"/>
  <c r="M29" i="7"/>
  <c r="N29" i="7"/>
  <c r="P29" i="7"/>
  <c r="R29" i="7"/>
  <c r="S29" i="7"/>
  <c r="T29" i="7"/>
  <c r="C30" i="7"/>
  <c r="D30" i="7"/>
  <c r="E30" i="7"/>
  <c r="F30" i="7"/>
  <c r="H30" i="7"/>
  <c r="I30" i="7"/>
  <c r="J30" i="7"/>
  <c r="K30" i="7"/>
  <c r="M30" i="7"/>
  <c r="N30" i="7"/>
  <c r="P30" i="7"/>
  <c r="R30" i="7"/>
  <c r="S30" i="7"/>
  <c r="T30" i="7"/>
  <c r="C31" i="7"/>
  <c r="D31" i="7"/>
  <c r="E31" i="7"/>
  <c r="F31" i="7"/>
  <c r="H31" i="7"/>
  <c r="I31" i="7"/>
  <c r="J31" i="7"/>
  <c r="K31" i="7"/>
  <c r="M31" i="7"/>
  <c r="N31" i="7"/>
  <c r="P31" i="7"/>
  <c r="R31" i="7"/>
  <c r="S31" i="7"/>
  <c r="T31" i="7"/>
  <c r="C32" i="7"/>
  <c r="D32" i="7"/>
  <c r="E32" i="7"/>
  <c r="F32" i="7"/>
  <c r="H32" i="7"/>
  <c r="I32" i="7"/>
  <c r="J32" i="7"/>
  <c r="K32" i="7"/>
  <c r="M32" i="7"/>
  <c r="N32" i="7"/>
  <c r="P32" i="7"/>
  <c r="R32" i="7"/>
  <c r="S32" i="7"/>
  <c r="T32" i="7"/>
  <c r="C33" i="7"/>
  <c r="D33" i="7"/>
  <c r="E33" i="7"/>
  <c r="F33" i="7"/>
  <c r="H33" i="7"/>
  <c r="I33" i="7"/>
  <c r="J33" i="7"/>
  <c r="K33" i="7"/>
  <c r="M33" i="7"/>
  <c r="N33" i="7"/>
  <c r="P33" i="7"/>
  <c r="R33" i="7"/>
  <c r="S33" i="7"/>
  <c r="T33" i="7"/>
  <c r="C34" i="7"/>
  <c r="D34" i="7"/>
  <c r="E34" i="7"/>
  <c r="F34" i="7"/>
  <c r="H34" i="7"/>
  <c r="I34" i="7"/>
  <c r="J34" i="7"/>
  <c r="K34" i="7"/>
  <c r="M34" i="7"/>
  <c r="N34" i="7"/>
  <c r="P34" i="7"/>
  <c r="R34" i="7"/>
  <c r="S34" i="7"/>
  <c r="T34" i="7"/>
  <c r="C35" i="7"/>
  <c r="D35" i="7"/>
  <c r="E35" i="7"/>
  <c r="F35" i="7"/>
  <c r="H35" i="7"/>
  <c r="I35" i="7"/>
  <c r="J35" i="7"/>
  <c r="K35" i="7"/>
  <c r="M35" i="7"/>
  <c r="N35" i="7"/>
  <c r="P35" i="7"/>
  <c r="R35" i="7"/>
  <c r="S35" i="7"/>
  <c r="T35" i="7"/>
  <c r="C36" i="7"/>
  <c r="D36" i="7"/>
  <c r="E36" i="7"/>
  <c r="F36" i="7"/>
  <c r="H36" i="7"/>
  <c r="I36" i="7"/>
  <c r="J36" i="7"/>
  <c r="K36" i="7"/>
  <c r="M36" i="7"/>
  <c r="N36" i="7"/>
  <c r="P36" i="7"/>
  <c r="R36" i="7"/>
  <c r="S36" i="7"/>
  <c r="T36" i="7"/>
  <c r="C37" i="7"/>
  <c r="D37" i="7"/>
  <c r="E37" i="7"/>
  <c r="F37" i="7"/>
  <c r="H37" i="7"/>
  <c r="I37" i="7"/>
  <c r="J37" i="7"/>
  <c r="K37" i="7"/>
  <c r="M37" i="7"/>
  <c r="N37" i="7"/>
  <c r="P37" i="7"/>
  <c r="R37" i="7"/>
  <c r="S37" i="7"/>
  <c r="T37" i="7"/>
  <c r="C38" i="7"/>
  <c r="D38" i="7"/>
  <c r="E38" i="7"/>
  <c r="F38" i="7"/>
  <c r="H38" i="7"/>
  <c r="I38" i="7"/>
  <c r="J38" i="7"/>
  <c r="K38" i="7"/>
  <c r="M38" i="7"/>
  <c r="N38" i="7"/>
  <c r="P38" i="7"/>
  <c r="R38" i="7"/>
  <c r="S38" i="7"/>
  <c r="T38" i="7"/>
  <c r="C39" i="7"/>
  <c r="D39" i="7"/>
  <c r="E39" i="7"/>
  <c r="F39" i="7"/>
  <c r="H39" i="7"/>
  <c r="I39" i="7"/>
  <c r="J39" i="7"/>
  <c r="K39" i="7"/>
  <c r="M39" i="7"/>
  <c r="N39" i="7"/>
  <c r="P39" i="7"/>
  <c r="R39" i="7"/>
  <c r="S39" i="7"/>
  <c r="T39" i="7"/>
  <c r="C40" i="7"/>
  <c r="D40" i="7"/>
  <c r="E40" i="7"/>
  <c r="F40" i="7"/>
  <c r="H40" i="7"/>
  <c r="I40" i="7"/>
  <c r="J40" i="7"/>
  <c r="K40" i="7"/>
  <c r="M40" i="7"/>
  <c r="N40" i="7"/>
  <c r="P40" i="7"/>
  <c r="R40" i="7"/>
  <c r="S40" i="7"/>
  <c r="T40" i="7"/>
  <c r="C41" i="7"/>
  <c r="D41" i="7"/>
  <c r="E41" i="7"/>
  <c r="F41" i="7"/>
  <c r="H41" i="7"/>
  <c r="I41" i="7"/>
  <c r="J41" i="7"/>
  <c r="K41" i="7"/>
  <c r="M41" i="7"/>
  <c r="N41" i="7"/>
  <c r="P41" i="7"/>
  <c r="R41" i="7"/>
  <c r="S41" i="7"/>
  <c r="T41" i="7"/>
  <c r="C42" i="7"/>
  <c r="D42" i="7"/>
  <c r="E42" i="7"/>
  <c r="F42" i="7"/>
  <c r="H42" i="7"/>
  <c r="I42" i="7"/>
  <c r="J42" i="7"/>
  <c r="K42" i="7"/>
  <c r="M42" i="7"/>
  <c r="N42" i="7"/>
  <c r="P42" i="7"/>
  <c r="R42" i="7"/>
  <c r="S42" i="7"/>
  <c r="T42" i="7"/>
  <c r="C43" i="7"/>
  <c r="D43" i="7"/>
  <c r="E43" i="7"/>
  <c r="F43" i="7"/>
  <c r="H43" i="7"/>
  <c r="I43" i="7"/>
  <c r="J43" i="7"/>
  <c r="K43" i="7"/>
  <c r="M43" i="7"/>
  <c r="N43" i="7"/>
  <c r="P43" i="7"/>
  <c r="R43" i="7"/>
  <c r="S43" i="7"/>
  <c r="T43" i="7"/>
  <c r="C44" i="7"/>
  <c r="D44" i="7"/>
  <c r="E44" i="7"/>
  <c r="F44" i="7"/>
  <c r="H44" i="7"/>
  <c r="I44" i="7"/>
  <c r="J44" i="7"/>
  <c r="K44" i="7"/>
  <c r="M44" i="7"/>
  <c r="N44" i="7"/>
  <c r="P44" i="7"/>
  <c r="R44" i="7"/>
  <c r="S44" i="7"/>
  <c r="T44" i="7"/>
  <c r="C45" i="7"/>
  <c r="D45" i="7"/>
  <c r="E45" i="7"/>
  <c r="F45" i="7"/>
  <c r="H45" i="7"/>
  <c r="I45" i="7"/>
  <c r="J45" i="7"/>
  <c r="K45" i="7"/>
  <c r="M45" i="7"/>
  <c r="N45" i="7"/>
  <c r="P45" i="7"/>
  <c r="R45" i="7"/>
  <c r="S45" i="7"/>
  <c r="T45" i="7"/>
  <c r="C46" i="7"/>
  <c r="D46" i="7"/>
  <c r="E46" i="7"/>
  <c r="F46" i="7"/>
  <c r="H46" i="7"/>
  <c r="I46" i="7"/>
  <c r="J46" i="7"/>
  <c r="K46" i="7"/>
  <c r="M46" i="7"/>
  <c r="N46" i="7"/>
  <c r="P46" i="7"/>
  <c r="R46" i="7"/>
  <c r="S46" i="7"/>
  <c r="T46" i="7"/>
  <c r="C47" i="7"/>
  <c r="D47" i="7"/>
  <c r="E47" i="7"/>
  <c r="F47" i="7"/>
  <c r="H47" i="7"/>
  <c r="I47" i="7"/>
  <c r="J47" i="7"/>
  <c r="K47" i="7"/>
  <c r="M47" i="7"/>
  <c r="N47" i="7"/>
  <c r="P47" i="7"/>
  <c r="R47" i="7"/>
  <c r="S47" i="7"/>
  <c r="T47" i="7"/>
  <c r="C48" i="7"/>
  <c r="D48" i="7"/>
  <c r="E48" i="7"/>
  <c r="F48" i="7"/>
  <c r="H48" i="7"/>
  <c r="I48" i="7"/>
  <c r="J48" i="7"/>
  <c r="K48" i="7"/>
  <c r="M48" i="7"/>
  <c r="N48" i="7"/>
  <c r="P48" i="7"/>
  <c r="R48" i="7"/>
  <c r="S48" i="7"/>
  <c r="T48" i="7"/>
  <c r="C49" i="7"/>
  <c r="D49" i="7"/>
  <c r="E49" i="7"/>
  <c r="F49" i="7"/>
  <c r="H49" i="7"/>
  <c r="I49" i="7"/>
  <c r="J49" i="7"/>
  <c r="K49" i="7"/>
  <c r="M49" i="7"/>
  <c r="N49" i="7"/>
  <c r="P49" i="7"/>
  <c r="R49" i="7"/>
  <c r="S49" i="7"/>
  <c r="T49" i="7"/>
  <c r="C50" i="7"/>
  <c r="D50" i="7"/>
  <c r="E50" i="7"/>
  <c r="F50" i="7"/>
  <c r="H50" i="7"/>
  <c r="I50" i="7"/>
  <c r="J50" i="7"/>
  <c r="K50" i="7"/>
  <c r="M50" i="7"/>
  <c r="N50" i="7"/>
  <c r="P50" i="7"/>
  <c r="R50" i="7"/>
  <c r="S50" i="7"/>
  <c r="T50" i="7"/>
  <c r="C51" i="7"/>
  <c r="D51" i="7"/>
  <c r="E51" i="7"/>
  <c r="F51" i="7"/>
  <c r="H51" i="7"/>
  <c r="I51" i="7"/>
  <c r="J51" i="7"/>
  <c r="K51" i="7"/>
  <c r="M51" i="7"/>
  <c r="N51" i="7"/>
  <c r="P51" i="7"/>
  <c r="R51" i="7"/>
  <c r="S51" i="7"/>
  <c r="T51" i="7"/>
  <c r="C52" i="7"/>
  <c r="D52" i="7"/>
  <c r="E52" i="7"/>
  <c r="F52" i="7"/>
  <c r="H52" i="7"/>
  <c r="I52" i="7"/>
  <c r="J52" i="7"/>
  <c r="K52" i="7"/>
  <c r="M52" i="7"/>
  <c r="N52" i="7"/>
  <c r="P52" i="7"/>
  <c r="R52" i="7"/>
  <c r="S52" i="7"/>
  <c r="T52" i="7"/>
  <c r="C53" i="7"/>
  <c r="D53" i="7"/>
  <c r="E53" i="7"/>
  <c r="F53" i="7"/>
  <c r="H53" i="7"/>
  <c r="I53" i="7"/>
  <c r="J53" i="7"/>
  <c r="K53" i="7"/>
  <c r="M53" i="7"/>
  <c r="N53" i="7"/>
  <c r="P53" i="7"/>
  <c r="R53" i="7"/>
  <c r="S53" i="7"/>
  <c r="T53" i="7"/>
  <c r="C54" i="7"/>
  <c r="D54" i="7"/>
  <c r="E54" i="7"/>
  <c r="F54" i="7"/>
  <c r="H54" i="7"/>
  <c r="I54" i="7"/>
  <c r="J54" i="7"/>
  <c r="K54" i="7"/>
  <c r="M54" i="7"/>
  <c r="N54" i="7"/>
  <c r="P54" i="7"/>
  <c r="R54" i="7"/>
  <c r="S54" i="7"/>
  <c r="T54" i="7"/>
  <c r="C55" i="7"/>
  <c r="D55" i="7"/>
  <c r="E55" i="7"/>
  <c r="F55" i="7"/>
  <c r="H55" i="7"/>
  <c r="I55" i="7"/>
  <c r="J55" i="7"/>
  <c r="K55" i="7"/>
  <c r="M55" i="7"/>
  <c r="N55" i="7"/>
  <c r="P55" i="7"/>
  <c r="R55" i="7"/>
  <c r="S55" i="7"/>
  <c r="T55" i="7"/>
  <c r="C56" i="7"/>
  <c r="D56" i="7"/>
  <c r="E56" i="7"/>
  <c r="F56" i="7"/>
  <c r="H56" i="7"/>
  <c r="I56" i="7"/>
  <c r="J56" i="7"/>
  <c r="K56" i="7"/>
  <c r="M56" i="7"/>
  <c r="N56" i="7"/>
  <c r="P56" i="7"/>
  <c r="R56" i="7"/>
  <c r="S56" i="7"/>
  <c r="T56" i="7"/>
  <c r="C57" i="7"/>
  <c r="D57" i="7"/>
  <c r="E57" i="7"/>
  <c r="F57" i="7"/>
  <c r="H57" i="7"/>
  <c r="I57" i="7"/>
  <c r="J57" i="7"/>
  <c r="K57" i="7"/>
  <c r="M57" i="7"/>
  <c r="N57" i="7"/>
  <c r="P57" i="7"/>
  <c r="R57" i="7"/>
  <c r="S57" i="7"/>
  <c r="T57" i="7"/>
  <c r="C58" i="7"/>
  <c r="D58" i="7"/>
  <c r="E58" i="7"/>
  <c r="F58" i="7"/>
  <c r="H58" i="7"/>
  <c r="I58" i="7"/>
  <c r="J58" i="7"/>
  <c r="K58" i="7"/>
  <c r="M58" i="7"/>
  <c r="N58" i="7"/>
  <c r="P58" i="7"/>
  <c r="R58" i="7"/>
  <c r="S58" i="7"/>
  <c r="T58" i="7"/>
  <c r="C59" i="7"/>
  <c r="D59" i="7"/>
  <c r="E59" i="7"/>
  <c r="F59" i="7"/>
  <c r="H59" i="7"/>
  <c r="I59" i="7"/>
  <c r="J59" i="7"/>
  <c r="K59" i="7"/>
  <c r="M59" i="7"/>
  <c r="N59" i="7"/>
  <c r="P59" i="7"/>
  <c r="R59" i="7"/>
  <c r="S59" i="7"/>
  <c r="T59" i="7"/>
  <c r="T6" i="7"/>
  <c r="S6" i="7"/>
  <c r="R6" i="7"/>
  <c r="P6" i="7"/>
  <c r="N6" i="7"/>
  <c r="M6" i="7"/>
  <c r="K6" i="7"/>
  <c r="J6" i="7"/>
  <c r="I6" i="7"/>
  <c r="H6" i="7"/>
  <c r="F6" i="7"/>
  <c r="E6" i="7"/>
  <c r="D6" i="7"/>
  <c r="C6" i="7"/>
  <c r="C7" i="3"/>
  <c r="D7" i="3"/>
  <c r="E7" i="3"/>
  <c r="F7" i="3"/>
  <c r="H7" i="3"/>
  <c r="I7" i="3"/>
  <c r="J7" i="3"/>
  <c r="K7" i="3"/>
  <c r="M7" i="3"/>
  <c r="N7" i="3"/>
  <c r="P7" i="3"/>
  <c r="R7" i="3"/>
  <c r="S7" i="3"/>
  <c r="T7" i="3"/>
  <c r="C8" i="3"/>
  <c r="D8" i="3"/>
  <c r="E8" i="3"/>
  <c r="F8" i="3"/>
  <c r="H8" i="3"/>
  <c r="I8" i="3"/>
  <c r="J8" i="3"/>
  <c r="K8" i="3"/>
  <c r="M8" i="3"/>
  <c r="N8" i="3"/>
  <c r="P8" i="3"/>
  <c r="R8" i="3"/>
  <c r="S8" i="3"/>
  <c r="T8" i="3"/>
  <c r="C9" i="3"/>
  <c r="D9" i="3"/>
  <c r="E9" i="3"/>
  <c r="F9" i="3"/>
  <c r="H9" i="3"/>
  <c r="I9" i="3"/>
  <c r="J9" i="3"/>
  <c r="K9" i="3"/>
  <c r="M9" i="3"/>
  <c r="N9" i="3"/>
  <c r="P9" i="3"/>
  <c r="R9" i="3"/>
  <c r="S9" i="3"/>
  <c r="T9" i="3"/>
  <c r="C10" i="3"/>
  <c r="D10" i="3"/>
  <c r="E10" i="3"/>
  <c r="F10" i="3"/>
  <c r="H10" i="3"/>
  <c r="I10" i="3"/>
  <c r="J10" i="3"/>
  <c r="K10" i="3"/>
  <c r="M10" i="3"/>
  <c r="N10" i="3"/>
  <c r="P10" i="3"/>
  <c r="R10" i="3"/>
  <c r="S10" i="3"/>
  <c r="T10" i="3"/>
  <c r="C11" i="3"/>
  <c r="D11" i="3"/>
  <c r="E11" i="3"/>
  <c r="F11" i="3"/>
  <c r="H11" i="3"/>
  <c r="I11" i="3"/>
  <c r="J11" i="3"/>
  <c r="K11" i="3"/>
  <c r="M11" i="3"/>
  <c r="N11" i="3"/>
  <c r="P11" i="3"/>
  <c r="R11" i="3"/>
  <c r="S11" i="3"/>
  <c r="T11" i="3"/>
  <c r="D13" i="3"/>
  <c r="E13" i="3"/>
  <c r="F13" i="3"/>
  <c r="H13" i="3"/>
  <c r="I13" i="3"/>
  <c r="J13" i="3"/>
  <c r="K13" i="3"/>
  <c r="M13" i="3"/>
  <c r="N13" i="3"/>
  <c r="P13" i="3"/>
  <c r="R13" i="3"/>
  <c r="S13" i="3"/>
  <c r="T13" i="3"/>
  <c r="D14" i="3"/>
  <c r="E14" i="3"/>
  <c r="F14" i="3"/>
  <c r="H14" i="3"/>
  <c r="I14" i="3"/>
  <c r="J14" i="3"/>
  <c r="K14" i="3"/>
  <c r="M14" i="3"/>
  <c r="N14" i="3"/>
  <c r="P14" i="3"/>
  <c r="R14" i="3"/>
  <c r="S14" i="3"/>
  <c r="T14" i="3"/>
  <c r="C16" i="3"/>
  <c r="D16" i="3"/>
  <c r="E16" i="3"/>
  <c r="F16" i="3"/>
  <c r="H16" i="3"/>
  <c r="I16" i="3"/>
  <c r="J16" i="3"/>
  <c r="K16" i="3"/>
  <c r="M16" i="3"/>
  <c r="N16" i="3"/>
  <c r="P16" i="3"/>
  <c r="R16" i="3"/>
  <c r="S16" i="3"/>
  <c r="T16" i="3"/>
  <c r="C17" i="3"/>
  <c r="D17" i="3"/>
  <c r="E17" i="3"/>
  <c r="F17" i="3"/>
  <c r="H17" i="3"/>
  <c r="I17" i="3"/>
  <c r="J17" i="3"/>
  <c r="K17" i="3"/>
  <c r="M17" i="3"/>
  <c r="N17" i="3"/>
  <c r="P17" i="3"/>
  <c r="R17" i="3"/>
  <c r="S17" i="3"/>
  <c r="T17" i="3"/>
  <c r="C18" i="3"/>
  <c r="D18" i="3"/>
  <c r="E18" i="3"/>
  <c r="F18" i="3"/>
  <c r="H18" i="3"/>
  <c r="I18" i="3"/>
  <c r="J18" i="3"/>
  <c r="K18" i="3"/>
  <c r="M18" i="3"/>
  <c r="N18" i="3"/>
  <c r="P18" i="3"/>
  <c r="R18" i="3"/>
  <c r="S18" i="3"/>
  <c r="T18" i="3"/>
  <c r="C19" i="3"/>
  <c r="D19" i="3"/>
  <c r="E19" i="3"/>
  <c r="F19" i="3"/>
  <c r="H19" i="3"/>
  <c r="I19" i="3"/>
  <c r="J19" i="3"/>
  <c r="K19" i="3"/>
  <c r="M19" i="3"/>
  <c r="N19" i="3"/>
  <c r="P19" i="3"/>
  <c r="R19" i="3"/>
  <c r="S19" i="3"/>
  <c r="T19" i="3"/>
  <c r="C20" i="3"/>
  <c r="D20" i="3"/>
  <c r="E20" i="3"/>
  <c r="F20" i="3"/>
  <c r="H20" i="3"/>
  <c r="I20" i="3"/>
  <c r="J20" i="3"/>
  <c r="K20" i="3"/>
  <c r="M20" i="3"/>
  <c r="N20" i="3"/>
  <c r="P20" i="3"/>
  <c r="R20" i="3"/>
  <c r="S20" i="3"/>
  <c r="T20" i="3"/>
  <c r="C21" i="3"/>
  <c r="D21" i="3"/>
  <c r="E21" i="3"/>
  <c r="F21" i="3"/>
  <c r="H21" i="3"/>
  <c r="I21" i="3"/>
  <c r="J21" i="3"/>
  <c r="K21" i="3"/>
  <c r="M21" i="3"/>
  <c r="N21" i="3"/>
  <c r="P21" i="3"/>
  <c r="R21" i="3"/>
  <c r="S21" i="3"/>
  <c r="T21" i="3"/>
  <c r="C22" i="3"/>
  <c r="D22" i="3"/>
  <c r="E22" i="3"/>
  <c r="F22" i="3"/>
  <c r="H22" i="3"/>
  <c r="I22" i="3"/>
  <c r="J22" i="3"/>
  <c r="K22" i="3"/>
  <c r="M22" i="3"/>
  <c r="N22" i="3"/>
  <c r="P22" i="3"/>
  <c r="R22" i="3"/>
  <c r="S22" i="3"/>
  <c r="T22" i="3"/>
  <c r="C23" i="3"/>
  <c r="D23" i="3"/>
  <c r="E23" i="3"/>
  <c r="F23" i="3"/>
  <c r="H23" i="3"/>
  <c r="I23" i="3"/>
  <c r="J23" i="3"/>
  <c r="K23" i="3"/>
  <c r="M23" i="3"/>
  <c r="N23" i="3"/>
  <c r="P23" i="3"/>
  <c r="R23" i="3"/>
  <c r="S23" i="3"/>
  <c r="T23" i="3"/>
  <c r="C24" i="3"/>
  <c r="D24" i="3"/>
  <c r="E24" i="3"/>
  <c r="F24" i="3"/>
  <c r="H24" i="3"/>
  <c r="I24" i="3"/>
  <c r="J24" i="3"/>
  <c r="K24" i="3"/>
  <c r="M24" i="3"/>
  <c r="N24" i="3"/>
  <c r="P24" i="3"/>
  <c r="R24" i="3"/>
  <c r="S24" i="3"/>
  <c r="T24" i="3"/>
  <c r="C25" i="3"/>
  <c r="D25" i="3"/>
  <c r="E25" i="3"/>
  <c r="F25" i="3"/>
  <c r="H25" i="3"/>
  <c r="I25" i="3"/>
  <c r="J25" i="3"/>
  <c r="K25" i="3"/>
  <c r="M25" i="3"/>
  <c r="N25" i="3"/>
  <c r="P25" i="3"/>
  <c r="R25" i="3"/>
  <c r="S25" i="3"/>
  <c r="T25" i="3"/>
  <c r="C26" i="3"/>
  <c r="D26" i="3"/>
  <c r="E26" i="3"/>
  <c r="F26" i="3"/>
  <c r="H26" i="3"/>
  <c r="I26" i="3"/>
  <c r="J26" i="3"/>
  <c r="K26" i="3"/>
  <c r="M26" i="3"/>
  <c r="N26" i="3"/>
  <c r="P26" i="3"/>
  <c r="R26" i="3"/>
  <c r="S26" i="3"/>
  <c r="T26" i="3"/>
  <c r="C27" i="3"/>
  <c r="D27" i="3"/>
  <c r="E27" i="3"/>
  <c r="F27" i="3"/>
  <c r="H27" i="3"/>
  <c r="I27" i="3"/>
  <c r="J27" i="3"/>
  <c r="K27" i="3"/>
  <c r="M27" i="3"/>
  <c r="N27" i="3"/>
  <c r="P27" i="3"/>
  <c r="R27" i="3"/>
  <c r="S27" i="3"/>
  <c r="T27" i="3"/>
  <c r="C28" i="3"/>
  <c r="D28" i="3"/>
  <c r="E28" i="3"/>
  <c r="F28" i="3"/>
  <c r="H28" i="3"/>
  <c r="I28" i="3"/>
  <c r="J28" i="3"/>
  <c r="K28" i="3"/>
  <c r="M28" i="3"/>
  <c r="N28" i="3"/>
  <c r="P28" i="3"/>
  <c r="R28" i="3"/>
  <c r="S28" i="3"/>
  <c r="T28" i="3"/>
  <c r="C29" i="3"/>
  <c r="D29" i="3"/>
  <c r="E29" i="3"/>
  <c r="F29" i="3"/>
  <c r="H29" i="3"/>
  <c r="I29" i="3"/>
  <c r="J29" i="3"/>
  <c r="K29" i="3"/>
  <c r="M29" i="3"/>
  <c r="N29" i="3"/>
  <c r="P29" i="3"/>
  <c r="R29" i="3"/>
  <c r="S29" i="3"/>
  <c r="T29" i="3"/>
  <c r="C30" i="3"/>
  <c r="D30" i="3"/>
  <c r="E30" i="3"/>
  <c r="F30" i="3"/>
  <c r="H30" i="3"/>
  <c r="I30" i="3"/>
  <c r="J30" i="3"/>
  <c r="K30" i="3"/>
  <c r="M30" i="3"/>
  <c r="N30" i="3"/>
  <c r="P30" i="3"/>
  <c r="R30" i="3"/>
  <c r="S30" i="3"/>
  <c r="T30" i="3"/>
  <c r="C31" i="3"/>
  <c r="D31" i="3"/>
  <c r="E31" i="3"/>
  <c r="F31" i="3"/>
  <c r="H31" i="3"/>
  <c r="I31" i="3"/>
  <c r="J31" i="3"/>
  <c r="K31" i="3"/>
  <c r="M31" i="3"/>
  <c r="N31" i="3"/>
  <c r="P31" i="3"/>
  <c r="R31" i="3"/>
  <c r="S31" i="3"/>
  <c r="T31" i="3"/>
  <c r="C32" i="3"/>
  <c r="D32" i="3"/>
  <c r="E32" i="3"/>
  <c r="F32" i="3"/>
  <c r="H32" i="3"/>
  <c r="I32" i="3"/>
  <c r="J32" i="3"/>
  <c r="K32" i="3"/>
  <c r="M32" i="3"/>
  <c r="N32" i="3"/>
  <c r="P32" i="3"/>
  <c r="R32" i="3"/>
  <c r="S32" i="3"/>
  <c r="T32" i="3"/>
  <c r="C33" i="3"/>
  <c r="D33" i="3"/>
  <c r="E33" i="3"/>
  <c r="F33" i="3"/>
  <c r="H33" i="3"/>
  <c r="I33" i="3"/>
  <c r="J33" i="3"/>
  <c r="K33" i="3"/>
  <c r="M33" i="3"/>
  <c r="N33" i="3"/>
  <c r="P33" i="3"/>
  <c r="R33" i="3"/>
  <c r="S33" i="3"/>
  <c r="T33" i="3"/>
  <c r="C34" i="3"/>
  <c r="D34" i="3"/>
  <c r="E34" i="3"/>
  <c r="F34" i="3"/>
  <c r="H34" i="3"/>
  <c r="I34" i="3"/>
  <c r="J34" i="3"/>
  <c r="K34" i="3"/>
  <c r="M34" i="3"/>
  <c r="N34" i="3"/>
  <c r="P34" i="3"/>
  <c r="R34" i="3"/>
  <c r="S34" i="3"/>
  <c r="T34" i="3"/>
  <c r="C35" i="3"/>
  <c r="D35" i="3"/>
  <c r="E35" i="3"/>
  <c r="F35" i="3"/>
  <c r="H35" i="3"/>
  <c r="I35" i="3"/>
  <c r="J35" i="3"/>
  <c r="K35" i="3"/>
  <c r="M35" i="3"/>
  <c r="N35" i="3"/>
  <c r="P35" i="3"/>
  <c r="R35" i="3"/>
  <c r="S35" i="3"/>
  <c r="T35" i="3"/>
  <c r="C36" i="3"/>
  <c r="D36" i="3"/>
  <c r="E36" i="3"/>
  <c r="F36" i="3"/>
  <c r="H36" i="3"/>
  <c r="I36" i="3"/>
  <c r="J36" i="3"/>
  <c r="K36" i="3"/>
  <c r="M36" i="3"/>
  <c r="N36" i="3"/>
  <c r="P36" i="3"/>
  <c r="R36" i="3"/>
  <c r="S36" i="3"/>
  <c r="T36" i="3"/>
  <c r="C37" i="3"/>
  <c r="D37" i="3"/>
  <c r="E37" i="3"/>
  <c r="F37" i="3"/>
  <c r="H37" i="3"/>
  <c r="I37" i="3"/>
  <c r="J37" i="3"/>
  <c r="K37" i="3"/>
  <c r="M37" i="3"/>
  <c r="N37" i="3"/>
  <c r="P37" i="3"/>
  <c r="R37" i="3"/>
  <c r="S37" i="3"/>
  <c r="T37" i="3"/>
  <c r="C38" i="3"/>
  <c r="D38" i="3"/>
  <c r="E38" i="3"/>
  <c r="F38" i="3"/>
  <c r="H38" i="3"/>
  <c r="I38" i="3"/>
  <c r="J38" i="3"/>
  <c r="K38" i="3"/>
  <c r="M38" i="3"/>
  <c r="N38" i="3"/>
  <c r="P38" i="3"/>
  <c r="R38" i="3"/>
  <c r="S38" i="3"/>
  <c r="T38" i="3"/>
  <c r="C39" i="3"/>
  <c r="D39" i="3"/>
  <c r="E39" i="3"/>
  <c r="F39" i="3"/>
  <c r="H39" i="3"/>
  <c r="I39" i="3"/>
  <c r="J39" i="3"/>
  <c r="K39" i="3"/>
  <c r="M39" i="3"/>
  <c r="N39" i="3"/>
  <c r="P39" i="3"/>
  <c r="R39" i="3"/>
  <c r="S39" i="3"/>
  <c r="T39" i="3"/>
  <c r="C40" i="3"/>
  <c r="D40" i="3"/>
  <c r="E40" i="3"/>
  <c r="F40" i="3"/>
  <c r="H40" i="3"/>
  <c r="I40" i="3"/>
  <c r="J40" i="3"/>
  <c r="K40" i="3"/>
  <c r="M40" i="3"/>
  <c r="N40" i="3"/>
  <c r="P40" i="3"/>
  <c r="R40" i="3"/>
  <c r="S40" i="3"/>
  <c r="T40" i="3"/>
  <c r="C41" i="3"/>
  <c r="D41" i="3"/>
  <c r="E41" i="3"/>
  <c r="F41" i="3"/>
  <c r="H41" i="3"/>
  <c r="I41" i="3"/>
  <c r="J41" i="3"/>
  <c r="K41" i="3"/>
  <c r="M41" i="3"/>
  <c r="N41" i="3"/>
  <c r="P41" i="3"/>
  <c r="R41" i="3"/>
  <c r="S41" i="3"/>
  <c r="T41" i="3"/>
  <c r="C42" i="3"/>
  <c r="D42" i="3"/>
  <c r="E42" i="3"/>
  <c r="F42" i="3"/>
  <c r="H42" i="3"/>
  <c r="I42" i="3"/>
  <c r="J42" i="3"/>
  <c r="K42" i="3"/>
  <c r="M42" i="3"/>
  <c r="N42" i="3"/>
  <c r="P42" i="3"/>
  <c r="R42" i="3"/>
  <c r="S42" i="3"/>
  <c r="T42" i="3"/>
  <c r="C43" i="3"/>
  <c r="D43" i="3"/>
  <c r="E43" i="3"/>
  <c r="F43" i="3"/>
  <c r="H43" i="3"/>
  <c r="I43" i="3"/>
  <c r="J43" i="3"/>
  <c r="K43" i="3"/>
  <c r="M43" i="3"/>
  <c r="N43" i="3"/>
  <c r="P43" i="3"/>
  <c r="R43" i="3"/>
  <c r="S43" i="3"/>
  <c r="T43" i="3"/>
  <c r="C44" i="3"/>
  <c r="D44" i="3"/>
  <c r="E44" i="3"/>
  <c r="F44" i="3"/>
  <c r="H44" i="3"/>
  <c r="I44" i="3"/>
  <c r="J44" i="3"/>
  <c r="K44" i="3"/>
  <c r="M44" i="3"/>
  <c r="N44" i="3"/>
  <c r="P44" i="3"/>
  <c r="R44" i="3"/>
  <c r="S44" i="3"/>
  <c r="T44" i="3"/>
  <c r="C45" i="3"/>
  <c r="D45" i="3"/>
  <c r="E45" i="3"/>
  <c r="F45" i="3"/>
  <c r="H45" i="3"/>
  <c r="I45" i="3"/>
  <c r="J45" i="3"/>
  <c r="K45" i="3"/>
  <c r="M45" i="3"/>
  <c r="N45" i="3"/>
  <c r="P45" i="3"/>
  <c r="R45" i="3"/>
  <c r="S45" i="3"/>
  <c r="T45" i="3"/>
  <c r="C46" i="3"/>
  <c r="D46" i="3"/>
  <c r="E46" i="3"/>
  <c r="F46" i="3"/>
  <c r="H46" i="3"/>
  <c r="I46" i="3"/>
  <c r="J46" i="3"/>
  <c r="K46" i="3"/>
  <c r="M46" i="3"/>
  <c r="N46" i="3"/>
  <c r="P46" i="3"/>
  <c r="R46" i="3"/>
  <c r="S46" i="3"/>
  <c r="T46" i="3"/>
  <c r="C47" i="3"/>
  <c r="D47" i="3"/>
  <c r="E47" i="3"/>
  <c r="F47" i="3"/>
  <c r="H47" i="3"/>
  <c r="I47" i="3"/>
  <c r="J47" i="3"/>
  <c r="K47" i="3"/>
  <c r="M47" i="3"/>
  <c r="N47" i="3"/>
  <c r="P47" i="3"/>
  <c r="R47" i="3"/>
  <c r="S47" i="3"/>
  <c r="T47" i="3"/>
  <c r="C48" i="3"/>
  <c r="D48" i="3"/>
  <c r="E48" i="3"/>
  <c r="F48" i="3"/>
  <c r="H48" i="3"/>
  <c r="I48" i="3"/>
  <c r="J48" i="3"/>
  <c r="K48" i="3"/>
  <c r="M48" i="3"/>
  <c r="N48" i="3"/>
  <c r="P48" i="3"/>
  <c r="R48" i="3"/>
  <c r="S48" i="3"/>
  <c r="T48" i="3"/>
  <c r="C49" i="3"/>
  <c r="D49" i="3"/>
  <c r="E49" i="3"/>
  <c r="F49" i="3"/>
  <c r="H49" i="3"/>
  <c r="I49" i="3"/>
  <c r="J49" i="3"/>
  <c r="K49" i="3"/>
  <c r="M49" i="3"/>
  <c r="N49" i="3"/>
  <c r="P49" i="3"/>
  <c r="R49" i="3"/>
  <c r="S49" i="3"/>
  <c r="T49" i="3"/>
  <c r="C50" i="3"/>
  <c r="D50" i="3"/>
  <c r="E50" i="3"/>
  <c r="F50" i="3"/>
  <c r="H50" i="3"/>
  <c r="I50" i="3"/>
  <c r="J50" i="3"/>
  <c r="K50" i="3"/>
  <c r="M50" i="3"/>
  <c r="N50" i="3"/>
  <c r="P50" i="3"/>
  <c r="R50" i="3"/>
  <c r="S50" i="3"/>
  <c r="T50" i="3"/>
  <c r="C51" i="3"/>
  <c r="D51" i="3"/>
  <c r="E51" i="3"/>
  <c r="F51" i="3"/>
  <c r="H51" i="3"/>
  <c r="I51" i="3"/>
  <c r="J51" i="3"/>
  <c r="K51" i="3"/>
  <c r="M51" i="3"/>
  <c r="N51" i="3"/>
  <c r="P51" i="3"/>
  <c r="R51" i="3"/>
  <c r="S51" i="3"/>
  <c r="T51" i="3"/>
  <c r="C52" i="3"/>
  <c r="D52" i="3"/>
  <c r="E52" i="3"/>
  <c r="F52" i="3"/>
  <c r="H52" i="3"/>
  <c r="I52" i="3"/>
  <c r="J52" i="3"/>
  <c r="K52" i="3"/>
  <c r="M52" i="3"/>
  <c r="N52" i="3"/>
  <c r="P52" i="3"/>
  <c r="R52" i="3"/>
  <c r="S52" i="3"/>
  <c r="T52" i="3"/>
  <c r="C53" i="3"/>
  <c r="D53" i="3"/>
  <c r="E53" i="3"/>
  <c r="F53" i="3"/>
  <c r="H53" i="3"/>
  <c r="I53" i="3"/>
  <c r="J53" i="3"/>
  <c r="K53" i="3"/>
  <c r="M53" i="3"/>
  <c r="N53" i="3"/>
  <c r="P53" i="3"/>
  <c r="R53" i="3"/>
  <c r="S53" i="3"/>
  <c r="T53" i="3"/>
  <c r="C54" i="3"/>
  <c r="D54" i="3"/>
  <c r="E54" i="3"/>
  <c r="F54" i="3"/>
  <c r="H54" i="3"/>
  <c r="I54" i="3"/>
  <c r="J54" i="3"/>
  <c r="K54" i="3"/>
  <c r="M54" i="3"/>
  <c r="N54" i="3"/>
  <c r="P54" i="3"/>
  <c r="R54" i="3"/>
  <c r="S54" i="3"/>
  <c r="T54" i="3"/>
  <c r="C55" i="3"/>
  <c r="D55" i="3"/>
  <c r="E55" i="3"/>
  <c r="F55" i="3"/>
  <c r="H55" i="3"/>
  <c r="I55" i="3"/>
  <c r="J55" i="3"/>
  <c r="K55" i="3"/>
  <c r="M55" i="3"/>
  <c r="N55" i="3"/>
  <c r="P55" i="3"/>
  <c r="R55" i="3"/>
  <c r="S55" i="3"/>
  <c r="T55" i="3"/>
  <c r="C56" i="3"/>
  <c r="D56" i="3"/>
  <c r="E56" i="3"/>
  <c r="F56" i="3"/>
  <c r="H56" i="3"/>
  <c r="I56" i="3"/>
  <c r="J56" i="3"/>
  <c r="K56" i="3"/>
  <c r="M56" i="3"/>
  <c r="N56" i="3"/>
  <c r="P56" i="3"/>
  <c r="R56" i="3"/>
  <c r="S56" i="3"/>
  <c r="T56" i="3"/>
  <c r="C57" i="3"/>
  <c r="D57" i="3"/>
  <c r="E57" i="3"/>
  <c r="F57" i="3"/>
  <c r="H57" i="3"/>
  <c r="I57" i="3"/>
  <c r="J57" i="3"/>
  <c r="K57" i="3"/>
  <c r="M57" i="3"/>
  <c r="N57" i="3"/>
  <c r="P57" i="3"/>
  <c r="R57" i="3"/>
  <c r="S57" i="3"/>
  <c r="T57" i="3"/>
  <c r="C58" i="3"/>
  <c r="D58" i="3"/>
  <c r="E58" i="3"/>
  <c r="F58" i="3"/>
  <c r="H58" i="3"/>
  <c r="I58" i="3"/>
  <c r="J58" i="3"/>
  <c r="K58" i="3"/>
  <c r="M58" i="3"/>
  <c r="N58" i="3"/>
  <c r="P58" i="3"/>
  <c r="R58" i="3"/>
  <c r="S58" i="3"/>
  <c r="T58" i="3"/>
  <c r="C59" i="3"/>
  <c r="D59" i="3"/>
  <c r="E59" i="3"/>
  <c r="F59" i="3"/>
  <c r="H59" i="3"/>
  <c r="I59" i="3"/>
  <c r="J59" i="3"/>
  <c r="K59" i="3"/>
  <c r="M59" i="3"/>
  <c r="N59" i="3"/>
  <c r="P59" i="3"/>
  <c r="R59" i="3"/>
  <c r="S59" i="3"/>
  <c r="T59" i="3"/>
  <c r="T6" i="3"/>
  <c r="S6" i="3"/>
  <c r="R6" i="3"/>
  <c r="P6" i="3"/>
  <c r="N6" i="3"/>
  <c r="M6" i="3"/>
  <c r="K6" i="3"/>
  <c r="J6" i="3"/>
  <c r="I6" i="3"/>
  <c r="H6" i="3"/>
  <c r="F6" i="3"/>
  <c r="E6" i="3"/>
  <c r="D6" i="3"/>
  <c r="C6" i="3"/>
</calcChain>
</file>

<file path=xl/sharedStrings.xml><?xml version="1.0" encoding="utf-8"?>
<sst xmlns="http://schemas.openxmlformats.org/spreadsheetml/2006/main" count="724" uniqueCount="83">
  <si>
    <t>Region</t>
  </si>
  <si>
    <t>State Name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</si>
  <si>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</si>
  <si>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</si>
  <si>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</si>
  <si>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</si>
  <si>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</si>
  <si>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</si>
  <si>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</si>
  <si>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</si>
  <si>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</si>
  <si>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</si>
  <si>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</si>
  <si>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</si>
  <si>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</si>
  <si>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</si>
  <si>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</si>
  <si>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</si>
  <si>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</si>
  <si>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</si>
  <si>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</si>
  <si>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</si>
  <si>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</si>
  <si>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</si>
  <si>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</si>
  <si>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</si>
  <si>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</si>
  <si>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</si>
  <si>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</si>
  <si>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</si>
  <si>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</si>
  <si>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</si>
  <si>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</si>
  <si>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</si>
  <si>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</si>
  <si>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</si>
  <si>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</si>
  <si>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</si>
  <si>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</si>
  <si>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</si>
  <si>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</si>
  <si>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</si>
  <si>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</si>
  <si>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</si>
  <si>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</si>
  <si>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</si>
  <si>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</si>
  <si>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</si>
  <si>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</si>
  <si>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</si>
  <si>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</si>
  <si>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</si>
  <si>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</si>
  <si>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WIOA Adult Employment Rate 2nd Quarter After Exit</t>
  </si>
  <si>
    <t>WIOA Adult Employment Rate 4th Quarter After Exit</t>
  </si>
  <si>
    <t>WIOA Adult Median Earnings 2nd Quarter After Exit</t>
  </si>
  <si>
    <t>WIOA Adult Credential Attainment</t>
  </si>
  <si>
    <t>WIOA Adult Measurable Skill Gains</t>
  </si>
  <si>
    <t>Baseline</t>
  </si>
  <si>
    <t>WIOA Dislocated Worker Employment Rate 2nd Quarter After Exit</t>
  </si>
  <si>
    <t>WIOA Dislocated Worker Employment Rate 4th Quarter After Exit</t>
  </si>
  <si>
    <t>WIOA Dislocated Worker Median Earnings 2nd Quarter After Exit</t>
  </si>
  <si>
    <t>WIOA Dislocated Worker Credential Attainment</t>
  </si>
  <si>
    <t>WIOA Effectiveness In Serving Employers</t>
  </si>
  <si>
    <t>WIOA Dislocated Worker Measurable Skill Gains</t>
  </si>
  <si>
    <t>WIOA Youth Median Earnings 2nd Quarter After Exit</t>
  </si>
  <si>
    <t>WIOA Youth Credential Attainment</t>
  </si>
  <si>
    <t>WIOA Youth Measurable Skill Gains</t>
  </si>
  <si>
    <t>Wagner-Peyser Employment Rate 2nd Quarter After Exit</t>
  </si>
  <si>
    <t>Wagner-Peyser Employment Rate 4th Quarter After Exit</t>
  </si>
  <si>
    <t>Wagner-Peyser Median Earnings 2nd Quarter After Exit</t>
  </si>
  <si>
    <t>WIOA Youth Education and Employment Rate 2nd Quarter After Exit</t>
  </si>
  <si>
    <t>WIOA Youth Education and Employment Rate 4th Quarter After Exit</t>
  </si>
  <si>
    <t>Guam</t>
  </si>
  <si>
    <t>PROGRAM YEAR 2018 NEGOTIATED LEVELS OF PERFORMANCE</t>
  </si>
  <si>
    <t>PROGRAM YEAR 2019 NEGOTIATED LEVELS OF PERFORMANCE</t>
  </si>
  <si>
    <t>As of July 3, 2018</t>
  </si>
  <si>
    <t>Puerto Rico*</t>
  </si>
  <si>
    <t>Virgin Islands*</t>
  </si>
  <si>
    <t>* Negotiated levels for PR and VI will be added as soon as they are available.</t>
  </si>
  <si>
    <t>-</t>
  </si>
  <si>
    <t>Puerto Rico</t>
  </si>
  <si>
    <t>* Negotiated levels for VI will be added as soon as they are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</si>
</sst>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.0"/>
    <numFmt numFmtId="165" formatCode="&quot;$&quot;#,##0.00"/>
    <numFmt numFmtId="166" formatCode="0.0%"/>
    <numFmt numFmtId="167" formatCode="_(&quot;$&quot;* #,##0_);_(&quot;$&quot;* \(#,##0\);_(&quot;$&quot;* &quot;-&quot;??_);_(@_)"/>
  </numFmts>
  <fonts count="10" x14ac:knownFonts="1">
    <font>
      <sz val="11"/>
      <color rgb="FF000000"/>
      <name val="Calibri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1" applyFont="1"/>
    <xf numFmtId="0" fontId="3" fillId="0" borderId="0" xfId="2" applyFont="1"/>
    <xf numFmtId="0" fontId="4" fillId="0" borderId="0" xfId="1" applyFont="1"/>
    <xf numFmtId="0" fontId="5" fillId="0" borderId="0" xfId="2" applyFont="1"/>
    <xf numFmtId="0" fontId="6" fillId="0" borderId="0" xfId="0" applyFont="1"/>
    <xf numFmtId="0" fontId="2" fillId="0" borderId="0" xfId="1" applyFont="1" applyBorder="1"/>
    <xf numFmtId="3" fontId="2" fillId="0" borderId="2" xfId="1" applyNumberFormat="1" applyFont="1" applyBorder="1"/>
    <xf numFmtId="164" fontId="2" fillId="0" borderId="9" xfId="1" applyNumberFormat="1" applyFont="1" applyBorder="1"/>
    <xf numFmtId="4" fontId="2" fillId="0" borderId="0" xfId="1" applyNumberFormat="1" applyFont="1"/>
    <xf numFmtId="165" fontId="2" fillId="0" borderId="0" xfId="1" applyNumberFormat="1" applyFont="1"/>
    <xf numFmtId="166" fontId="2" fillId="0" borderId="9" xfId="4" applyNumberFormat="1" applyFont="1" applyBorder="1"/>
    <xf numFmtId="167" fontId="2" fillId="0" borderId="9" xfId="3" applyNumberFormat="1" applyFont="1" applyBorder="1"/>
    <xf numFmtId="0" fontId="1" fillId="0" borderId="0" xfId="1" applyFont="1"/>
    <xf numFmtId="166" fontId="1" fillId="0" borderId="9" xfId="4" applyNumberFormat="1" applyFont="1" applyBorder="1"/>
    <xf numFmtId="3" fontId="1" fillId="0" borderId="2" xfId="1" applyNumberFormat="1" applyFont="1" applyBorder="1"/>
    <xf numFmtId="166" fontId="1" fillId="0" borderId="9" xfId="4" applyNumberFormat="1" applyFont="1" applyBorder="1" applyAlignment="1">
      <alignment horizontal="center" vertical="center"/>
    </xf>
    <xf numFmtId="167" fontId="1" fillId="0" borderId="9" xfId="3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8" fillId="0" borderId="4" xfId="1" applyNumberFormat="1" applyFont="1" applyBorder="1" applyAlignment="1">
      <alignment horizontal="center" wrapText="1"/>
    </xf>
    <xf numFmtId="4" fontId="8" fillId="0" borderId="6" xfId="1" applyNumberFormat="1" applyFont="1" applyBorder="1" applyAlignment="1">
      <alignment horizontal="center" wrapText="1"/>
    </xf>
    <xf numFmtId="4" fontId="8" fillId="0" borderId="8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164" fontId="7" fillId="0" borderId="5" xfId="1" applyNumberFormat="1" applyFont="1" applyBorder="1" applyAlignment="1">
      <alignment horizontal="center" wrapText="1"/>
    </xf>
    <xf numFmtId="164" fontId="7" fillId="0" borderId="7" xfId="1" applyNumberFormat="1" applyFont="1" applyBorder="1" applyAlignment="1">
      <alignment horizontal="center" wrapText="1"/>
    </xf>
  </cellXfs>
  <cellStyles count="5">
    <cellStyle name="Currency" xfId="3" builtinId="4"/>
    <cellStyle name="Normal" xfId="0" builtinId="0"/>
    <cellStyle name="Normal 2" xfId="2" xr:uid="{00000000-0005-0000-0000-000002000000}"/>
    <cellStyle name="Normal_WIAWPGoalsPY08" xfId="1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Y18-19%20WIOA%20Negotiations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lt"/>
      <sheetName val="Dislocated Worker"/>
      <sheetName val="Youth"/>
      <sheetName val="Wagner-Peyser"/>
    </sheetNames>
    <sheetDataSet>
      <sheetData sheetId="0">
        <row r="6">
          <cell r="C6" t="str">
            <v>Connecticut</v>
          </cell>
          <cell r="D6">
            <v>0.70499999999999996</v>
          </cell>
          <cell r="E6">
            <v>0.70499999999999996</v>
          </cell>
          <cell r="F6">
            <v>0.71122174789451464</v>
          </cell>
          <cell r="G6">
            <v>0.70499999999999996</v>
          </cell>
          <cell r="H6">
            <v>0.71</v>
          </cell>
          <cell r="I6">
            <v>0.71499999999999997</v>
          </cell>
          <cell r="K6">
            <v>0.69</v>
          </cell>
          <cell r="L6">
            <v>0.69</v>
          </cell>
          <cell r="M6">
            <v>0.58251262308537388</v>
          </cell>
          <cell r="N6">
            <v>0.69</v>
          </cell>
          <cell r="O6">
            <v>0.69</v>
          </cell>
          <cell r="P6">
            <v>0.69499999999999995</v>
          </cell>
          <cell r="R6">
            <v>4800</v>
          </cell>
          <cell r="S6">
            <v>4800</v>
          </cell>
          <cell r="T6">
            <v>4245.429478632168</v>
          </cell>
          <cell r="U6">
            <v>4800</v>
          </cell>
          <cell r="V6">
            <v>4850</v>
          </cell>
          <cell r="W6">
            <v>4900</v>
          </cell>
          <cell r="Y6">
            <v>0.7</v>
          </cell>
          <cell r="Z6">
            <v>0.7</v>
          </cell>
          <cell r="AA6">
            <v>0.7767045043431654</v>
          </cell>
          <cell r="AB6">
            <v>0.7</v>
          </cell>
          <cell r="AC6">
            <v>0.7</v>
          </cell>
          <cell r="AD6">
            <v>0.70499999999999996</v>
          </cell>
        </row>
        <row r="7">
          <cell r="C7" t="str">
            <v>Maine</v>
          </cell>
          <cell r="D7">
            <v>0.72599999999999998</v>
          </cell>
          <cell r="E7">
            <v>0.72599999999999998</v>
          </cell>
          <cell r="F7">
            <v>0.84973046471606539</v>
          </cell>
          <cell r="G7">
            <v>0.76400000000000001</v>
          </cell>
          <cell r="H7">
            <v>0.72599999999999998</v>
          </cell>
          <cell r="I7">
            <v>0.73</v>
          </cell>
          <cell r="K7">
            <v>0.64600000000000002</v>
          </cell>
          <cell r="L7">
            <v>0.64600000000000002</v>
          </cell>
          <cell r="M7">
            <v>0.72668987197775692</v>
          </cell>
          <cell r="N7">
            <v>0.68</v>
          </cell>
          <cell r="O7">
            <v>0.7</v>
          </cell>
          <cell r="P7">
            <v>0.71</v>
          </cell>
          <cell r="R7">
            <v>4900</v>
          </cell>
          <cell r="S7">
            <v>5000</v>
          </cell>
          <cell r="T7">
            <v>5537.9211998604787</v>
          </cell>
          <cell r="U7">
            <v>5250</v>
          </cell>
          <cell r="V7">
            <v>4900</v>
          </cell>
          <cell r="W7">
            <v>5000</v>
          </cell>
          <cell r="Y7">
            <v>0.6</v>
          </cell>
          <cell r="Z7">
            <v>0.61</v>
          </cell>
          <cell r="AA7">
            <v>0.6597070056539287</v>
          </cell>
          <cell r="AB7">
            <v>0.68</v>
          </cell>
          <cell r="AC7">
            <v>0.6</v>
          </cell>
          <cell r="AD7">
            <v>0.61</v>
          </cell>
        </row>
        <row r="8">
          <cell r="C8" t="str">
            <v>Massachusetts</v>
          </cell>
          <cell r="D8">
            <v>0.86</v>
          </cell>
          <cell r="E8">
            <v>0.86499999999999999</v>
          </cell>
          <cell r="F8">
            <v>0.79714197724924174</v>
          </cell>
          <cell r="G8">
            <v>0.83</v>
          </cell>
          <cell r="H8">
            <v>0.86</v>
          </cell>
          <cell r="I8">
            <v>0.86499999999999999</v>
          </cell>
          <cell r="K8">
            <v>0.78</v>
          </cell>
          <cell r="L8">
            <v>0.78</v>
          </cell>
          <cell r="M8">
            <v>0.72436345888446052</v>
          </cell>
          <cell r="N8">
            <v>0.75</v>
          </cell>
          <cell r="O8">
            <v>0.78</v>
          </cell>
          <cell r="P8">
            <v>0.78</v>
          </cell>
          <cell r="R8">
            <v>5200</v>
          </cell>
          <cell r="S8">
            <v>5300</v>
          </cell>
          <cell r="T8">
            <v>5513.8947268508837</v>
          </cell>
          <cell r="U8">
            <v>4900</v>
          </cell>
          <cell r="V8">
            <v>5200</v>
          </cell>
          <cell r="W8">
            <v>5300</v>
          </cell>
          <cell r="Y8">
            <v>0.69</v>
          </cell>
          <cell r="Z8">
            <v>0.69499999999999995</v>
          </cell>
          <cell r="AA8">
            <v>0.47325903970830219</v>
          </cell>
          <cell r="AB8">
            <v>0.66</v>
          </cell>
          <cell r="AC8">
            <v>0.71</v>
          </cell>
          <cell r="AD8">
            <v>0.72</v>
          </cell>
        </row>
        <row r="9">
          <cell r="C9" t="str">
            <v>New Hampshire</v>
          </cell>
          <cell r="D9">
            <v>0.755</v>
          </cell>
          <cell r="E9">
            <v>0.76</v>
          </cell>
          <cell r="F9">
            <v>0.84841532045006895</v>
          </cell>
          <cell r="G9">
            <v>0.745</v>
          </cell>
          <cell r="H9">
            <v>0.755</v>
          </cell>
          <cell r="I9">
            <v>0.76</v>
          </cell>
          <cell r="K9">
            <v>0.72499999999999998</v>
          </cell>
          <cell r="L9">
            <v>0.73</v>
          </cell>
          <cell r="M9">
            <v>0.73848405525677774</v>
          </cell>
          <cell r="N9">
            <v>0.71</v>
          </cell>
          <cell r="O9">
            <v>0.72499999999999998</v>
          </cell>
          <cell r="P9">
            <v>0.73</v>
          </cell>
          <cell r="R9">
            <v>5300</v>
          </cell>
          <cell r="S9">
            <v>5600</v>
          </cell>
          <cell r="T9">
            <v>5766.0863218590839</v>
          </cell>
          <cell r="U9">
            <v>4950</v>
          </cell>
          <cell r="V9">
            <v>5500</v>
          </cell>
          <cell r="W9">
            <v>5600</v>
          </cell>
          <cell r="Y9">
            <v>0.53500000000000003</v>
          </cell>
          <cell r="Z9">
            <v>0.54</v>
          </cell>
          <cell r="AA9">
            <v>0.62778053870899064</v>
          </cell>
          <cell r="AB9">
            <v>0.52200000000000002</v>
          </cell>
          <cell r="AC9">
            <v>0.55000000000000004</v>
          </cell>
          <cell r="AD9">
            <v>0.56000000000000005</v>
          </cell>
        </row>
        <row r="10">
          <cell r="C10" t="str">
            <v>New Jersey</v>
          </cell>
          <cell r="D10">
            <v>0.71899999999999997</v>
          </cell>
          <cell r="E10">
            <v>0.71899999999999997</v>
          </cell>
          <cell r="F10">
            <v>0.86943483043258507</v>
          </cell>
          <cell r="G10">
            <v>0.73299999999999998</v>
          </cell>
          <cell r="H10">
            <v>0.73299999999999998</v>
          </cell>
          <cell r="I10">
            <v>0.74</v>
          </cell>
          <cell r="K10">
            <v>0.71199999999999997</v>
          </cell>
          <cell r="L10">
            <v>0.71199999999999997</v>
          </cell>
          <cell r="M10">
            <v>0.75939049792522406</v>
          </cell>
          <cell r="N10">
            <v>0.66300000000000003</v>
          </cell>
          <cell r="O10">
            <v>0.71199999999999997</v>
          </cell>
          <cell r="P10">
            <v>0.72</v>
          </cell>
          <cell r="R10">
            <v>5300</v>
          </cell>
          <cell r="S10">
            <v>5300</v>
          </cell>
          <cell r="T10">
            <v>4883.2262160993323</v>
          </cell>
          <cell r="U10">
            <v>5250</v>
          </cell>
          <cell r="V10">
            <v>5300</v>
          </cell>
          <cell r="W10">
            <v>5500</v>
          </cell>
          <cell r="Y10">
            <v>0.58699999999999997</v>
          </cell>
          <cell r="Z10">
            <v>0.58699999999999997</v>
          </cell>
          <cell r="AA10">
            <v>0.58529379354267497</v>
          </cell>
          <cell r="AB10">
            <v>0.56299999999999994</v>
          </cell>
          <cell r="AC10">
            <v>0.58699999999999997</v>
          </cell>
          <cell r="AD10">
            <v>0.59</v>
          </cell>
        </row>
        <row r="11">
          <cell r="C11" t="str">
            <v>New York</v>
          </cell>
          <cell r="D11">
            <v>0.68</v>
          </cell>
          <cell r="E11">
            <v>0.68</v>
          </cell>
          <cell r="F11">
            <v>0.7002082669387607</v>
          </cell>
          <cell r="G11">
            <v>0.66</v>
          </cell>
          <cell r="H11">
            <v>0.68</v>
          </cell>
          <cell r="I11">
            <v>0.69</v>
          </cell>
          <cell r="K11">
            <v>0.67</v>
          </cell>
          <cell r="L11">
            <v>0.67</v>
          </cell>
          <cell r="M11">
            <v>0.60240935815667884</v>
          </cell>
          <cell r="N11">
            <v>0.64</v>
          </cell>
          <cell r="O11">
            <v>0.67</v>
          </cell>
          <cell r="P11">
            <v>0.68</v>
          </cell>
          <cell r="R11">
            <v>5200</v>
          </cell>
          <cell r="S11">
            <v>5200</v>
          </cell>
          <cell r="T11">
            <v>5492.1658717283153</v>
          </cell>
          <cell r="U11">
            <v>4418</v>
          </cell>
          <cell r="V11">
            <v>5200</v>
          </cell>
          <cell r="W11">
            <v>5300</v>
          </cell>
          <cell r="Y11">
            <v>0.45</v>
          </cell>
          <cell r="Z11">
            <v>0.45</v>
          </cell>
          <cell r="AA11">
            <v>0.55219570277049512</v>
          </cell>
          <cell r="AB11">
            <v>0.33</v>
          </cell>
          <cell r="AC11">
            <v>0.45</v>
          </cell>
          <cell r="AD11">
            <v>0.46</v>
          </cell>
        </row>
        <row r="12">
          <cell r="C12" t="str">
            <v>Puerto Rico</v>
          </cell>
          <cell r="F12">
            <v>0.71470351381784181</v>
          </cell>
          <cell r="G12">
            <v>0.35</v>
          </cell>
          <cell r="H12">
            <v>0.71</v>
          </cell>
          <cell r="I12">
            <v>0.72</v>
          </cell>
          <cell r="M12">
            <v>0.58504836952011063</v>
          </cell>
          <cell r="N12">
            <v>0.34</v>
          </cell>
          <cell r="O12">
            <v>0.49</v>
          </cell>
          <cell r="P12">
            <v>0.5</v>
          </cell>
          <cell r="T12">
            <v>4189.9864755534581</v>
          </cell>
          <cell r="U12">
            <v>2400</v>
          </cell>
          <cell r="V12">
            <v>2880</v>
          </cell>
          <cell r="W12">
            <v>2890</v>
          </cell>
          <cell r="AA12">
            <v>0.32169345188727683</v>
          </cell>
          <cell r="AB12">
            <v>0.64</v>
          </cell>
          <cell r="AC12">
            <v>0.68</v>
          </cell>
          <cell r="AD12">
            <v>0.69</v>
          </cell>
        </row>
        <row r="13">
          <cell r="C13" t="str">
            <v>Rhode Island</v>
          </cell>
          <cell r="D13">
            <v>0.73299999999999998</v>
          </cell>
          <cell r="E13">
            <v>0.73599999999999999</v>
          </cell>
          <cell r="F13">
            <v>0.76752109549589109</v>
          </cell>
          <cell r="G13">
            <v>0.72699999999999998</v>
          </cell>
          <cell r="H13">
            <v>0.77</v>
          </cell>
          <cell r="I13">
            <v>0.78</v>
          </cell>
          <cell r="K13">
            <v>0.72799999999999998</v>
          </cell>
          <cell r="L13">
            <v>0.73599999999999999</v>
          </cell>
          <cell r="M13">
            <v>0.68404787956166047</v>
          </cell>
          <cell r="N13">
            <v>0.71199999999999997</v>
          </cell>
          <cell r="O13">
            <v>0.72799999999999998</v>
          </cell>
          <cell r="P13">
            <v>0.73599999999999999</v>
          </cell>
          <cell r="R13">
            <v>5800</v>
          </cell>
          <cell r="S13">
            <v>6000</v>
          </cell>
          <cell r="T13">
            <v>5911.4302802712391</v>
          </cell>
          <cell r="U13">
            <v>5200</v>
          </cell>
          <cell r="V13">
            <v>5800</v>
          </cell>
          <cell r="W13">
            <v>6000</v>
          </cell>
          <cell r="Y13">
            <v>0.68</v>
          </cell>
          <cell r="Z13">
            <v>0.69</v>
          </cell>
          <cell r="AA13">
            <v>0.65143108378228132</v>
          </cell>
          <cell r="AB13">
            <v>0.66</v>
          </cell>
          <cell r="AC13">
            <v>0.68</v>
          </cell>
          <cell r="AD13">
            <v>0.69</v>
          </cell>
        </row>
        <row r="14">
          <cell r="C14" t="str">
            <v>Vermont</v>
          </cell>
          <cell r="D14">
            <v>0.68</v>
          </cell>
          <cell r="E14">
            <v>0.68500000000000005</v>
          </cell>
          <cell r="F14">
            <v>0.77540281268626599</v>
          </cell>
          <cell r="G14">
            <v>0.72</v>
          </cell>
          <cell r="H14">
            <v>0.7</v>
          </cell>
          <cell r="I14">
            <v>0.71</v>
          </cell>
          <cell r="K14">
            <v>0.64</v>
          </cell>
          <cell r="L14">
            <v>0.66</v>
          </cell>
          <cell r="M14">
            <v>0.70091731484558339</v>
          </cell>
          <cell r="N14">
            <v>0.60299999999999998</v>
          </cell>
          <cell r="O14">
            <v>0.64</v>
          </cell>
          <cell r="P14">
            <v>0.66</v>
          </cell>
          <cell r="R14">
            <v>4530</v>
          </cell>
          <cell r="S14">
            <v>4620</v>
          </cell>
          <cell r="T14">
            <v>5448.8877820202561</v>
          </cell>
          <cell r="U14">
            <v>4509</v>
          </cell>
          <cell r="V14">
            <v>4530</v>
          </cell>
          <cell r="W14">
            <v>4620</v>
          </cell>
          <cell r="Y14">
            <v>0.51</v>
          </cell>
          <cell r="Z14">
            <v>0.52</v>
          </cell>
          <cell r="AA14">
            <v>0.51362685303206312</v>
          </cell>
          <cell r="AB14">
            <v>0.59199999999999997</v>
          </cell>
          <cell r="AC14">
            <v>0.61</v>
          </cell>
          <cell r="AD14">
            <v>0.62</v>
          </cell>
        </row>
        <row r="15">
          <cell r="C15" t="str">
            <v>Virgin Islands</v>
          </cell>
          <cell r="F15" t="e">
            <v>#N/A</v>
          </cell>
          <cell r="G15">
            <v>0.31</v>
          </cell>
          <cell r="M15" t="e">
            <v>#N/A</v>
          </cell>
          <cell r="N15">
            <v>0.35</v>
          </cell>
          <cell r="T15" t="e">
            <v>#N/A</v>
          </cell>
          <cell r="U15">
            <v>4500</v>
          </cell>
          <cell r="AA15" t="e">
            <v>#N/A</v>
          </cell>
          <cell r="AB15">
            <v>0.62</v>
          </cell>
        </row>
        <row r="16">
          <cell r="C16" t="str">
            <v>Delaware</v>
          </cell>
          <cell r="D16">
            <v>0.44</v>
          </cell>
          <cell r="E16">
            <v>0.46</v>
          </cell>
          <cell r="F16">
            <v>0.78186188703601611</v>
          </cell>
          <cell r="G16">
            <v>0.71</v>
          </cell>
          <cell r="H16">
            <v>0.73</v>
          </cell>
          <cell r="I16">
            <v>0.73</v>
          </cell>
          <cell r="K16">
            <v>0.42</v>
          </cell>
          <cell r="L16">
            <v>0.44</v>
          </cell>
          <cell r="M16">
            <v>0.58753752304727869</v>
          </cell>
          <cell r="N16">
            <v>0.747</v>
          </cell>
          <cell r="O16">
            <v>0.747</v>
          </cell>
          <cell r="P16">
            <v>0.747</v>
          </cell>
          <cell r="R16">
            <v>3600</v>
          </cell>
          <cell r="S16">
            <v>3708</v>
          </cell>
          <cell r="T16">
            <v>4312.2847311465684</v>
          </cell>
          <cell r="U16">
            <v>4575</v>
          </cell>
          <cell r="V16">
            <v>4575</v>
          </cell>
          <cell r="W16">
            <v>4575</v>
          </cell>
          <cell r="Y16">
            <v>0.31</v>
          </cell>
          <cell r="Z16">
            <v>0.32</v>
          </cell>
          <cell r="AA16">
            <v>1.2810774523391104</v>
          </cell>
          <cell r="AB16">
            <v>0.45</v>
          </cell>
          <cell r="AC16">
            <v>0.5</v>
          </cell>
          <cell r="AD16">
            <v>0.5</v>
          </cell>
        </row>
        <row r="17">
          <cell r="C17" t="str">
            <v>District of Columbia</v>
          </cell>
          <cell r="D17">
            <v>0.62</v>
          </cell>
          <cell r="E17">
            <v>0.62</v>
          </cell>
          <cell r="F17">
            <v>0.65496751632272376</v>
          </cell>
          <cell r="G17">
            <v>0.62</v>
          </cell>
          <cell r="H17">
            <v>0.65</v>
          </cell>
          <cell r="I17">
            <v>0.65</v>
          </cell>
          <cell r="K17">
            <v>0.68</v>
          </cell>
          <cell r="L17">
            <v>0.68</v>
          </cell>
          <cell r="M17">
            <v>0.84273760477657178</v>
          </cell>
          <cell r="N17">
            <v>0.68</v>
          </cell>
          <cell r="O17">
            <v>0.68</v>
          </cell>
          <cell r="P17">
            <v>0.68</v>
          </cell>
          <cell r="R17">
            <v>5130</v>
          </cell>
          <cell r="S17">
            <v>5130</v>
          </cell>
          <cell r="T17">
            <v>10318.477198311573</v>
          </cell>
          <cell r="U17">
            <v>6200</v>
          </cell>
          <cell r="V17">
            <v>5725</v>
          </cell>
          <cell r="W17">
            <v>5725</v>
          </cell>
          <cell r="Y17">
            <v>0.54</v>
          </cell>
          <cell r="Z17">
            <v>0.54</v>
          </cell>
          <cell r="AA17">
            <v>4.974845473729584E-2</v>
          </cell>
          <cell r="AB17">
            <v>0.54</v>
          </cell>
          <cell r="AC17">
            <v>0.6</v>
          </cell>
          <cell r="AD17">
            <v>0.6</v>
          </cell>
        </row>
        <row r="18">
          <cell r="C18" t="str">
            <v>Maryland</v>
          </cell>
          <cell r="D18">
            <v>0.6</v>
          </cell>
          <cell r="E18">
            <v>0.6</v>
          </cell>
          <cell r="F18">
            <v>0.79404870705263553</v>
          </cell>
          <cell r="G18">
            <v>0.72</v>
          </cell>
          <cell r="H18">
            <v>0.75</v>
          </cell>
          <cell r="I18">
            <v>0.75</v>
          </cell>
          <cell r="K18">
            <v>0.6</v>
          </cell>
          <cell r="L18">
            <v>0.6</v>
          </cell>
          <cell r="M18">
            <v>0.79177051286465416</v>
          </cell>
          <cell r="N18">
            <v>0.7</v>
          </cell>
          <cell r="O18">
            <v>0.71</v>
          </cell>
          <cell r="P18">
            <v>0.71</v>
          </cell>
          <cell r="R18">
            <v>5800</v>
          </cell>
          <cell r="S18">
            <v>5800</v>
          </cell>
          <cell r="T18">
            <v>7357.0679604387133</v>
          </cell>
          <cell r="U18">
            <v>6500</v>
          </cell>
          <cell r="V18">
            <v>5900</v>
          </cell>
          <cell r="W18">
            <v>5900</v>
          </cell>
          <cell r="Y18">
            <v>0.56999999999999995</v>
          </cell>
          <cell r="Z18">
            <v>0.56999999999999995</v>
          </cell>
          <cell r="AA18">
            <v>0.57507330012698976</v>
          </cell>
          <cell r="AB18">
            <v>0.56999999999999995</v>
          </cell>
          <cell r="AC18">
            <v>0.57999999999999996</v>
          </cell>
          <cell r="AD18">
            <v>0.57999999999999996</v>
          </cell>
        </row>
        <row r="19">
          <cell r="C19" t="str">
            <v>Pennsylvania</v>
          </cell>
          <cell r="D19">
            <v>0.65</v>
          </cell>
          <cell r="E19">
            <v>0.65</v>
          </cell>
          <cell r="F19">
            <v>0.74946519272753465</v>
          </cell>
          <cell r="G19">
            <v>0.65</v>
          </cell>
          <cell r="H19">
            <v>0.73</v>
          </cell>
          <cell r="I19">
            <v>0.73</v>
          </cell>
          <cell r="K19">
            <v>0.65</v>
          </cell>
          <cell r="L19">
            <v>0.65</v>
          </cell>
          <cell r="M19">
            <v>0.68335690492037937</v>
          </cell>
          <cell r="N19">
            <v>0.65</v>
          </cell>
          <cell r="O19">
            <v>0.7</v>
          </cell>
          <cell r="P19">
            <v>0.7</v>
          </cell>
          <cell r="R19">
            <v>5000</v>
          </cell>
          <cell r="S19">
            <v>5000</v>
          </cell>
          <cell r="T19">
            <v>5333.6495176780209</v>
          </cell>
          <cell r="U19">
            <v>5000</v>
          </cell>
          <cell r="V19">
            <v>5300</v>
          </cell>
          <cell r="W19">
            <v>5300</v>
          </cell>
          <cell r="Y19">
            <v>0.55000000000000004</v>
          </cell>
          <cell r="Z19">
            <v>0.55000000000000004</v>
          </cell>
          <cell r="AA19">
            <v>0.6436880341805471</v>
          </cell>
          <cell r="AB19">
            <v>0.55000000000000004</v>
          </cell>
          <cell r="AC19">
            <v>0.55000000000000004</v>
          </cell>
          <cell r="AD19">
            <v>0.55000000000000004</v>
          </cell>
        </row>
        <row r="20">
          <cell r="C20" t="str">
            <v>Virginia</v>
          </cell>
          <cell r="D20">
            <v>0.77</v>
          </cell>
          <cell r="E20">
            <v>0.77</v>
          </cell>
          <cell r="F20">
            <v>0.8680152178106898</v>
          </cell>
          <cell r="G20">
            <v>0.77</v>
          </cell>
          <cell r="H20">
            <v>0.77</v>
          </cell>
          <cell r="I20">
            <v>0.77</v>
          </cell>
          <cell r="K20">
            <v>0.87</v>
          </cell>
          <cell r="L20">
            <v>0.87</v>
          </cell>
          <cell r="M20">
            <v>0.88385183987080362</v>
          </cell>
          <cell r="N20">
            <v>0.85</v>
          </cell>
          <cell r="O20">
            <v>0.85</v>
          </cell>
          <cell r="P20">
            <v>0.85</v>
          </cell>
          <cell r="R20">
            <v>8000</v>
          </cell>
          <cell r="S20">
            <v>8000</v>
          </cell>
          <cell r="T20">
            <v>6872.5641891101932</v>
          </cell>
          <cell r="U20">
            <v>5500</v>
          </cell>
          <cell r="V20">
            <v>6000</v>
          </cell>
          <cell r="W20">
            <v>6000</v>
          </cell>
          <cell r="Y20">
            <v>0.7</v>
          </cell>
          <cell r="Z20">
            <v>0.7</v>
          </cell>
          <cell r="AA20">
            <v>0.46916793317530969</v>
          </cell>
          <cell r="AB20">
            <v>0.61</v>
          </cell>
          <cell r="AC20">
            <v>0.7</v>
          </cell>
          <cell r="AD20">
            <v>0.7</v>
          </cell>
        </row>
        <row r="21">
          <cell r="C21" t="str">
            <v>West Virginia</v>
          </cell>
          <cell r="D21">
            <v>0.72</v>
          </cell>
          <cell r="E21">
            <v>0.72</v>
          </cell>
          <cell r="F21">
            <v>0.75547439450878395</v>
          </cell>
          <cell r="G21">
            <v>0.72</v>
          </cell>
          <cell r="H21">
            <v>0.75</v>
          </cell>
          <cell r="I21">
            <v>0.75</v>
          </cell>
          <cell r="K21">
            <v>0.72</v>
          </cell>
          <cell r="L21">
            <v>0.72</v>
          </cell>
          <cell r="M21">
            <v>0.70518430219903538</v>
          </cell>
          <cell r="N21">
            <v>0.72</v>
          </cell>
          <cell r="O21">
            <v>0.73</v>
          </cell>
          <cell r="P21">
            <v>0.73</v>
          </cell>
          <cell r="R21">
            <v>5890</v>
          </cell>
          <cell r="S21">
            <v>5890</v>
          </cell>
          <cell r="T21">
            <v>6591.3612849345172</v>
          </cell>
          <cell r="U21">
            <v>5890</v>
          </cell>
          <cell r="V21">
            <v>5890</v>
          </cell>
          <cell r="W21">
            <v>5890</v>
          </cell>
          <cell r="Y21">
            <v>0.73</v>
          </cell>
          <cell r="Z21">
            <v>0.73</v>
          </cell>
          <cell r="AA21">
            <v>0.55187413896044446</v>
          </cell>
          <cell r="AB21">
            <v>0.73</v>
          </cell>
          <cell r="AC21">
            <v>0.73</v>
          </cell>
          <cell r="AD21">
            <v>0.73</v>
          </cell>
        </row>
        <row r="22">
          <cell r="C22" t="str">
            <v>Alabama</v>
          </cell>
          <cell r="D22">
            <v>0.753</v>
          </cell>
          <cell r="E22">
            <v>0.75800000000000001</v>
          </cell>
          <cell r="F22">
            <v>0.80168508281977036</v>
          </cell>
          <cell r="G22">
            <v>0.72299999999999998</v>
          </cell>
          <cell r="H22">
            <v>0.77</v>
          </cell>
          <cell r="I22">
            <v>0.78</v>
          </cell>
          <cell r="K22">
            <v>0.73499999999999999</v>
          </cell>
          <cell r="L22">
            <v>0.74</v>
          </cell>
          <cell r="M22">
            <v>0.75904418220919401</v>
          </cell>
          <cell r="N22">
            <v>0.70399999999999996</v>
          </cell>
          <cell r="O22">
            <v>0.73499999999999999</v>
          </cell>
          <cell r="P22">
            <v>0.74</v>
          </cell>
          <cell r="R22">
            <v>5550</v>
          </cell>
          <cell r="S22">
            <v>5750</v>
          </cell>
          <cell r="T22">
            <v>6481.0897669668284</v>
          </cell>
          <cell r="U22">
            <v>5250</v>
          </cell>
          <cell r="V22">
            <v>5550</v>
          </cell>
          <cell r="W22">
            <v>5750</v>
          </cell>
          <cell r="Y22">
            <v>0.53800000000000003</v>
          </cell>
          <cell r="Z22">
            <v>0.54300000000000004</v>
          </cell>
          <cell r="AA22">
            <v>0.80792692996843296</v>
          </cell>
          <cell r="AB22">
            <v>0.52800000000000002</v>
          </cell>
          <cell r="AC22">
            <v>0.56000000000000005</v>
          </cell>
          <cell r="AD22">
            <v>0.56999999999999995</v>
          </cell>
        </row>
        <row r="23">
          <cell r="C23" t="str">
            <v>Florida</v>
          </cell>
          <cell r="D23">
            <v>0.85</v>
          </cell>
          <cell r="E23">
            <v>0.85</v>
          </cell>
          <cell r="F23">
            <v>0.83680820940242451</v>
          </cell>
          <cell r="G23">
            <v>0.86</v>
          </cell>
          <cell r="H23">
            <v>0.85</v>
          </cell>
          <cell r="I23">
            <v>0.85199999999999998</v>
          </cell>
          <cell r="K23">
            <v>0.85</v>
          </cell>
          <cell r="L23">
            <v>0.85</v>
          </cell>
          <cell r="M23">
            <v>0.86006173765421812</v>
          </cell>
          <cell r="N23">
            <v>0.82</v>
          </cell>
          <cell r="O23">
            <v>0.82499999999999996</v>
          </cell>
          <cell r="P23">
            <v>0.83</v>
          </cell>
          <cell r="R23">
            <v>6850</v>
          </cell>
          <cell r="S23">
            <v>6850</v>
          </cell>
          <cell r="T23">
            <v>6818.4092870513578</v>
          </cell>
          <cell r="U23">
            <v>7550</v>
          </cell>
          <cell r="V23">
            <v>6850</v>
          </cell>
          <cell r="W23">
            <v>6850</v>
          </cell>
          <cell r="Y23">
            <v>0.62</v>
          </cell>
          <cell r="Z23">
            <v>0.62</v>
          </cell>
          <cell r="AA23">
            <v>0.61891175341374705</v>
          </cell>
          <cell r="AB23">
            <v>0.59</v>
          </cell>
          <cell r="AC23">
            <v>0.62</v>
          </cell>
          <cell r="AD23">
            <v>0.62</v>
          </cell>
        </row>
        <row r="24">
          <cell r="C24" t="str">
            <v>Georgia</v>
          </cell>
          <cell r="D24">
            <v>0.69</v>
          </cell>
          <cell r="E24">
            <v>0.69499999999999995</v>
          </cell>
          <cell r="F24">
            <v>0.85402754112887802</v>
          </cell>
          <cell r="G24">
            <v>0.73</v>
          </cell>
          <cell r="H24">
            <v>0.76</v>
          </cell>
          <cell r="I24">
            <v>0.77</v>
          </cell>
          <cell r="K24">
            <v>0.7</v>
          </cell>
          <cell r="L24">
            <v>0.70499999999999996</v>
          </cell>
          <cell r="M24">
            <v>0.81845747143315561</v>
          </cell>
          <cell r="N24">
            <v>0.72</v>
          </cell>
          <cell r="O24">
            <v>0.7</v>
          </cell>
          <cell r="P24">
            <v>0.70499999999999996</v>
          </cell>
          <cell r="R24">
            <v>4000</v>
          </cell>
          <cell r="S24">
            <v>4125</v>
          </cell>
          <cell r="T24">
            <v>5155.2593291531757</v>
          </cell>
          <cell r="U24">
            <v>5249</v>
          </cell>
          <cell r="V24">
            <v>4500</v>
          </cell>
          <cell r="W24">
            <v>4600</v>
          </cell>
          <cell r="Y24">
            <v>0.31</v>
          </cell>
          <cell r="Z24">
            <v>0.311</v>
          </cell>
          <cell r="AA24">
            <v>0.5372724813681895</v>
          </cell>
          <cell r="AB24">
            <v>0.69</v>
          </cell>
          <cell r="AC24">
            <v>0.4</v>
          </cell>
          <cell r="AD24">
            <v>0.42</v>
          </cell>
        </row>
        <row r="25">
          <cell r="C25" t="str">
            <v>Kentucky</v>
          </cell>
          <cell r="D25">
            <v>0.67</v>
          </cell>
          <cell r="E25">
            <v>0.7</v>
          </cell>
          <cell r="F25">
            <v>0.83680792157623241</v>
          </cell>
          <cell r="G25">
            <v>0.64</v>
          </cell>
          <cell r="H25">
            <v>0.71</v>
          </cell>
          <cell r="I25">
            <v>0.72</v>
          </cell>
          <cell r="K25">
            <v>0.71499999999999997</v>
          </cell>
          <cell r="L25">
            <v>0.73</v>
          </cell>
          <cell r="M25">
            <v>0.76906472801171599</v>
          </cell>
          <cell r="N25">
            <v>0.68899999999999995</v>
          </cell>
          <cell r="O25">
            <v>0.71499999999999997</v>
          </cell>
          <cell r="P25">
            <v>0.73</v>
          </cell>
          <cell r="R25">
            <v>5700</v>
          </cell>
          <cell r="S25">
            <v>6000</v>
          </cell>
          <cell r="T25">
            <v>5952.7471533696862</v>
          </cell>
          <cell r="U25">
            <v>5200</v>
          </cell>
          <cell r="V25">
            <v>5700</v>
          </cell>
          <cell r="W25">
            <v>6000</v>
          </cell>
          <cell r="Y25">
            <v>0.55000000000000004</v>
          </cell>
          <cell r="Z25">
            <v>0.57999999999999996</v>
          </cell>
          <cell r="AA25">
            <v>0.64114588603462219</v>
          </cell>
          <cell r="AB25">
            <v>0.5</v>
          </cell>
          <cell r="AC25">
            <v>0.55000000000000004</v>
          </cell>
          <cell r="AD25">
            <v>0.57999999999999996</v>
          </cell>
        </row>
        <row r="26">
          <cell r="C26" t="str">
            <v>Mississippi</v>
          </cell>
          <cell r="D26">
            <v>0.80200000000000005</v>
          </cell>
          <cell r="E26">
            <v>0.80200000000000005</v>
          </cell>
          <cell r="F26">
            <v>0.79666252983776475</v>
          </cell>
          <cell r="G26">
            <v>0.68799999999999994</v>
          </cell>
          <cell r="H26">
            <v>0.74</v>
          </cell>
          <cell r="I26">
            <v>0.75</v>
          </cell>
          <cell r="K26">
            <v>0.65</v>
          </cell>
          <cell r="L26">
            <v>0.68</v>
          </cell>
          <cell r="M26">
            <v>0.74950909959678502</v>
          </cell>
          <cell r="N26">
            <v>0.65</v>
          </cell>
          <cell r="O26">
            <v>0.7</v>
          </cell>
          <cell r="P26">
            <v>0.72</v>
          </cell>
          <cell r="R26">
            <v>5759</v>
          </cell>
          <cell r="S26">
            <v>5759</v>
          </cell>
          <cell r="T26">
            <v>5869.024724268018</v>
          </cell>
          <cell r="U26">
            <v>4794</v>
          </cell>
          <cell r="V26">
            <v>5000</v>
          </cell>
          <cell r="W26">
            <v>5000</v>
          </cell>
          <cell r="Y26">
            <v>0.28799999999999998</v>
          </cell>
          <cell r="Z26">
            <v>0.28799999999999998</v>
          </cell>
          <cell r="AA26">
            <v>0.69400668587175607</v>
          </cell>
          <cell r="AB26">
            <v>0.41699999999999998</v>
          </cell>
          <cell r="AC26">
            <v>0.46</v>
          </cell>
          <cell r="AD26">
            <v>0.48</v>
          </cell>
        </row>
        <row r="27">
          <cell r="C27" t="str">
            <v>North Carolina</v>
          </cell>
          <cell r="D27">
            <v>0.7</v>
          </cell>
          <cell r="E27">
            <v>0.72</v>
          </cell>
          <cell r="F27">
            <v>0.75487126760799184</v>
          </cell>
          <cell r="G27">
            <v>0.66</v>
          </cell>
          <cell r="H27">
            <v>0.7</v>
          </cell>
          <cell r="I27">
            <v>0.72</v>
          </cell>
          <cell r="K27">
            <v>0.68</v>
          </cell>
          <cell r="L27">
            <v>0.7</v>
          </cell>
          <cell r="M27">
            <v>0.74870846325601481</v>
          </cell>
          <cell r="N27">
            <v>0.68</v>
          </cell>
          <cell r="O27">
            <v>0.7</v>
          </cell>
          <cell r="P27">
            <v>0.71</v>
          </cell>
          <cell r="R27">
            <v>4800</v>
          </cell>
          <cell r="S27">
            <v>5000</v>
          </cell>
          <cell r="T27">
            <v>5712.8113382822539</v>
          </cell>
          <cell r="U27">
            <v>4600</v>
          </cell>
          <cell r="V27">
            <v>4800</v>
          </cell>
          <cell r="W27">
            <v>5000</v>
          </cell>
          <cell r="Y27">
            <v>0.56999999999999995</v>
          </cell>
          <cell r="Z27">
            <v>0.59</v>
          </cell>
          <cell r="AA27">
            <v>0.6290655779130383</v>
          </cell>
          <cell r="AB27">
            <v>0.45</v>
          </cell>
          <cell r="AC27">
            <v>0.51</v>
          </cell>
          <cell r="AD27">
            <v>0.53</v>
          </cell>
        </row>
        <row r="28">
          <cell r="C28" t="str">
            <v>South Carolina</v>
          </cell>
          <cell r="D28">
            <v>0.753</v>
          </cell>
          <cell r="E28">
            <v>0.76100000000000001</v>
          </cell>
          <cell r="F28">
            <v>0.80509578874096743</v>
          </cell>
          <cell r="G28">
            <v>0.73099999999999998</v>
          </cell>
          <cell r="H28">
            <v>0.76800000000000002</v>
          </cell>
          <cell r="I28">
            <v>0.76800000000000002</v>
          </cell>
          <cell r="K28">
            <v>0.70799999999999996</v>
          </cell>
          <cell r="L28">
            <v>0.70799999999999996</v>
          </cell>
          <cell r="M28">
            <v>0.7958207863772756</v>
          </cell>
          <cell r="N28">
            <v>0.70799999999999996</v>
          </cell>
          <cell r="O28">
            <v>0.73</v>
          </cell>
          <cell r="P28">
            <v>0.73</v>
          </cell>
          <cell r="R28">
            <v>4859</v>
          </cell>
          <cell r="S28">
            <v>4908</v>
          </cell>
          <cell r="T28">
            <v>5313.8653068843178</v>
          </cell>
          <cell r="U28">
            <v>4628</v>
          </cell>
          <cell r="V28">
            <v>4908</v>
          </cell>
          <cell r="W28">
            <v>4908</v>
          </cell>
          <cell r="Y28">
            <v>0.51</v>
          </cell>
          <cell r="Z28">
            <v>0.51</v>
          </cell>
          <cell r="AA28">
            <v>0.62022276713855262</v>
          </cell>
          <cell r="AB28">
            <v>0.51</v>
          </cell>
          <cell r="AC28">
            <v>0.51900000000000002</v>
          </cell>
          <cell r="AD28">
            <v>0.51900000000000002</v>
          </cell>
        </row>
        <row r="29">
          <cell r="C29" t="str">
            <v>Tennessee</v>
          </cell>
          <cell r="D29">
            <v>0.74</v>
          </cell>
          <cell r="E29">
            <v>0.74</v>
          </cell>
          <cell r="F29">
            <v>0.91379896146827155</v>
          </cell>
          <cell r="G29">
            <v>0.8</v>
          </cell>
          <cell r="H29">
            <v>0.83</v>
          </cell>
          <cell r="I29">
            <v>0.83499999999999996</v>
          </cell>
          <cell r="K29">
            <v>0.74</v>
          </cell>
          <cell r="L29">
            <v>0.74</v>
          </cell>
          <cell r="M29">
            <v>0.84979682592058159</v>
          </cell>
          <cell r="N29">
            <v>0.75</v>
          </cell>
          <cell r="O29">
            <v>0.83</v>
          </cell>
          <cell r="P29">
            <v>0.83499999999999996</v>
          </cell>
          <cell r="R29">
            <v>4300</v>
          </cell>
          <cell r="S29">
            <v>4300</v>
          </cell>
          <cell r="T29">
            <v>6633.1785627838417</v>
          </cell>
          <cell r="U29">
            <v>6500</v>
          </cell>
          <cell r="V29">
            <v>6633</v>
          </cell>
          <cell r="W29">
            <v>6650</v>
          </cell>
          <cell r="Y29">
            <v>0.73</v>
          </cell>
          <cell r="Z29">
            <v>0.73</v>
          </cell>
          <cell r="AA29">
            <v>0.56827578307514226</v>
          </cell>
          <cell r="AB29">
            <v>0.72499999999999998</v>
          </cell>
          <cell r="AC29">
            <v>0.57999999999999996</v>
          </cell>
          <cell r="AD29">
            <v>0.59</v>
          </cell>
        </row>
        <row r="30">
          <cell r="C30" t="str">
            <v>Arkansas</v>
          </cell>
          <cell r="D30">
            <v>0.74</v>
          </cell>
          <cell r="E30">
            <v>0.75</v>
          </cell>
          <cell r="F30">
            <v>0.90978015566372261</v>
          </cell>
          <cell r="G30">
            <v>0.82499999999999996</v>
          </cell>
          <cell r="H30">
            <v>0.91</v>
          </cell>
          <cell r="I30">
            <v>0.91</v>
          </cell>
          <cell r="K30">
            <v>0.73</v>
          </cell>
          <cell r="L30">
            <v>0.74</v>
          </cell>
          <cell r="M30">
            <v>0.85786362202323274</v>
          </cell>
          <cell r="N30">
            <v>0.78</v>
          </cell>
          <cell r="O30">
            <v>0.85799999999999998</v>
          </cell>
          <cell r="P30">
            <v>0.85799999999999998</v>
          </cell>
          <cell r="R30">
            <v>6281</v>
          </cell>
          <cell r="S30">
            <v>6300</v>
          </cell>
          <cell r="T30">
            <v>6538.7561630493637</v>
          </cell>
          <cell r="U30">
            <v>5842</v>
          </cell>
          <cell r="V30">
            <v>6281</v>
          </cell>
          <cell r="W30">
            <v>6281</v>
          </cell>
          <cell r="Y30">
            <v>0.4</v>
          </cell>
          <cell r="Z30">
            <v>0.41</v>
          </cell>
          <cell r="AA30">
            <v>0.70303063453843295</v>
          </cell>
          <cell r="AB30">
            <v>0.753</v>
          </cell>
          <cell r="AC30">
            <v>0.74199999999999999</v>
          </cell>
          <cell r="AD30">
            <v>0.74199999999999999</v>
          </cell>
        </row>
        <row r="31">
          <cell r="C31" t="str">
            <v>Colorado</v>
          </cell>
          <cell r="D31">
            <v>0.749</v>
          </cell>
          <cell r="E31">
            <v>0.749</v>
          </cell>
          <cell r="F31">
            <v>0.78813720653218344</v>
          </cell>
          <cell r="G31">
            <v>0.74900000000000011</v>
          </cell>
          <cell r="H31">
            <v>0.79600000000000004</v>
          </cell>
          <cell r="I31">
            <v>0.79600000000000004</v>
          </cell>
          <cell r="K31">
            <v>0.70399999999999996</v>
          </cell>
          <cell r="L31">
            <v>0.70399999999999996</v>
          </cell>
          <cell r="M31">
            <v>0.83792353243559003</v>
          </cell>
          <cell r="N31">
            <v>0.70400000000000007</v>
          </cell>
          <cell r="O31">
            <v>0.72599999999999998</v>
          </cell>
          <cell r="P31">
            <v>0.72599999999999998</v>
          </cell>
          <cell r="R31">
            <v>7388</v>
          </cell>
          <cell r="S31">
            <v>7388</v>
          </cell>
          <cell r="T31">
            <v>5522.8734551447469</v>
          </cell>
          <cell r="U31">
            <v>7388</v>
          </cell>
          <cell r="V31">
            <v>6900</v>
          </cell>
          <cell r="W31">
            <v>6900</v>
          </cell>
          <cell r="Y31">
            <v>0.51900000000000002</v>
          </cell>
          <cell r="Z31">
            <v>0.51900000000000002</v>
          </cell>
          <cell r="AA31">
            <v>0.52744666565607745</v>
          </cell>
          <cell r="AB31">
            <v>0.51900000000000002</v>
          </cell>
          <cell r="AC31">
            <v>0.6</v>
          </cell>
          <cell r="AD31">
            <v>0.6</v>
          </cell>
        </row>
        <row r="32">
          <cell r="C32" t="str">
            <v>Louisiana</v>
          </cell>
          <cell r="D32">
            <v>0.60199999999999998</v>
          </cell>
          <cell r="E32">
            <v>0.60199999999999998</v>
          </cell>
          <cell r="F32">
            <v>0.64528744289769679</v>
          </cell>
          <cell r="G32">
            <v>0.60199999999999998</v>
          </cell>
          <cell r="H32">
            <v>0.64500000000000002</v>
          </cell>
          <cell r="I32">
            <v>0.64500000000000002</v>
          </cell>
          <cell r="K32">
            <v>0.625</v>
          </cell>
          <cell r="L32">
            <v>0.625</v>
          </cell>
          <cell r="M32">
            <v>0.66191184180770324</v>
          </cell>
          <cell r="N32">
            <v>0.625</v>
          </cell>
          <cell r="O32">
            <v>0.64400000000000002</v>
          </cell>
          <cell r="P32">
            <v>0.64400000000000002</v>
          </cell>
          <cell r="R32">
            <v>470</v>
          </cell>
          <cell r="S32">
            <v>4570</v>
          </cell>
          <cell r="T32">
            <v>4848.029055053883</v>
          </cell>
          <cell r="U32">
            <v>4570</v>
          </cell>
          <cell r="V32">
            <v>4900</v>
          </cell>
          <cell r="W32">
            <v>4900</v>
          </cell>
          <cell r="Y32">
            <v>0.64300000000000002</v>
          </cell>
          <cell r="Z32">
            <v>0.64300000000000002</v>
          </cell>
          <cell r="AA32">
            <v>0.75808063850436114</v>
          </cell>
          <cell r="AB32">
            <v>0.64300000000000002</v>
          </cell>
          <cell r="AC32">
            <v>0.64300000000000002</v>
          </cell>
          <cell r="AD32">
            <v>0.64300000000000002</v>
          </cell>
        </row>
        <row r="33">
          <cell r="C33" t="str">
            <v>Montana</v>
          </cell>
          <cell r="D33">
            <v>0.71</v>
          </cell>
          <cell r="E33">
            <v>0.71</v>
          </cell>
          <cell r="F33">
            <v>0.67252307978472015</v>
          </cell>
          <cell r="G33">
            <v>0.71</v>
          </cell>
          <cell r="H33">
            <v>0.71</v>
          </cell>
          <cell r="I33">
            <v>0.71</v>
          </cell>
          <cell r="K33">
            <v>0.67</v>
          </cell>
          <cell r="L33">
            <v>0.67</v>
          </cell>
          <cell r="M33">
            <v>0.73096546300193954</v>
          </cell>
          <cell r="N33">
            <v>0.71</v>
          </cell>
          <cell r="O33">
            <v>0.73099999999999998</v>
          </cell>
          <cell r="P33">
            <v>0.73099999999999998</v>
          </cell>
          <cell r="R33">
            <v>5913</v>
          </cell>
          <cell r="S33">
            <v>5913</v>
          </cell>
          <cell r="T33">
            <v>4791.2838799114597</v>
          </cell>
          <cell r="U33">
            <v>5913</v>
          </cell>
          <cell r="V33">
            <v>5913</v>
          </cell>
          <cell r="W33">
            <v>5913</v>
          </cell>
          <cell r="Y33">
            <v>0.52</v>
          </cell>
          <cell r="Z33">
            <v>0.52</v>
          </cell>
          <cell r="AA33">
            <v>0.55967204080760546</v>
          </cell>
          <cell r="AB33">
            <v>0.63</v>
          </cell>
          <cell r="AC33">
            <v>0.53</v>
          </cell>
          <cell r="AD33">
            <v>0.53</v>
          </cell>
        </row>
        <row r="34">
          <cell r="C34" t="str">
            <v>New Mexico</v>
          </cell>
          <cell r="D34">
            <v>0.82</v>
          </cell>
          <cell r="E34">
            <v>0.83</v>
          </cell>
          <cell r="F34">
            <v>0.78063610728519395</v>
          </cell>
          <cell r="G34">
            <v>0.82099999999999995</v>
          </cell>
          <cell r="H34">
            <v>0.8</v>
          </cell>
          <cell r="I34">
            <v>0.8</v>
          </cell>
          <cell r="K34">
            <v>0.75</v>
          </cell>
          <cell r="L34">
            <v>0.76</v>
          </cell>
          <cell r="M34">
            <v>0.81554445819550248</v>
          </cell>
          <cell r="N34">
            <v>0.755</v>
          </cell>
          <cell r="O34">
            <v>0.78900000000000003</v>
          </cell>
          <cell r="P34">
            <v>0.78900000000000003</v>
          </cell>
          <cell r="R34">
            <v>8580</v>
          </cell>
          <cell r="S34">
            <v>8580</v>
          </cell>
          <cell r="T34">
            <v>9156.5727694662655</v>
          </cell>
          <cell r="U34">
            <v>8208</v>
          </cell>
          <cell r="V34">
            <v>8580</v>
          </cell>
          <cell r="W34">
            <v>8580</v>
          </cell>
          <cell r="Y34">
            <v>0.69499999999999995</v>
          </cell>
          <cell r="Z34">
            <v>0.71</v>
          </cell>
          <cell r="AA34">
            <v>0.44110859807707814</v>
          </cell>
          <cell r="AB34">
            <v>0.69</v>
          </cell>
          <cell r="AC34">
            <v>0.69499999999999995</v>
          </cell>
          <cell r="AD34">
            <v>0.69499999999999995</v>
          </cell>
        </row>
        <row r="35">
          <cell r="C35" t="str">
            <v>North Dakota</v>
          </cell>
          <cell r="D35">
            <v>0.76500000000000001</v>
          </cell>
          <cell r="E35">
            <v>0.76500000000000001</v>
          </cell>
          <cell r="F35">
            <v>0.75179861805605408</v>
          </cell>
          <cell r="G35">
            <v>0.76500000000000001</v>
          </cell>
          <cell r="H35">
            <v>0.76500000000000001</v>
          </cell>
          <cell r="I35">
            <v>0.76500000000000001</v>
          </cell>
          <cell r="K35">
            <v>0.77</v>
          </cell>
          <cell r="L35">
            <v>0.77</v>
          </cell>
          <cell r="M35">
            <v>0.67165043230796395</v>
          </cell>
          <cell r="N35">
            <v>0.77</v>
          </cell>
          <cell r="O35">
            <v>0.77</v>
          </cell>
          <cell r="P35">
            <v>0.77</v>
          </cell>
          <cell r="R35">
            <v>4800</v>
          </cell>
          <cell r="S35">
            <v>4800</v>
          </cell>
          <cell r="T35">
            <v>4466.345181116214</v>
          </cell>
          <cell r="U35">
            <v>4800</v>
          </cell>
          <cell r="V35">
            <v>5700</v>
          </cell>
          <cell r="W35">
            <v>5700</v>
          </cell>
          <cell r="Y35">
            <v>0.65</v>
          </cell>
          <cell r="Z35">
            <v>0.65</v>
          </cell>
          <cell r="AA35">
            <v>0.85883082979577097</v>
          </cell>
          <cell r="AB35">
            <v>0.65</v>
          </cell>
          <cell r="AC35">
            <v>0.67</v>
          </cell>
          <cell r="AD35">
            <v>0.67</v>
          </cell>
        </row>
        <row r="36">
          <cell r="C36" t="str">
            <v>Oklahoma</v>
          </cell>
          <cell r="D36">
            <v>0.61</v>
          </cell>
          <cell r="E36">
            <v>0.61</v>
          </cell>
          <cell r="F36">
            <v>0.69448330753225396</v>
          </cell>
          <cell r="G36">
            <v>0.61</v>
          </cell>
          <cell r="H36">
            <v>0.66700000000000004</v>
          </cell>
          <cell r="I36">
            <v>0.66700000000000004</v>
          </cell>
          <cell r="K36">
            <v>0.61499999999999999</v>
          </cell>
          <cell r="L36">
            <v>0.61499999999999999</v>
          </cell>
          <cell r="M36">
            <v>0.70255065567859787</v>
          </cell>
          <cell r="N36">
            <v>0.61499999999999999</v>
          </cell>
          <cell r="O36">
            <v>0.67</v>
          </cell>
          <cell r="P36">
            <v>0.67</v>
          </cell>
          <cell r="R36">
            <v>4664</v>
          </cell>
          <cell r="S36">
            <v>4664</v>
          </cell>
          <cell r="T36">
            <v>5492.7012435476809</v>
          </cell>
          <cell r="U36">
            <v>4664</v>
          </cell>
          <cell r="V36">
            <v>5200</v>
          </cell>
          <cell r="W36">
            <v>5200</v>
          </cell>
          <cell r="Y36">
            <v>0.60899999999999999</v>
          </cell>
          <cell r="Z36">
            <v>0.60899999999999999</v>
          </cell>
          <cell r="AA36">
            <v>0.77613107910925638</v>
          </cell>
          <cell r="AB36">
            <v>0.60899999999999999</v>
          </cell>
          <cell r="AC36">
            <v>0.64500000000000002</v>
          </cell>
          <cell r="AD36">
            <v>0.64500000000000002</v>
          </cell>
        </row>
        <row r="37">
          <cell r="C37" t="str">
            <v>South Dakota</v>
          </cell>
          <cell r="D37">
            <v>0.72899999999999998</v>
          </cell>
          <cell r="E37">
            <v>0.72899999999999998</v>
          </cell>
          <cell r="F37">
            <v>0.68482544566022041</v>
          </cell>
          <cell r="G37">
            <v>0.72900000000000009</v>
          </cell>
          <cell r="H37">
            <v>0.77700000000000002</v>
          </cell>
          <cell r="I37">
            <v>0.77700000000000002</v>
          </cell>
          <cell r="K37">
            <v>0.72</v>
          </cell>
          <cell r="L37">
            <v>0.72</v>
          </cell>
          <cell r="M37">
            <v>0.52744250678251914</v>
          </cell>
          <cell r="N37">
            <v>0.72</v>
          </cell>
          <cell r="O37">
            <v>0.76400000000000001</v>
          </cell>
          <cell r="P37">
            <v>0.76400000000000001</v>
          </cell>
          <cell r="R37">
            <v>4389</v>
          </cell>
          <cell r="S37">
            <v>4389</v>
          </cell>
          <cell r="T37">
            <v>4110.150749862858</v>
          </cell>
          <cell r="U37">
            <v>4389</v>
          </cell>
          <cell r="V37">
            <v>4600</v>
          </cell>
          <cell r="W37">
            <v>4600</v>
          </cell>
          <cell r="Y37">
            <v>0.55000000000000004</v>
          </cell>
          <cell r="Z37">
            <v>0.57999999999999996</v>
          </cell>
          <cell r="AA37">
            <v>0.93524795350112511</v>
          </cell>
          <cell r="AB37">
            <v>0.63300000000000001</v>
          </cell>
          <cell r="AC37">
            <v>0.60799999999999998</v>
          </cell>
          <cell r="AD37">
            <v>0.60799999999999998</v>
          </cell>
        </row>
        <row r="38">
          <cell r="C38" t="str">
            <v>Texas</v>
          </cell>
          <cell r="D38">
            <v>0.76100000000000001</v>
          </cell>
          <cell r="E38">
            <v>0.76300000000000001</v>
          </cell>
          <cell r="F38">
            <v>0.77896861408248141</v>
          </cell>
          <cell r="G38">
            <v>0.72499999999999998</v>
          </cell>
          <cell r="H38">
            <v>0.76100000000000001</v>
          </cell>
          <cell r="I38">
            <v>0.76100000000000001</v>
          </cell>
          <cell r="K38">
            <v>0.73099999999999998</v>
          </cell>
          <cell r="L38">
            <v>0.73299999999999998</v>
          </cell>
          <cell r="M38">
            <v>0.7426533866182714</v>
          </cell>
          <cell r="N38">
            <v>0.70499999999999996</v>
          </cell>
          <cell r="O38">
            <v>0.73099999999999998</v>
          </cell>
          <cell r="P38">
            <v>0.73099999999999998</v>
          </cell>
          <cell r="R38">
            <v>4800</v>
          </cell>
          <cell r="S38">
            <v>4900</v>
          </cell>
          <cell r="T38">
            <v>4226.5760332330956</v>
          </cell>
          <cell r="U38">
            <v>4100</v>
          </cell>
          <cell r="V38">
            <v>4800</v>
          </cell>
          <cell r="W38">
            <v>4800</v>
          </cell>
          <cell r="Y38">
            <v>0.65</v>
          </cell>
          <cell r="Z38">
            <v>0.65200000000000002</v>
          </cell>
          <cell r="AA38">
            <v>0.70931132531836982</v>
          </cell>
          <cell r="AB38">
            <v>0.5</v>
          </cell>
          <cell r="AC38">
            <v>0.65</v>
          </cell>
          <cell r="AD38">
            <v>0.65</v>
          </cell>
        </row>
        <row r="39">
          <cell r="C39" t="str">
            <v>Utah</v>
          </cell>
          <cell r="D39">
            <v>0.67</v>
          </cell>
          <cell r="E39">
            <v>0.67</v>
          </cell>
          <cell r="F39">
            <v>0.72834292235714859</v>
          </cell>
          <cell r="G39">
            <v>0.65</v>
          </cell>
          <cell r="H39">
            <v>0.67</v>
          </cell>
          <cell r="I39">
            <v>0.67</v>
          </cell>
          <cell r="K39">
            <v>0.7</v>
          </cell>
          <cell r="L39">
            <v>0.7</v>
          </cell>
          <cell r="M39">
            <v>0.72701106404303806</v>
          </cell>
          <cell r="N39">
            <v>0.67</v>
          </cell>
          <cell r="O39">
            <v>0.7</v>
          </cell>
          <cell r="P39">
            <v>0.7</v>
          </cell>
          <cell r="R39">
            <v>5646</v>
          </cell>
          <cell r="S39">
            <v>5646</v>
          </cell>
          <cell r="T39">
            <v>5947.7430055567147</v>
          </cell>
          <cell r="U39">
            <v>5400</v>
          </cell>
          <cell r="V39">
            <v>5646</v>
          </cell>
          <cell r="W39">
            <v>5646</v>
          </cell>
          <cell r="Y39">
            <v>0.53</v>
          </cell>
          <cell r="Z39">
            <v>0.53</v>
          </cell>
          <cell r="AA39">
            <v>0.52681982651790893</v>
          </cell>
          <cell r="AB39">
            <v>0.42</v>
          </cell>
          <cell r="AC39">
            <v>0.53</v>
          </cell>
          <cell r="AD39">
            <v>0.53</v>
          </cell>
        </row>
        <row r="40">
          <cell r="C40" t="str">
            <v>Wyoming</v>
          </cell>
          <cell r="D40">
            <v>0.71</v>
          </cell>
          <cell r="E40">
            <v>0.71499999999999997</v>
          </cell>
          <cell r="F40">
            <v>0.66554619914773427</v>
          </cell>
          <cell r="G40">
            <v>0.73699999999999999</v>
          </cell>
          <cell r="H40">
            <v>0.71</v>
          </cell>
          <cell r="I40">
            <v>0.71</v>
          </cell>
          <cell r="K40">
            <v>0.69</v>
          </cell>
          <cell r="L40">
            <v>0.69499999999999995</v>
          </cell>
          <cell r="M40">
            <v>0.70183897718075383</v>
          </cell>
          <cell r="N40">
            <v>0.72599999999999998</v>
          </cell>
          <cell r="O40">
            <v>0.69799999999999995</v>
          </cell>
          <cell r="P40">
            <v>0.69799999999999995</v>
          </cell>
          <cell r="R40">
            <v>6096</v>
          </cell>
          <cell r="S40">
            <v>6196</v>
          </cell>
          <cell r="T40">
            <v>6067.780552344715</v>
          </cell>
          <cell r="U40">
            <v>7215</v>
          </cell>
          <cell r="V40">
            <v>6196</v>
          </cell>
          <cell r="W40">
            <v>6196</v>
          </cell>
          <cell r="Y40">
            <v>0.57299999999999995</v>
          </cell>
          <cell r="Z40">
            <v>0.57999999999999996</v>
          </cell>
          <cell r="AA40">
            <v>0.69247962892171733</v>
          </cell>
          <cell r="AB40">
            <v>0.67</v>
          </cell>
          <cell r="AC40">
            <v>0.57999999999999996</v>
          </cell>
          <cell r="AD40">
            <v>0.57999999999999996</v>
          </cell>
        </row>
        <row r="41">
          <cell r="C41" t="str">
            <v>Illinois</v>
          </cell>
          <cell r="D41">
            <v>0.76</v>
          </cell>
          <cell r="E41">
            <v>0.76</v>
          </cell>
          <cell r="F41">
            <v>0.85258326212136348</v>
          </cell>
          <cell r="G41">
            <v>0.72399999999999998</v>
          </cell>
          <cell r="H41">
            <v>0.76</v>
          </cell>
          <cell r="I41">
            <v>0.76</v>
          </cell>
          <cell r="K41">
            <v>0.73</v>
          </cell>
          <cell r="L41">
            <v>0.73</v>
          </cell>
          <cell r="M41">
            <v>0.78681571059028943</v>
          </cell>
          <cell r="N41">
            <v>0.71</v>
          </cell>
          <cell r="O41">
            <v>0.73</v>
          </cell>
          <cell r="P41">
            <v>0.73</v>
          </cell>
          <cell r="R41">
            <v>5460</v>
          </cell>
          <cell r="S41">
            <v>5460</v>
          </cell>
          <cell r="T41">
            <v>5269.3332869837741</v>
          </cell>
          <cell r="U41">
            <v>5000</v>
          </cell>
          <cell r="V41">
            <v>5460</v>
          </cell>
          <cell r="W41">
            <v>5460</v>
          </cell>
          <cell r="Y41">
            <v>0.63</v>
          </cell>
          <cell r="Z41">
            <v>0.63</v>
          </cell>
          <cell r="AA41">
            <v>0.62622075791905718</v>
          </cell>
          <cell r="AB41">
            <v>0.55600000000000005</v>
          </cell>
          <cell r="AC41">
            <v>0.63</v>
          </cell>
          <cell r="AD41">
            <v>0.63</v>
          </cell>
        </row>
        <row r="42">
          <cell r="C42" t="str">
            <v>Indiana</v>
          </cell>
          <cell r="D42">
            <v>0.73</v>
          </cell>
          <cell r="E42">
            <v>0.74</v>
          </cell>
          <cell r="F42">
            <v>0.80305406256682066</v>
          </cell>
          <cell r="G42">
            <v>0.72</v>
          </cell>
          <cell r="H42">
            <v>0.76</v>
          </cell>
          <cell r="I42">
            <v>0.77</v>
          </cell>
          <cell r="K42">
            <v>0.73</v>
          </cell>
          <cell r="L42">
            <v>0.74</v>
          </cell>
          <cell r="M42">
            <v>0.75547184140816892</v>
          </cell>
          <cell r="N42">
            <v>0.72</v>
          </cell>
          <cell r="O42">
            <v>0.73</v>
          </cell>
          <cell r="P42">
            <v>0.74</v>
          </cell>
          <cell r="R42">
            <v>5300</v>
          </cell>
          <cell r="S42">
            <v>5350</v>
          </cell>
          <cell r="T42">
            <v>6105.2300893272495</v>
          </cell>
          <cell r="U42">
            <v>5250</v>
          </cell>
          <cell r="V42">
            <v>5600</v>
          </cell>
          <cell r="W42">
            <v>5600</v>
          </cell>
          <cell r="Y42">
            <v>0.4</v>
          </cell>
          <cell r="Z42">
            <v>0.5</v>
          </cell>
          <cell r="AA42">
            <v>0.51274226850954308</v>
          </cell>
          <cell r="AB42">
            <v>0.48</v>
          </cell>
          <cell r="AC42">
            <v>0.5</v>
          </cell>
          <cell r="AD42">
            <v>0.52</v>
          </cell>
        </row>
        <row r="43">
          <cell r="C43" t="str">
            <v>Iowa</v>
          </cell>
          <cell r="D43">
            <v>0.68500000000000005</v>
          </cell>
          <cell r="E43">
            <v>0.68700000000000006</v>
          </cell>
          <cell r="F43">
            <v>0.68240528357775276</v>
          </cell>
          <cell r="G43">
            <v>0.64</v>
          </cell>
          <cell r="H43">
            <v>0.72</v>
          </cell>
          <cell r="I43">
            <v>0.72</v>
          </cell>
          <cell r="K43">
            <v>0.64</v>
          </cell>
          <cell r="L43">
            <v>0.64</v>
          </cell>
          <cell r="M43">
            <v>0.51943097200111743</v>
          </cell>
          <cell r="N43">
            <v>0.63</v>
          </cell>
          <cell r="O43">
            <v>0.7</v>
          </cell>
          <cell r="P43">
            <v>0.7</v>
          </cell>
          <cell r="R43">
            <v>4200</v>
          </cell>
          <cell r="S43">
            <v>4300</v>
          </cell>
          <cell r="T43">
            <v>3896.9800850872489</v>
          </cell>
          <cell r="U43">
            <v>4000</v>
          </cell>
          <cell r="V43">
            <v>4900</v>
          </cell>
          <cell r="W43">
            <v>4900</v>
          </cell>
          <cell r="Y43">
            <v>0.66</v>
          </cell>
          <cell r="Z43">
            <v>0.67</v>
          </cell>
          <cell r="AA43">
            <v>0.91550893854696436</v>
          </cell>
          <cell r="AB43">
            <v>0.65</v>
          </cell>
          <cell r="AC43">
            <v>0.66</v>
          </cell>
          <cell r="AD43">
            <v>0.67</v>
          </cell>
        </row>
        <row r="44">
          <cell r="C44" t="str">
            <v>Kansas</v>
          </cell>
          <cell r="D44">
            <v>0.82799999999999996</v>
          </cell>
          <cell r="E44">
            <v>0.82799999999999996</v>
          </cell>
          <cell r="F44">
            <v>0.81666651594295425</v>
          </cell>
          <cell r="G44">
            <v>0.78700000000000003</v>
          </cell>
          <cell r="H44">
            <v>0.78700000000000003</v>
          </cell>
          <cell r="I44">
            <v>0.78700000000000003</v>
          </cell>
          <cell r="K44">
            <v>0.83199999999999996</v>
          </cell>
          <cell r="L44">
            <v>0.83199999999999996</v>
          </cell>
          <cell r="M44">
            <v>0.75051508519219579</v>
          </cell>
          <cell r="N44">
            <v>0.70799999999999996</v>
          </cell>
          <cell r="O44">
            <v>0.76600000000000001</v>
          </cell>
          <cell r="P44">
            <v>0.76600000000000001</v>
          </cell>
          <cell r="R44">
            <v>7089</v>
          </cell>
          <cell r="S44">
            <v>7089</v>
          </cell>
          <cell r="T44">
            <v>7172.7347541690378</v>
          </cell>
          <cell r="U44">
            <v>6097</v>
          </cell>
          <cell r="V44">
            <v>6225</v>
          </cell>
          <cell r="W44">
            <v>6225</v>
          </cell>
          <cell r="Y44">
            <v>0.67400000000000004</v>
          </cell>
          <cell r="Z44">
            <v>0.67400000000000004</v>
          </cell>
          <cell r="AA44">
            <v>0.64502293984802395</v>
          </cell>
          <cell r="AB44">
            <v>0.54800000000000004</v>
          </cell>
          <cell r="AC44">
            <v>0.67400000000000004</v>
          </cell>
          <cell r="AD44">
            <v>0.67400000000000004</v>
          </cell>
        </row>
        <row r="45">
          <cell r="C45" t="str">
            <v>Michigan</v>
          </cell>
          <cell r="D45">
            <v>0.8</v>
          </cell>
          <cell r="E45">
            <v>0.8</v>
          </cell>
          <cell r="F45">
            <v>0.88859409443267223</v>
          </cell>
          <cell r="G45">
            <v>0.8</v>
          </cell>
          <cell r="H45">
            <v>0.85299999999999998</v>
          </cell>
          <cell r="I45">
            <v>0.85299999999999998</v>
          </cell>
          <cell r="K45">
            <v>0.73</v>
          </cell>
          <cell r="L45">
            <v>0.73</v>
          </cell>
          <cell r="M45">
            <v>0.84521116579240085</v>
          </cell>
          <cell r="N45">
            <v>0.73</v>
          </cell>
          <cell r="O45">
            <v>0.752</v>
          </cell>
          <cell r="P45">
            <v>0.752</v>
          </cell>
          <cell r="R45">
            <v>6108</v>
          </cell>
          <cell r="S45">
            <v>6108</v>
          </cell>
          <cell r="T45">
            <v>7509.6841956270382</v>
          </cell>
          <cell r="U45">
            <v>6108</v>
          </cell>
          <cell r="V45">
            <v>6700</v>
          </cell>
          <cell r="W45">
            <v>6700</v>
          </cell>
          <cell r="Y45">
            <v>0.5</v>
          </cell>
          <cell r="Z45">
            <v>0.5</v>
          </cell>
          <cell r="AA45">
            <v>0.49188559223029898</v>
          </cell>
          <cell r="AB45">
            <v>0.5</v>
          </cell>
          <cell r="AC45">
            <v>0.7</v>
          </cell>
          <cell r="AD45">
            <v>0.74</v>
          </cell>
        </row>
        <row r="46">
          <cell r="C46" t="str">
            <v>Minnesota</v>
          </cell>
          <cell r="D46">
            <v>0.82099999999999995</v>
          </cell>
          <cell r="E46">
            <v>0.82099999999999995</v>
          </cell>
          <cell r="F46">
            <v>0.82123729373842169</v>
          </cell>
          <cell r="G46">
            <v>0.8</v>
          </cell>
          <cell r="H46">
            <v>0.82099999999999995</v>
          </cell>
          <cell r="I46">
            <v>0.82099999999999995</v>
          </cell>
          <cell r="K46">
            <v>0.71</v>
          </cell>
          <cell r="L46">
            <v>0.71</v>
          </cell>
          <cell r="M46">
            <v>0.70970618534514984</v>
          </cell>
          <cell r="N46">
            <v>0.76</v>
          </cell>
          <cell r="O46">
            <v>0.72499999999999998</v>
          </cell>
          <cell r="P46">
            <v>0.72499999999999998</v>
          </cell>
          <cell r="R46">
            <v>6350</v>
          </cell>
          <cell r="S46">
            <v>6350</v>
          </cell>
          <cell r="T46">
            <v>6350.3638689269919</v>
          </cell>
          <cell r="U46">
            <v>5700</v>
          </cell>
          <cell r="V46">
            <v>6350</v>
          </cell>
          <cell r="W46">
            <v>6350</v>
          </cell>
          <cell r="Y46">
            <v>0.70899999999999996</v>
          </cell>
          <cell r="Z46">
            <v>0.70899999999999996</v>
          </cell>
          <cell r="AA46">
            <v>0.70868453510764384</v>
          </cell>
          <cell r="AB46">
            <v>0.7</v>
          </cell>
          <cell r="AC46">
            <v>0.73</v>
          </cell>
          <cell r="AD46">
            <v>0.73</v>
          </cell>
        </row>
        <row r="47">
          <cell r="C47" t="str">
            <v>Missouri</v>
          </cell>
          <cell r="D47">
            <v>0.68700000000000006</v>
          </cell>
          <cell r="E47">
            <v>0.68700000000000006</v>
          </cell>
          <cell r="F47">
            <v>0.74524376246372759</v>
          </cell>
          <cell r="G47">
            <v>0.68</v>
          </cell>
          <cell r="H47">
            <v>0.68700000000000006</v>
          </cell>
          <cell r="I47">
            <v>0.68700000000000006</v>
          </cell>
          <cell r="K47">
            <v>0.66400000000000003</v>
          </cell>
          <cell r="L47">
            <v>0.66400000000000003</v>
          </cell>
          <cell r="M47">
            <v>0.69717204386742049</v>
          </cell>
          <cell r="N47">
            <v>0.65</v>
          </cell>
          <cell r="O47">
            <v>0.66400000000000003</v>
          </cell>
          <cell r="P47">
            <v>0.66400000000000003</v>
          </cell>
          <cell r="R47">
            <v>5100</v>
          </cell>
          <cell r="S47">
            <v>5100</v>
          </cell>
          <cell r="T47">
            <v>5077.8906641522026</v>
          </cell>
          <cell r="U47">
            <v>4454</v>
          </cell>
          <cell r="V47">
            <v>5100</v>
          </cell>
          <cell r="W47">
            <v>5100</v>
          </cell>
          <cell r="Y47">
            <v>0.46500000000000002</v>
          </cell>
          <cell r="Z47">
            <v>0.46500000000000002</v>
          </cell>
          <cell r="AA47">
            <v>0.60097177988962336</v>
          </cell>
          <cell r="AB47">
            <v>0.46500000000000002</v>
          </cell>
          <cell r="AC47">
            <v>0.46500000000000002</v>
          </cell>
          <cell r="AD47">
            <v>0.46500000000000002</v>
          </cell>
        </row>
        <row r="48">
          <cell r="C48" t="str">
            <v>Nebraska</v>
          </cell>
          <cell r="D48">
            <v>0.78</v>
          </cell>
          <cell r="E48">
            <v>0.78</v>
          </cell>
          <cell r="F48">
            <v>0.82906569461522228</v>
          </cell>
          <cell r="G48">
            <v>0.78</v>
          </cell>
          <cell r="H48">
            <v>0.78</v>
          </cell>
          <cell r="I48">
            <v>0.78</v>
          </cell>
          <cell r="K48">
            <v>0.79</v>
          </cell>
          <cell r="L48">
            <v>0.79</v>
          </cell>
          <cell r="M48">
            <v>0.69159294755998035</v>
          </cell>
          <cell r="N48">
            <v>0.79</v>
          </cell>
          <cell r="O48">
            <v>0.79</v>
          </cell>
          <cell r="P48">
            <v>0.79</v>
          </cell>
          <cell r="R48">
            <v>6000</v>
          </cell>
          <cell r="S48">
            <v>6000</v>
          </cell>
          <cell r="T48">
            <v>6270.0790031347551</v>
          </cell>
          <cell r="U48">
            <v>5500</v>
          </cell>
          <cell r="V48">
            <v>6000</v>
          </cell>
          <cell r="W48">
            <v>6000</v>
          </cell>
          <cell r="Y48">
            <v>0.56000000000000005</v>
          </cell>
          <cell r="Z48">
            <v>0.56000000000000005</v>
          </cell>
          <cell r="AA48">
            <v>0.82712880005347866</v>
          </cell>
          <cell r="AB48">
            <v>0.56000000000000005</v>
          </cell>
          <cell r="AC48">
            <v>0.56000000000000005</v>
          </cell>
          <cell r="AD48">
            <v>0.56000000000000005</v>
          </cell>
        </row>
        <row r="49">
          <cell r="C49" t="str">
            <v>Ohio</v>
          </cell>
          <cell r="D49">
            <v>0.79</v>
          </cell>
          <cell r="E49">
            <v>0.79</v>
          </cell>
          <cell r="F49">
            <v>0.8008088698837974</v>
          </cell>
          <cell r="G49">
            <v>0.79</v>
          </cell>
          <cell r="H49">
            <v>0.79</v>
          </cell>
          <cell r="I49">
            <v>0.79</v>
          </cell>
          <cell r="K49">
            <v>0.73</v>
          </cell>
          <cell r="L49">
            <v>0.73</v>
          </cell>
          <cell r="M49">
            <v>0.7377314303685657</v>
          </cell>
          <cell r="N49">
            <v>0.73</v>
          </cell>
          <cell r="O49">
            <v>0.76</v>
          </cell>
          <cell r="P49">
            <v>0.76</v>
          </cell>
          <cell r="R49">
            <v>4500</v>
          </cell>
          <cell r="S49">
            <v>4500</v>
          </cell>
          <cell r="T49">
            <v>5866.4628418545562</v>
          </cell>
          <cell r="U49">
            <v>5000</v>
          </cell>
          <cell r="V49">
            <v>5700</v>
          </cell>
          <cell r="W49">
            <v>5700</v>
          </cell>
          <cell r="Y49">
            <v>0.5</v>
          </cell>
          <cell r="Z49">
            <v>0.5</v>
          </cell>
          <cell r="AA49">
            <v>0.6156693352674637</v>
          </cell>
          <cell r="AB49">
            <v>0.5</v>
          </cell>
          <cell r="AC49">
            <v>0.6</v>
          </cell>
          <cell r="AD49">
            <v>0.6</v>
          </cell>
        </row>
        <row r="50">
          <cell r="C50" t="str">
            <v>Wisconsin</v>
          </cell>
          <cell r="D50">
            <v>0.76</v>
          </cell>
          <cell r="E50">
            <v>0.76</v>
          </cell>
          <cell r="F50">
            <v>0.80681201320408291</v>
          </cell>
          <cell r="G50">
            <v>0.75</v>
          </cell>
          <cell r="H50">
            <v>0.76</v>
          </cell>
          <cell r="I50">
            <v>0.76</v>
          </cell>
          <cell r="K50">
            <v>0.71</v>
          </cell>
          <cell r="L50">
            <v>0.71</v>
          </cell>
          <cell r="M50">
            <v>0.71577060254810054</v>
          </cell>
          <cell r="N50">
            <v>0.71</v>
          </cell>
          <cell r="O50">
            <v>0.71</v>
          </cell>
          <cell r="P50">
            <v>0.71</v>
          </cell>
          <cell r="R50">
            <v>5100</v>
          </cell>
          <cell r="S50">
            <v>5100</v>
          </cell>
          <cell r="T50">
            <v>5664.7809036840172</v>
          </cell>
          <cell r="U50">
            <v>5000</v>
          </cell>
          <cell r="V50">
            <v>5100</v>
          </cell>
          <cell r="W50">
            <v>5100</v>
          </cell>
          <cell r="Y50">
            <v>0.6</v>
          </cell>
          <cell r="Z50">
            <v>0.6</v>
          </cell>
          <cell r="AA50">
            <v>0.62318913184343105</v>
          </cell>
          <cell r="AB50">
            <v>0.6</v>
          </cell>
          <cell r="AC50">
            <v>0.6</v>
          </cell>
          <cell r="AD50">
            <v>0.6</v>
          </cell>
        </row>
        <row r="51">
          <cell r="C51" t="str">
            <v>Alaska</v>
          </cell>
          <cell r="D51">
            <v>0.72</v>
          </cell>
          <cell r="E51">
            <v>0.73</v>
          </cell>
          <cell r="F51">
            <v>0.67355877792048546</v>
          </cell>
          <cell r="G51">
            <v>0.68700000000000006</v>
          </cell>
          <cell r="H51">
            <v>0.72</v>
          </cell>
          <cell r="I51">
            <v>0.73</v>
          </cell>
          <cell r="K51">
            <v>0.71</v>
          </cell>
          <cell r="L51">
            <v>0.71</v>
          </cell>
          <cell r="M51">
            <v>0.70837360746724798</v>
          </cell>
          <cell r="N51">
            <v>0.68899999999999995</v>
          </cell>
          <cell r="O51">
            <v>0.71</v>
          </cell>
          <cell r="P51">
            <v>0.71</v>
          </cell>
          <cell r="R51">
            <v>7600</v>
          </cell>
          <cell r="S51">
            <v>7600</v>
          </cell>
          <cell r="T51">
            <v>6304.2106920493407</v>
          </cell>
          <cell r="U51">
            <v>7400</v>
          </cell>
          <cell r="V51">
            <v>7600</v>
          </cell>
          <cell r="W51">
            <v>7600</v>
          </cell>
          <cell r="Y51">
            <v>0.63</v>
          </cell>
          <cell r="Z51">
            <v>0.63</v>
          </cell>
          <cell r="AA51">
            <v>0.57093294297808994</v>
          </cell>
          <cell r="AB51">
            <v>0.62</v>
          </cell>
          <cell r="AC51">
            <v>0.63</v>
          </cell>
          <cell r="AD51">
            <v>0.63</v>
          </cell>
        </row>
        <row r="52">
          <cell r="C52" t="str">
            <v>Arizona</v>
          </cell>
          <cell r="D52">
            <v>0.78</v>
          </cell>
          <cell r="E52">
            <v>0.80400000000000005</v>
          </cell>
          <cell r="F52">
            <v>0.79104404588423483</v>
          </cell>
          <cell r="G52">
            <v>0.78</v>
          </cell>
          <cell r="H52">
            <v>0.74099999999999999</v>
          </cell>
          <cell r="I52">
            <v>0.751</v>
          </cell>
          <cell r="K52">
            <v>0.71599999999999997</v>
          </cell>
          <cell r="L52">
            <v>0.746</v>
          </cell>
          <cell r="M52">
            <v>0.72503857925720849</v>
          </cell>
          <cell r="N52">
            <v>0.71599999999999997</v>
          </cell>
          <cell r="O52">
            <v>0.65</v>
          </cell>
          <cell r="P52">
            <v>0.67</v>
          </cell>
          <cell r="R52">
            <v>5500</v>
          </cell>
          <cell r="S52">
            <v>5500</v>
          </cell>
          <cell r="T52">
            <v>5397.4203585935556</v>
          </cell>
          <cell r="U52">
            <v>5500</v>
          </cell>
          <cell r="V52">
            <v>5700</v>
          </cell>
          <cell r="W52">
            <v>5900</v>
          </cell>
          <cell r="AA52">
            <v>0.7689006851831881</v>
          </cell>
          <cell r="AB52">
            <v>0.53400000000000003</v>
          </cell>
          <cell r="AC52">
            <v>0.65</v>
          </cell>
          <cell r="AD52">
            <v>0.66</v>
          </cell>
        </row>
        <row r="53">
          <cell r="C53" t="str">
            <v>California</v>
          </cell>
          <cell r="D53">
            <v>0.63</v>
          </cell>
          <cell r="E53">
            <v>0.63</v>
          </cell>
          <cell r="F53">
            <v>0.73853889308469589</v>
          </cell>
          <cell r="G53">
            <v>0.65</v>
          </cell>
          <cell r="H53">
            <v>0.64</v>
          </cell>
          <cell r="I53">
            <v>0.66</v>
          </cell>
          <cell r="K53">
            <v>0.60499999999999998</v>
          </cell>
          <cell r="L53">
            <v>0.60499999999999998</v>
          </cell>
          <cell r="M53">
            <v>0.74679862114931406</v>
          </cell>
          <cell r="N53">
            <v>0.625</v>
          </cell>
          <cell r="O53">
            <v>0.60499999999999998</v>
          </cell>
          <cell r="P53">
            <v>0.625</v>
          </cell>
          <cell r="R53">
            <v>5200</v>
          </cell>
          <cell r="S53">
            <v>5200</v>
          </cell>
          <cell r="T53">
            <v>5165.0806904535366</v>
          </cell>
          <cell r="U53">
            <v>4957</v>
          </cell>
          <cell r="V53">
            <v>5200</v>
          </cell>
          <cell r="W53">
            <v>5600</v>
          </cell>
          <cell r="Y53">
            <v>0.53</v>
          </cell>
          <cell r="Z53">
            <v>0.53</v>
          </cell>
          <cell r="AA53">
            <v>0.30096418527646029</v>
          </cell>
          <cell r="AB53">
            <v>0.52900000000000003</v>
          </cell>
          <cell r="AC53">
            <v>0.53</v>
          </cell>
          <cell r="AD53">
            <v>0.54</v>
          </cell>
        </row>
        <row r="54">
          <cell r="C54" t="str">
            <v>Guam</v>
          </cell>
          <cell r="D54">
            <v>0.3</v>
          </cell>
          <cell r="E54">
            <v>0.3</v>
          </cell>
          <cell r="F54" t="e">
            <v>#N/A</v>
          </cell>
          <cell r="G54">
            <v>0.3</v>
          </cell>
          <cell r="H54">
            <v>0.32</v>
          </cell>
          <cell r="I54">
            <v>0.34</v>
          </cell>
          <cell r="K54">
            <v>0.7</v>
          </cell>
          <cell r="L54">
            <v>0.7</v>
          </cell>
          <cell r="M54" t="e">
            <v>#N/A</v>
          </cell>
          <cell r="N54">
            <v>0.6</v>
          </cell>
          <cell r="O54">
            <v>0.3</v>
          </cell>
          <cell r="P54">
            <v>0.32</v>
          </cell>
          <cell r="R54" t="str">
            <v>baseline</v>
          </cell>
          <cell r="S54" t="str">
            <v>baseline</v>
          </cell>
          <cell r="T54" t="e">
            <v>#N/A</v>
          </cell>
          <cell r="U54">
            <v>4000</v>
          </cell>
          <cell r="V54">
            <v>4500</v>
          </cell>
          <cell r="W54">
            <v>4700</v>
          </cell>
          <cell r="Y54">
            <v>0.56000000000000005</v>
          </cell>
          <cell r="Z54">
            <v>0.56000000000000005</v>
          </cell>
          <cell r="AA54" t="e">
            <v>#N/A</v>
          </cell>
          <cell r="AB54">
            <v>0.56000000000000005</v>
          </cell>
          <cell r="AC54">
            <v>0.6</v>
          </cell>
          <cell r="AD54">
            <v>0.62</v>
          </cell>
        </row>
        <row r="55">
          <cell r="C55" t="str">
            <v>Hawaii</v>
          </cell>
          <cell r="D55">
            <v>0.75</v>
          </cell>
          <cell r="E55">
            <v>0.75</v>
          </cell>
          <cell r="F55">
            <v>0.80902378710829903</v>
          </cell>
          <cell r="G55">
            <v>0.65600000000000003</v>
          </cell>
          <cell r="H55">
            <v>0.68600000000000005</v>
          </cell>
          <cell r="I55">
            <v>0.69599999999999995</v>
          </cell>
          <cell r="K55">
            <v>0.67</v>
          </cell>
          <cell r="L55">
            <v>0.67</v>
          </cell>
          <cell r="M55">
            <v>1.2540323803060009</v>
          </cell>
          <cell r="N55">
            <v>0.61899999999999999</v>
          </cell>
          <cell r="O55">
            <v>0.63900000000000001</v>
          </cell>
          <cell r="P55">
            <v>0.64900000000000002</v>
          </cell>
          <cell r="R55">
            <v>4900</v>
          </cell>
          <cell r="S55">
            <v>4900</v>
          </cell>
          <cell r="T55">
            <v>6891.3028586836317</v>
          </cell>
          <cell r="U55">
            <v>5100</v>
          </cell>
          <cell r="V55">
            <v>5250</v>
          </cell>
          <cell r="W55">
            <v>5350</v>
          </cell>
          <cell r="Y55">
            <v>0.49</v>
          </cell>
          <cell r="Z55">
            <v>0.49</v>
          </cell>
          <cell r="AA55">
            <v>0.48182248485082257</v>
          </cell>
          <cell r="AB55">
            <v>0.49</v>
          </cell>
          <cell r="AC55">
            <v>0.51</v>
          </cell>
          <cell r="AD55">
            <v>0.52</v>
          </cell>
        </row>
        <row r="56">
          <cell r="C56" t="str">
            <v>Idaho</v>
          </cell>
          <cell r="D56">
            <v>0.61</v>
          </cell>
          <cell r="E56">
            <v>0.64</v>
          </cell>
          <cell r="F56">
            <v>0.8414665421749179</v>
          </cell>
          <cell r="G56">
            <v>0.81499999999999995</v>
          </cell>
          <cell r="H56">
            <v>0.77</v>
          </cell>
          <cell r="I56">
            <v>0.78</v>
          </cell>
          <cell r="K56">
            <v>0.46</v>
          </cell>
          <cell r="L56">
            <v>0.49</v>
          </cell>
          <cell r="M56">
            <v>0.76030279458234873</v>
          </cell>
          <cell r="N56">
            <v>0.68300000000000005</v>
          </cell>
          <cell r="O56">
            <v>0.46</v>
          </cell>
          <cell r="P56">
            <v>0.49</v>
          </cell>
          <cell r="R56">
            <v>5325</v>
          </cell>
          <cell r="S56">
            <v>5900</v>
          </cell>
          <cell r="T56">
            <v>6583.2067904151645</v>
          </cell>
          <cell r="U56">
            <v>5225</v>
          </cell>
          <cell r="V56">
            <v>6000</v>
          </cell>
          <cell r="W56">
            <v>6100</v>
          </cell>
          <cell r="Y56">
            <v>0.35499999999999998</v>
          </cell>
          <cell r="Z56">
            <v>0.38</v>
          </cell>
          <cell r="AA56">
            <v>0.63779269025920549</v>
          </cell>
          <cell r="AB56">
            <v>0.68899999999999995</v>
          </cell>
          <cell r="AC56">
            <v>0.5</v>
          </cell>
          <cell r="AD56">
            <v>0.53</v>
          </cell>
        </row>
        <row r="57">
          <cell r="C57" t="str">
            <v>Nevada</v>
          </cell>
          <cell r="D57">
            <v>0.69</v>
          </cell>
          <cell r="E57">
            <v>0.69</v>
          </cell>
          <cell r="F57">
            <v>0.69324698145750063</v>
          </cell>
          <cell r="G57">
            <v>0.63</v>
          </cell>
          <cell r="H57">
            <v>0.73</v>
          </cell>
          <cell r="I57">
            <v>0.74</v>
          </cell>
          <cell r="K57">
            <v>0.60399999999999998</v>
          </cell>
          <cell r="L57">
            <v>0.60399999999999998</v>
          </cell>
          <cell r="M57">
            <v>1.0170865945434344</v>
          </cell>
          <cell r="N57">
            <v>0.63</v>
          </cell>
          <cell r="O57">
            <v>0.60399999999999998</v>
          </cell>
          <cell r="P57">
            <v>0.61399999999999999</v>
          </cell>
          <cell r="R57">
            <v>4500</v>
          </cell>
          <cell r="S57">
            <v>4500</v>
          </cell>
          <cell r="T57">
            <v>4057.3591200113133</v>
          </cell>
          <cell r="U57">
            <v>3741</v>
          </cell>
          <cell r="V57">
            <v>5000</v>
          </cell>
          <cell r="W57">
            <v>5100</v>
          </cell>
          <cell r="Y57">
            <v>0.53</v>
          </cell>
          <cell r="Z57">
            <v>0.53</v>
          </cell>
          <cell r="AA57">
            <v>0.57859935075078539</v>
          </cell>
          <cell r="AB57">
            <v>0.57399999999999995</v>
          </cell>
          <cell r="AC57">
            <v>0.53</v>
          </cell>
          <cell r="AD57">
            <v>0.54</v>
          </cell>
        </row>
        <row r="58">
          <cell r="C58" t="str">
            <v>Oregon</v>
          </cell>
          <cell r="D58">
            <v>0.67</v>
          </cell>
          <cell r="E58">
            <v>0.67500000000000004</v>
          </cell>
          <cell r="F58">
            <v>0.71414529506525393</v>
          </cell>
          <cell r="G58">
            <v>0.63</v>
          </cell>
          <cell r="H58">
            <v>0.70499999999999996</v>
          </cell>
          <cell r="I58">
            <v>0.71</v>
          </cell>
          <cell r="K58">
            <v>0.67300000000000004</v>
          </cell>
          <cell r="L58">
            <v>0.67800000000000005</v>
          </cell>
          <cell r="M58">
            <v>0.73302938105367632</v>
          </cell>
          <cell r="N58">
            <v>0.62</v>
          </cell>
          <cell r="O58">
            <v>0.68</v>
          </cell>
          <cell r="P58">
            <v>0.69</v>
          </cell>
          <cell r="R58">
            <v>5600</v>
          </cell>
          <cell r="S58">
            <v>5600</v>
          </cell>
          <cell r="T58">
            <v>6045.9446909650414</v>
          </cell>
          <cell r="U58">
            <v>5250</v>
          </cell>
          <cell r="V58">
            <v>6000</v>
          </cell>
          <cell r="W58">
            <v>6100</v>
          </cell>
          <cell r="Y58">
            <v>0.45</v>
          </cell>
          <cell r="Z58">
            <v>0.45</v>
          </cell>
          <cell r="AA58">
            <v>0.46174989008534217</v>
          </cell>
          <cell r="AB58">
            <v>0.41</v>
          </cell>
          <cell r="AC58">
            <v>0.45</v>
          </cell>
          <cell r="AD58">
            <v>0.45</v>
          </cell>
        </row>
        <row r="59">
          <cell r="C59" t="str">
            <v>Washington</v>
          </cell>
          <cell r="F59">
            <v>0.7799413200282711</v>
          </cell>
          <cell r="G59">
            <v>0.76</v>
          </cell>
          <cell r="H59">
            <v>0.73</v>
          </cell>
          <cell r="I59">
            <v>0.74</v>
          </cell>
          <cell r="M59">
            <v>0.77634619775729219</v>
          </cell>
          <cell r="N59">
            <v>0.73499999999999999</v>
          </cell>
          <cell r="O59">
            <v>0.72199999999999998</v>
          </cell>
          <cell r="P59">
            <v>0.73199999999999998</v>
          </cell>
          <cell r="T59">
            <v>5207.5962005321217</v>
          </cell>
          <cell r="U59">
            <v>6036</v>
          </cell>
          <cell r="V59">
            <v>6200</v>
          </cell>
          <cell r="W59">
            <v>6500</v>
          </cell>
          <cell r="AA59">
            <v>0.22242954951735061</v>
          </cell>
          <cell r="AB59">
            <v>0.56999999999999995</v>
          </cell>
          <cell r="AC59">
            <v>0.61399999999999999</v>
          </cell>
          <cell r="AD59">
            <v>0.63400000000000001</v>
          </cell>
        </row>
      </sheetData>
      <sheetData sheetId="1">
        <row r="6">
          <cell r="C6" t="str">
            <v>Connecticut</v>
          </cell>
          <cell r="D6">
            <v>0.75600000000000001</v>
          </cell>
          <cell r="E6">
            <v>0.75600000000000001</v>
          </cell>
          <cell r="F6">
            <v>0.7811342584652653</v>
          </cell>
          <cell r="G6">
            <v>0.75600000000000001</v>
          </cell>
          <cell r="H6">
            <v>0.76</v>
          </cell>
          <cell r="I6">
            <v>0.76500000000000001</v>
          </cell>
          <cell r="K6">
            <v>0.76500000000000001</v>
          </cell>
          <cell r="L6">
            <v>0.76500000000000001</v>
          </cell>
          <cell r="M6">
            <v>0.71661794713962834</v>
          </cell>
          <cell r="N6">
            <v>0.76500000000000001</v>
          </cell>
          <cell r="O6">
            <v>0.76500000000000001</v>
          </cell>
          <cell r="P6">
            <v>0.77</v>
          </cell>
          <cell r="R6">
            <v>7200</v>
          </cell>
          <cell r="S6">
            <v>7200</v>
          </cell>
          <cell r="T6">
            <v>6584.411785747996</v>
          </cell>
          <cell r="U6">
            <v>7200</v>
          </cell>
          <cell r="V6">
            <v>7250</v>
          </cell>
          <cell r="W6">
            <v>7300</v>
          </cell>
          <cell r="Y6">
            <v>0.7</v>
          </cell>
          <cell r="Z6">
            <v>0.7</v>
          </cell>
          <cell r="AA6">
            <v>0.74386348363898658</v>
          </cell>
          <cell r="AB6">
            <v>0.7</v>
          </cell>
          <cell r="AC6">
            <v>0.7</v>
          </cell>
          <cell r="AD6">
            <v>0.70499999999999996</v>
          </cell>
        </row>
        <row r="7">
          <cell r="C7" t="str">
            <v>Maine</v>
          </cell>
          <cell r="D7">
            <v>0.72199999999999998</v>
          </cell>
          <cell r="E7">
            <v>0.72199999999999998</v>
          </cell>
          <cell r="F7">
            <v>0.83379676523777813</v>
          </cell>
          <cell r="G7">
            <v>0.76</v>
          </cell>
          <cell r="H7">
            <v>0.78</v>
          </cell>
          <cell r="I7">
            <v>0.79</v>
          </cell>
          <cell r="K7">
            <v>0.69399999999999995</v>
          </cell>
          <cell r="L7">
            <v>0.69399999999999995</v>
          </cell>
          <cell r="M7">
            <v>0.74650051389569971</v>
          </cell>
          <cell r="N7">
            <v>0.73</v>
          </cell>
          <cell r="O7">
            <v>0.75</v>
          </cell>
          <cell r="P7">
            <v>0.76</v>
          </cell>
          <cell r="R7">
            <v>5938</v>
          </cell>
          <cell r="S7">
            <v>5938</v>
          </cell>
          <cell r="T7">
            <v>7868.7528628885648</v>
          </cell>
          <cell r="U7">
            <v>6250</v>
          </cell>
          <cell r="V7">
            <v>6500</v>
          </cell>
          <cell r="W7">
            <v>6600</v>
          </cell>
          <cell r="Y7">
            <v>0.55000000000000004</v>
          </cell>
          <cell r="Z7">
            <v>0.56000000000000005</v>
          </cell>
          <cell r="AA7">
            <v>0.68599143900503501</v>
          </cell>
          <cell r="AB7">
            <v>0.64500000000000002</v>
          </cell>
          <cell r="AC7">
            <v>0.55000000000000004</v>
          </cell>
          <cell r="AD7">
            <v>0.56000000000000005</v>
          </cell>
        </row>
        <row r="8">
          <cell r="C8" t="str">
            <v>Massachusetts</v>
          </cell>
          <cell r="D8">
            <v>0.86</v>
          </cell>
          <cell r="E8">
            <v>0.86</v>
          </cell>
          <cell r="F8">
            <v>0.80880031331160329</v>
          </cell>
          <cell r="G8">
            <v>0.84</v>
          </cell>
          <cell r="H8">
            <v>0.86</v>
          </cell>
          <cell r="I8">
            <v>0.86</v>
          </cell>
          <cell r="K8">
            <v>0.85</v>
          </cell>
          <cell r="L8">
            <v>0.85</v>
          </cell>
          <cell r="M8">
            <v>0.783716296226311</v>
          </cell>
          <cell r="N8">
            <v>0.83</v>
          </cell>
          <cell r="O8">
            <v>0.85</v>
          </cell>
          <cell r="P8">
            <v>0.85</v>
          </cell>
          <cell r="R8">
            <v>7700</v>
          </cell>
          <cell r="S8">
            <v>7800</v>
          </cell>
          <cell r="T8">
            <v>8536.8337430097945</v>
          </cell>
          <cell r="U8">
            <v>7500</v>
          </cell>
          <cell r="V8">
            <v>7700</v>
          </cell>
          <cell r="W8">
            <v>7800</v>
          </cell>
          <cell r="Y8">
            <v>0.55000000000000004</v>
          </cell>
          <cell r="Z8">
            <v>0.56000000000000005</v>
          </cell>
          <cell r="AA8">
            <v>0.39624457811628927</v>
          </cell>
          <cell r="AB8">
            <v>0.5</v>
          </cell>
          <cell r="AC8">
            <v>0.6</v>
          </cell>
          <cell r="AD8">
            <v>0.62</v>
          </cell>
        </row>
        <row r="9">
          <cell r="C9" t="str">
            <v>New Hampshire</v>
          </cell>
          <cell r="D9">
            <v>0.86499999999999999</v>
          </cell>
          <cell r="E9">
            <v>0.86499999999999999</v>
          </cell>
          <cell r="F9">
            <v>0.89312005360078273</v>
          </cell>
          <cell r="G9">
            <v>0.83</v>
          </cell>
          <cell r="H9">
            <v>0.86499999999999999</v>
          </cell>
          <cell r="I9">
            <v>0.86499999999999999</v>
          </cell>
          <cell r="K9">
            <v>0.81499999999999995</v>
          </cell>
          <cell r="L9">
            <v>0.82</v>
          </cell>
          <cell r="M9">
            <v>0.80818484527138001</v>
          </cell>
          <cell r="N9">
            <v>0.81</v>
          </cell>
          <cell r="O9">
            <v>0.81499999999999995</v>
          </cell>
          <cell r="P9">
            <v>0.82</v>
          </cell>
          <cell r="R9">
            <v>7600</v>
          </cell>
          <cell r="S9">
            <v>7700</v>
          </cell>
          <cell r="T9">
            <v>7310.6961021244369</v>
          </cell>
          <cell r="U9">
            <v>7300</v>
          </cell>
          <cell r="V9">
            <v>7800</v>
          </cell>
          <cell r="W9">
            <v>7900</v>
          </cell>
          <cell r="Y9">
            <v>0.64</v>
          </cell>
          <cell r="Z9">
            <v>0.64500000000000002</v>
          </cell>
          <cell r="AA9">
            <v>0.79503709492787666</v>
          </cell>
          <cell r="AB9">
            <v>0.63100000000000001</v>
          </cell>
          <cell r="AC9">
            <v>0.66</v>
          </cell>
          <cell r="AD9">
            <v>0.67</v>
          </cell>
        </row>
        <row r="10">
          <cell r="C10" t="str">
            <v>New Jersey</v>
          </cell>
          <cell r="D10">
            <v>0.752</v>
          </cell>
          <cell r="E10">
            <v>0.752</v>
          </cell>
          <cell r="F10">
            <v>0.90812559486661282</v>
          </cell>
          <cell r="G10">
            <v>0.77</v>
          </cell>
          <cell r="H10">
            <v>0.77</v>
          </cell>
          <cell r="I10">
            <v>0.77500000000000002</v>
          </cell>
          <cell r="K10">
            <v>0.74099999999999999</v>
          </cell>
          <cell r="L10">
            <v>0.74099999999999999</v>
          </cell>
          <cell r="M10">
            <v>0.84275690524874747</v>
          </cell>
          <cell r="N10">
            <v>0.74</v>
          </cell>
          <cell r="O10">
            <v>0.74099999999999999</v>
          </cell>
          <cell r="P10">
            <v>0.75</v>
          </cell>
          <cell r="R10">
            <v>6900</v>
          </cell>
          <cell r="S10">
            <v>6900</v>
          </cell>
          <cell r="T10">
            <v>6668.7984130891437</v>
          </cell>
          <cell r="U10">
            <v>6876</v>
          </cell>
          <cell r="V10">
            <v>6900</v>
          </cell>
          <cell r="W10">
            <v>7000</v>
          </cell>
          <cell r="Y10">
            <v>0.56999999999999995</v>
          </cell>
          <cell r="Z10">
            <v>0.56999999999999995</v>
          </cell>
          <cell r="AA10">
            <v>0.63471925940000484</v>
          </cell>
          <cell r="AB10">
            <v>0.55900000000000005</v>
          </cell>
          <cell r="AC10">
            <v>0.63500000000000001</v>
          </cell>
          <cell r="AD10">
            <v>0.64</v>
          </cell>
        </row>
        <row r="11">
          <cell r="C11" t="str">
            <v>New York</v>
          </cell>
          <cell r="D11">
            <v>0.66</v>
          </cell>
          <cell r="E11">
            <v>0.66</v>
          </cell>
          <cell r="F11">
            <v>0.74680116354417747</v>
          </cell>
          <cell r="G11">
            <v>0.60199999999999998</v>
          </cell>
          <cell r="H11">
            <v>0.66</v>
          </cell>
          <cell r="I11">
            <v>0.67</v>
          </cell>
          <cell r="K11">
            <v>0.66</v>
          </cell>
          <cell r="L11">
            <v>0.66</v>
          </cell>
          <cell r="M11">
            <v>0.65176402826149127</v>
          </cell>
          <cell r="N11">
            <v>0.61399999999999999</v>
          </cell>
          <cell r="O11">
            <v>0.66</v>
          </cell>
          <cell r="P11">
            <v>0.67</v>
          </cell>
          <cell r="R11">
            <v>6400</v>
          </cell>
          <cell r="S11">
            <v>6400</v>
          </cell>
          <cell r="T11">
            <v>6396.9777038659431</v>
          </cell>
          <cell r="U11">
            <v>5717</v>
          </cell>
          <cell r="V11">
            <v>6400</v>
          </cell>
          <cell r="W11">
            <v>6500</v>
          </cell>
          <cell r="Y11">
            <v>0.45</v>
          </cell>
          <cell r="Z11">
            <v>0.45</v>
          </cell>
          <cell r="AA11">
            <v>0.46684401876155013</v>
          </cell>
          <cell r="AB11">
            <v>0.36</v>
          </cell>
          <cell r="AC11">
            <v>0.45</v>
          </cell>
          <cell r="AD11">
            <v>0.46</v>
          </cell>
        </row>
        <row r="12">
          <cell r="C12" t="str">
            <v>Puerto Rico</v>
          </cell>
          <cell r="F12">
            <v>0.77005350177367471</v>
          </cell>
          <cell r="G12">
            <v>0.63</v>
          </cell>
          <cell r="H12">
            <v>0.72</v>
          </cell>
          <cell r="I12">
            <v>0.73</v>
          </cell>
          <cell r="M12">
            <v>0.6321193174993045</v>
          </cell>
          <cell r="N12">
            <v>0.42</v>
          </cell>
          <cell r="O12">
            <v>0.51</v>
          </cell>
          <cell r="P12">
            <v>0.52</v>
          </cell>
          <cell r="T12">
            <v>2803.7163315246362</v>
          </cell>
          <cell r="U12">
            <v>3000</v>
          </cell>
          <cell r="V12">
            <v>3444</v>
          </cell>
          <cell r="W12">
            <v>3454</v>
          </cell>
          <cell r="AA12">
            <v>0.23216593760290927</v>
          </cell>
          <cell r="AB12">
            <v>0.57999999999999996</v>
          </cell>
          <cell r="AC12">
            <v>0.72</v>
          </cell>
          <cell r="AD12">
            <v>0.73</v>
          </cell>
        </row>
        <row r="13">
          <cell r="C13" t="str">
            <v>Rhode Island</v>
          </cell>
          <cell r="D13">
            <v>0.78</v>
          </cell>
          <cell r="E13">
            <v>0.79</v>
          </cell>
          <cell r="F13">
            <v>0.78383706045480028</v>
          </cell>
          <cell r="G13">
            <v>0.76</v>
          </cell>
          <cell r="H13">
            <v>0.79</v>
          </cell>
          <cell r="I13">
            <v>0.8</v>
          </cell>
          <cell r="K13">
            <v>0.8</v>
          </cell>
          <cell r="L13">
            <v>0.81</v>
          </cell>
          <cell r="M13">
            <v>0.75310240031402031</v>
          </cell>
          <cell r="N13">
            <v>0.78</v>
          </cell>
          <cell r="O13">
            <v>0.8</v>
          </cell>
          <cell r="P13">
            <v>0.81</v>
          </cell>
          <cell r="R13">
            <v>7000</v>
          </cell>
          <cell r="S13">
            <v>7100</v>
          </cell>
          <cell r="T13">
            <v>7833.5215500909344</v>
          </cell>
          <cell r="U13">
            <v>6800</v>
          </cell>
          <cell r="V13">
            <v>7000</v>
          </cell>
          <cell r="W13">
            <v>7100</v>
          </cell>
          <cell r="Y13">
            <v>0.77400000000000002</v>
          </cell>
          <cell r="Z13">
            <v>0.77800000000000002</v>
          </cell>
          <cell r="AA13">
            <v>0.57995020087015758</v>
          </cell>
          <cell r="AB13">
            <v>0.76600000000000001</v>
          </cell>
          <cell r="AC13">
            <v>0.77400000000000002</v>
          </cell>
          <cell r="AD13">
            <v>0.77800000000000002</v>
          </cell>
        </row>
        <row r="14">
          <cell r="C14" t="str">
            <v>Vermont</v>
          </cell>
          <cell r="D14">
            <v>0.78</v>
          </cell>
          <cell r="E14">
            <v>0.79</v>
          </cell>
          <cell r="F14">
            <v>0.67060203972234733</v>
          </cell>
          <cell r="G14">
            <v>0.69</v>
          </cell>
          <cell r="H14">
            <v>0.78</v>
          </cell>
          <cell r="I14">
            <v>0.79</v>
          </cell>
          <cell r="K14">
            <v>0.7</v>
          </cell>
          <cell r="L14">
            <v>0.745</v>
          </cell>
          <cell r="M14">
            <v>0.64926821124396672</v>
          </cell>
          <cell r="N14">
            <v>0.70299999999999996</v>
          </cell>
          <cell r="O14">
            <v>0.73</v>
          </cell>
          <cell r="P14">
            <v>0.745</v>
          </cell>
          <cell r="R14">
            <v>8051</v>
          </cell>
          <cell r="S14">
            <v>8212</v>
          </cell>
          <cell r="T14">
            <v>8761.4149268515666</v>
          </cell>
          <cell r="U14">
            <v>7200</v>
          </cell>
          <cell r="V14">
            <v>8051</v>
          </cell>
          <cell r="W14">
            <v>8212</v>
          </cell>
          <cell r="Y14">
            <v>0.54</v>
          </cell>
          <cell r="Z14">
            <v>0.56000000000000005</v>
          </cell>
          <cell r="AA14">
            <v>0.49044997659698369</v>
          </cell>
          <cell r="AB14">
            <v>0.6</v>
          </cell>
          <cell r="AC14">
            <v>0.61</v>
          </cell>
          <cell r="AD14">
            <v>0.62</v>
          </cell>
        </row>
        <row r="15">
          <cell r="C15" t="str">
            <v>Virgin Islands</v>
          </cell>
          <cell r="F15" t="e">
            <v>#N/A</v>
          </cell>
          <cell r="G15">
            <v>0.5</v>
          </cell>
          <cell r="M15" t="e">
            <v>#N/A</v>
          </cell>
          <cell r="N15">
            <v>0.45</v>
          </cell>
          <cell r="T15" t="e">
            <v>#N/A</v>
          </cell>
          <cell r="U15">
            <v>5000</v>
          </cell>
          <cell r="AA15" t="e">
            <v>#N/A</v>
          </cell>
          <cell r="AB15">
            <v>0.48</v>
          </cell>
        </row>
        <row r="16">
          <cell r="C16" t="str">
            <v>Delaware</v>
          </cell>
          <cell r="D16">
            <v>0.48</v>
          </cell>
          <cell r="E16">
            <v>0.49</v>
          </cell>
          <cell r="F16">
            <v>0.78261622933173358</v>
          </cell>
          <cell r="G16">
            <v>0.77400000000000002</v>
          </cell>
          <cell r="H16">
            <v>0.77400000000000002</v>
          </cell>
          <cell r="I16">
            <v>0.77400000000000002</v>
          </cell>
          <cell r="K16">
            <v>0.46</v>
          </cell>
          <cell r="L16">
            <v>0.47</v>
          </cell>
          <cell r="M16">
            <v>0.63215040691925006</v>
          </cell>
          <cell r="N16">
            <v>0.77500000000000002</v>
          </cell>
          <cell r="O16">
            <v>0.77500000000000002</v>
          </cell>
          <cell r="P16">
            <v>0.77500000000000002</v>
          </cell>
          <cell r="R16">
            <v>4574</v>
          </cell>
          <cell r="S16">
            <v>4711</v>
          </cell>
          <cell r="T16">
            <v>5033.1238084322267</v>
          </cell>
          <cell r="U16">
            <v>6277</v>
          </cell>
          <cell r="V16">
            <v>6300</v>
          </cell>
          <cell r="W16">
            <v>6300</v>
          </cell>
          <cell r="Y16">
            <v>0.31</v>
          </cell>
          <cell r="Z16">
            <v>0.32</v>
          </cell>
          <cell r="AA16">
            <v>1.2578635587350635</v>
          </cell>
          <cell r="AB16">
            <v>0.45</v>
          </cell>
          <cell r="AC16">
            <v>0.5</v>
          </cell>
          <cell r="AD16">
            <v>0.5</v>
          </cell>
        </row>
        <row r="17">
          <cell r="C17" t="str">
            <v>District of Columbia</v>
          </cell>
          <cell r="D17">
            <v>0.63</v>
          </cell>
          <cell r="E17">
            <v>0.63</v>
          </cell>
          <cell r="F17">
            <v>0.77404937090698833</v>
          </cell>
          <cell r="G17">
            <v>0.69</v>
          </cell>
          <cell r="H17">
            <v>0.67</v>
          </cell>
          <cell r="I17">
            <v>0.67</v>
          </cell>
          <cell r="K17">
            <v>0.65</v>
          </cell>
          <cell r="L17">
            <v>0.65</v>
          </cell>
          <cell r="M17">
            <v>0.9039911766233879</v>
          </cell>
          <cell r="N17">
            <v>0.65</v>
          </cell>
          <cell r="O17">
            <v>0.68</v>
          </cell>
          <cell r="P17">
            <v>0.68</v>
          </cell>
          <cell r="R17">
            <v>4957</v>
          </cell>
          <cell r="S17">
            <v>4957</v>
          </cell>
          <cell r="T17">
            <v>9208.2106770784285</v>
          </cell>
          <cell r="U17">
            <v>7500</v>
          </cell>
          <cell r="V17">
            <v>7500</v>
          </cell>
          <cell r="W17">
            <v>7500</v>
          </cell>
          <cell r="Y17">
            <v>0.56999999999999995</v>
          </cell>
          <cell r="Z17">
            <v>0.56999999999999995</v>
          </cell>
          <cell r="AA17">
            <v>-0.44731464712663493</v>
          </cell>
          <cell r="AB17">
            <v>0.56999999999999995</v>
          </cell>
          <cell r="AC17">
            <v>0.6</v>
          </cell>
          <cell r="AD17">
            <v>0.6</v>
          </cell>
        </row>
        <row r="18">
          <cell r="C18" t="str">
            <v>Maryland</v>
          </cell>
          <cell r="D18">
            <v>0.8</v>
          </cell>
          <cell r="E18">
            <v>0.8</v>
          </cell>
          <cell r="F18">
            <v>0.83253046657918051</v>
          </cell>
          <cell r="G18">
            <v>0.8</v>
          </cell>
          <cell r="H18">
            <v>0.8</v>
          </cell>
          <cell r="I18">
            <v>0.8</v>
          </cell>
          <cell r="K18">
            <v>0.75</v>
          </cell>
          <cell r="L18">
            <v>0.75</v>
          </cell>
          <cell r="M18">
            <v>0.78973656926255575</v>
          </cell>
          <cell r="N18">
            <v>0.75</v>
          </cell>
          <cell r="O18">
            <v>0.76</v>
          </cell>
          <cell r="P18">
            <v>0.76</v>
          </cell>
          <cell r="R18">
            <v>7900</v>
          </cell>
          <cell r="S18">
            <v>7900</v>
          </cell>
          <cell r="T18">
            <v>8367.572296997756</v>
          </cell>
          <cell r="U18">
            <v>7800</v>
          </cell>
          <cell r="V18">
            <v>7900</v>
          </cell>
          <cell r="W18">
            <v>7900</v>
          </cell>
          <cell r="Y18">
            <v>0.55000000000000004</v>
          </cell>
          <cell r="Z18">
            <v>0.55000000000000004</v>
          </cell>
          <cell r="AA18">
            <v>0.53809644807390455</v>
          </cell>
          <cell r="AB18">
            <v>0.55000000000000004</v>
          </cell>
          <cell r="AC18">
            <v>0.56000000000000005</v>
          </cell>
          <cell r="AD18">
            <v>0.56000000000000005</v>
          </cell>
        </row>
        <row r="19">
          <cell r="C19" t="str">
            <v>Pennsylvania</v>
          </cell>
          <cell r="D19">
            <v>0.74</v>
          </cell>
          <cell r="E19">
            <v>0.74</v>
          </cell>
          <cell r="F19">
            <v>0.78375156608603325</v>
          </cell>
          <cell r="G19">
            <v>0.74</v>
          </cell>
          <cell r="H19">
            <v>0.75</v>
          </cell>
          <cell r="I19">
            <v>0.75</v>
          </cell>
          <cell r="K19">
            <v>0.75</v>
          </cell>
          <cell r="L19">
            <v>0.75</v>
          </cell>
          <cell r="M19">
            <v>0.76240623050739731</v>
          </cell>
          <cell r="N19">
            <v>0.75</v>
          </cell>
          <cell r="O19">
            <v>0.76</v>
          </cell>
          <cell r="P19">
            <v>0.76</v>
          </cell>
          <cell r="R19">
            <v>7000</v>
          </cell>
          <cell r="S19">
            <v>7000</v>
          </cell>
          <cell r="T19">
            <v>7792.0367756387332</v>
          </cell>
          <cell r="U19">
            <v>7000</v>
          </cell>
          <cell r="V19">
            <v>7300</v>
          </cell>
          <cell r="W19">
            <v>7300</v>
          </cell>
          <cell r="Y19">
            <v>0.56999999999999995</v>
          </cell>
          <cell r="Z19">
            <v>0.56999999999999995</v>
          </cell>
          <cell r="AA19">
            <v>0.68165639466375283</v>
          </cell>
          <cell r="AB19">
            <v>0.56999999999999995</v>
          </cell>
          <cell r="AC19">
            <v>0.56999999999999995</v>
          </cell>
          <cell r="AD19">
            <v>0.56999999999999995</v>
          </cell>
        </row>
        <row r="20">
          <cell r="C20" t="str">
            <v>Virginia</v>
          </cell>
          <cell r="D20">
            <v>0.83</v>
          </cell>
          <cell r="E20">
            <v>0.83</v>
          </cell>
          <cell r="F20">
            <v>0.92075549685266855</v>
          </cell>
          <cell r="G20">
            <v>0.83</v>
          </cell>
          <cell r="H20">
            <v>0.85</v>
          </cell>
          <cell r="I20">
            <v>0.85</v>
          </cell>
          <cell r="K20">
            <v>0.92</v>
          </cell>
          <cell r="L20">
            <v>0.92</v>
          </cell>
          <cell r="M20">
            <v>0.94538413941001964</v>
          </cell>
          <cell r="N20">
            <v>0.85</v>
          </cell>
          <cell r="O20">
            <v>0.9</v>
          </cell>
          <cell r="P20">
            <v>0.9</v>
          </cell>
          <cell r="R20">
            <v>10000</v>
          </cell>
          <cell r="S20">
            <v>10000</v>
          </cell>
          <cell r="T20">
            <v>8505.0717415804156</v>
          </cell>
          <cell r="U20">
            <v>7600</v>
          </cell>
          <cell r="V20">
            <v>8700</v>
          </cell>
          <cell r="W20">
            <v>8700</v>
          </cell>
          <cell r="Y20">
            <v>0.7</v>
          </cell>
          <cell r="Z20">
            <v>0.7</v>
          </cell>
          <cell r="AA20">
            <v>0.46041249206938017</v>
          </cell>
          <cell r="AB20">
            <v>0.64</v>
          </cell>
          <cell r="AC20">
            <v>0.7</v>
          </cell>
          <cell r="AD20">
            <v>0.7</v>
          </cell>
        </row>
        <row r="21">
          <cell r="C21" t="str">
            <v>West Virginia</v>
          </cell>
          <cell r="D21">
            <v>0.71</v>
          </cell>
          <cell r="E21">
            <v>0.71</v>
          </cell>
          <cell r="F21">
            <v>0.73248156835514622</v>
          </cell>
          <cell r="G21">
            <v>0.71</v>
          </cell>
          <cell r="H21">
            <v>0.78</v>
          </cell>
          <cell r="I21">
            <v>0.78</v>
          </cell>
          <cell r="K21">
            <v>0.76</v>
          </cell>
          <cell r="L21">
            <v>0.76</v>
          </cell>
          <cell r="M21">
            <v>0.72869502514005691</v>
          </cell>
          <cell r="N21">
            <v>0.76</v>
          </cell>
          <cell r="O21">
            <v>0.78</v>
          </cell>
          <cell r="P21">
            <v>0.78</v>
          </cell>
          <cell r="R21">
            <v>8320</v>
          </cell>
          <cell r="S21">
            <v>8320</v>
          </cell>
          <cell r="T21">
            <v>9464.1164968388348</v>
          </cell>
          <cell r="U21">
            <v>8320</v>
          </cell>
          <cell r="V21">
            <v>8320</v>
          </cell>
          <cell r="W21">
            <v>8320</v>
          </cell>
          <cell r="Y21">
            <v>0.74</v>
          </cell>
          <cell r="Z21">
            <v>0.74</v>
          </cell>
          <cell r="AA21">
            <v>0.52941387628551295</v>
          </cell>
          <cell r="AB21">
            <v>0.74</v>
          </cell>
          <cell r="AC21">
            <v>0.74</v>
          </cell>
          <cell r="AD21">
            <v>0.74</v>
          </cell>
        </row>
        <row r="22">
          <cell r="C22" t="str">
            <v>Alabama</v>
          </cell>
          <cell r="D22">
            <v>0.78800000000000003</v>
          </cell>
          <cell r="E22">
            <v>0.79300000000000004</v>
          </cell>
          <cell r="F22">
            <v>0.87600283185669714</v>
          </cell>
          <cell r="G22">
            <v>0.75</v>
          </cell>
          <cell r="H22">
            <v>0.78800000000000003</v>
          </cell>
          <cell r="I22">
            <v>0.79300000000000004</v>
          </cell>
          <cell r="K22">
            <v>0.75</v>
          </cell>
          <cell r="L22">
            <v>0.755</v>
          </cell>
          <cell r="M22">
            <v>0.82976943677971027</v>
          </cell>
          <cell r="N22">
            <v>0.72</v>
          </cell>
          <cell r="O22">
            <v>0.75</v>
          </cell>
          <cell r="P22">
            <v>0.755</v>
          </cell>
          <cell r="R22">
            <v>6700</v>
          </cell>
          <cell r="S22">
            <v>6900</v>
          </cell>
          <cell r="T22">
            <v>7599.4403898919136</v>
          </cell>
          <cell r="U22">
            <v>6000</v>
          </cell>
          <cell r="V22">
            <v>6700</v>
          </cell>
          <cell r="W22">
            <v>6900</v>
          </cell>
          <cell r="Y22">
            <v>0.55500000000000005</v>
          </cell>
          <cell r="Z22">
            <v>0.56000000000000005</v>
          </cell>
          <cell r="AA22">
            <v>0.9179274362820391</v>
          </cell>
          <cell r="AB22">
            <v>0.52500000000000002</v>
          </cell>
          <cell r="AC22">
            <v>0.57499999999999996</v>
          </cell>
          <cell r="AD22">
            <v>0.58499999999999996</v>
          </cell>
        </row>
        <row r="23">
          <cell r="C23" t="str">
            <v>Florida</v>
          </cell>
          <cell r="D23">
            <v>0.83</v>
          </cell>
          <cell r="E23">
            <v>0.83</v>
          </cell>
          <cell r="F23">
            <v>0.81589688906949187</v>
          </cell>
          <cell r="G23">
            <v>0.8</v>
          </cell>
          <cell r="H23">
            <v>0.83</v>
          </cell>
          <cell r="I23">
            <v>0.83</v>
          </cell>
          <cell r="K23">
            <v>0.79</v>
          </cell>
          <cell r="L23">
            <v>0.79</v>
          </cell>
          <cell r="M23">
            <v>0.79950582113162427</v>
          </cell>
          <cell r="N23">
            <v>0.76</v>
          </cell>
          <cell r="O23">
            <v>0.79</v>
          </cell>
          <cell r="P23">
            <v>0.79</v>
          </cell>
          <cell r="R23">
            <v>6850</v>
          </cell>
          <cell r="S23">
            <v>6850</v>
          </cell>
          <cell r="T23">
            <v>5721.925086112702</v>
          </cell>
          <cell r="U23">
            <v>6550</v>
          </cell>
          <cell r="V23">
            <v>6850</v>
          </cell>
          <cell r="W23">
            <v>6850</v>
          </cell>
          <cell r="Y23">
            <v>0.68</v>
          </cell>
          <cell r="Z23">
            <v>0.68</v>
          </cell>
          <cell r="AA23">
            <v>0.73798327808215414</v>
          </cell>
          <cell r="AB23">
            <v>0.65</v>
          </cell>
          <cell r="AC23">
            <v>0.68</v>
          </cell>
          <cell r="AD23">
            <v>0.68</v>
          </cell>
        </row>
        <row r="24">
          <cell r="C24" t="str">
            <v>Georgia</v>
          </cell>
          <cell r="D24">
            <v>0.72</v>
          </cell>
          <cell r="E24">
            <v>0.72299999999999998</v>
          </cell>
          <cell r="F24">
            <v>0.93085323158174504</v>
          </cell>
          <cell r="G24">
            <v>0.77</v>
          </cell>
          <cell r="H24">
            <v>0.78</v>
          </cell>
          <cell r="I24">
            <v>0.79</v>
          </cell>
          <cell r="K24">
            <v>0.74</v>
          </cell>
          <cell r="L24">
            <v>0.74199999999999999</v>
          </cell>
          <cell r="M24">
            <v>0.89572828203916488</v>
          </cell>
          <cell r="N24">
            <v>0.76</v>
          </cell>
          <cell r="O24">
            <v>0.75</v>
          </cell>
          <cell r="P24">
            <v>0.76</v>
          </cell>
          <cell r="R24">
            <v>4700</v>
          </cell>
          <cell r="S24">
            <v>4850</v>
          </cell>
          <cell r="T24">
            <v>5290.3878078682228</v>
          </cell>
          <cell r="U24">
            <v>5603</v>
          </cell>
          <cell r="V24">
            <v>5000</v>
          </cell>
          <cell r="W24">
            <v>5150</v>
          </cell>
          <cell r="Y24">
            <v>0.33</v>
          </cell>
          <cell r="Z24">
            <v>0.33400000000000002</v>
          </cell>
          <cell r="AA24">
            <v>0.72913137684219875</v>
          </cell>
          <cell r="AB24">
            <v>0.7</v>
          </cell>
          <cell r="AC24">
            <v>0.5</v>
          </cell>
          <cell r="AD24">
            <v>0.64</v>
          </cell>
        </row>
        <row r="25">
          <cell r="C25" t="str">
            <v>Kentucky</v>
          </cell>
          <cell r="D25">
            <v>0.75</v>
          </cell>
          <cell r="E25">
            <v>0.78</v>
          </cell>
          <cell r="F25">
            <v>0.85702752907143176</v>
          </cell>
          <cell r="G25">
            <v>0.72</v>
          </cell>
          <cell r="H25">
            <v>0.76</v>
          </cell>
          <cell r="I25">
            <v>0.78</v>
          </cell>
          <cell r="K25">
            <v>0.77</v>
          </cell>
          <cell r="L25">
            <v>0.8</v>
          </cell>
          <cell r="M25">
            <v>0.79812133243714567</v>
          </cell>
          <cell r="N25">
            <v>0.74</v>
          </cell>
          <cell r="O25">
            <v>0.77</v>
          </cell>
          <cell r="P25">
            <v>0.8</v>
          </cell>
          <cell r="R25">
            <v>7100</v>
          </cell>
          <cell r="S25">
            <v>7400</v>
          </cell>
          <cell r="T25">
            <v>7654.9476052169684</v>
          </cell>
          <cell r="U25">
            <v>6600</v>
          </cell>
          <cell r="V25">
            <v>7100</v>
          </cell>
          <cell r="W25">
            <v>7400</v>
          </cell>
          <cell r="Y25">
            <v>0.58899999999999997</v>
          </cell>
          <cell r="Z25">
            <v>0.61899999999999999</v>
          </cell>
          <cell r="AA25">
            <v>0.80234816294814126</v>
          </cell>
          <cell r="AB25">
            <v>0.55900000000000005</v>
          </cell>
          <cell r="AC25">
            <v>0.58899999999999997</v>
          </cell>
          <cell r="AD25">
            <v>0.61899999999999999</v>
          </cell>
        </row>
        <row r="26">
          <cell r="C26" t="str">
            <v>Mississippi</v>
          </cell>
          <cell r="D26">
            <v>0.66300000000000003</v>
          </cell>
          <cell r="E26">
            <v>0.66300000000000003</v>
          </cell>
          <cell r="F26">
            <v>0.69886666013800836</v>
          </cell>
          <cell r="G26">
            <v>0.67500000000000004</v>
          </cell>
          <cell r="H26">
            <v>0.69</v>
          </cell>
          <cell r="I26">
            <v>0.7</v>
          </cell>
          <cell r="K26">
            <v>0.63900000000000001</v>
          </cell>
          <cell r="L26">
            <v>0.66900000000000004</v>
          </cell>
          <cell r="M26">
            <v>0.66933746605983013</v>
          </cell>
          <cell r="N26">
            <v>0.63900000000000001</v>
          </cell>
          <cell r="O26">
            <v>0.66500000000000004</v>
          </cell>
          <cell r="P26">
            <v>0.68</v>
          </cell>
          <cell r="R26">
            <v>5007</v>
          </cell>
          <cell r="S26">
            <v>5007</v>
          </cell>
          <cell r="T26">
            <v>5361.644284844826</v>
          </cell>
          <cell r="U26">
            <v>4673</v>
          </cell>
          <cell r="V26">
            <v>5007</v>
          </cell>
          <cell r="W26">
            <v>5007</v>
          </cell>
          <cell r="Y26">
            <v>0.29299999999999998</v>
          </cell>
          <cell r="Z26">
            <v>0.29299999999999998</v>
          </cell>
          <cell r="AA26">
            <v>0.69360931346292598</v>
          </cell>
          <cell r="AB26">
            <v>0.44600000000000001</v>
          </cell>
          <cell r="AC26">
            <v>0.46</v>
          </cell>
          <cell r="AD26">
            <v>0.48</v>
          </cell>
        </row>
        <row r="27">
          <cell r="C27" t="str">
            <v>North Carolina</v>
          </cell>
          <cell r="D27">
            <v>0.74</v>
          </cell>
          <cell r="E27">
            <v>0.77</v>
          </cell>
          <cell r="F27">
            <v>0.80412326324167149</v>
          </cell>
          <cell r="G27">
            <v>0.755</v>
          </cell>
          <cell r="H27">
            <v>0.755</v>
          </cell>
          <cell r="I27">
            <v>0.77</v>
          </cell>
          <cell r="K27">
            <v>0.71</v>
          </cell>
          <cell r="L27">
            <v>0.74</v>
          </cell>
          <cell r="M27">
            <v>0.80724701154578682</v>
          </cell>
          <cell r="N27">
            <v>0.75</v>
          </cell>
          <cell r="O27">
            <v>0.73</v>
          </cell>
          <cell r="P27">
            <v>0.745</v>
          </cell>
          <cell r="R27">
            <v>6800</v>
          </cell>
          <cell r="S27">
            <v>7100</v>
          </cell>
          <cell r="T27">
            <v>6318.4860521873143</v>
          </cell>
          <cell r="U27">
            <v>6380</v>
          </cell>
          <cell r="V27">
            <v>6200</v>
          </cell>
          <cell r="W27">
            <v>6500</v>
          </cell>
          <cell r="Y27">
            <v>0.7</v>
          </cell>
          <cell r="Z27">
            <v>0.72</v>
          </cell>
          <cell r="AA27">
            <v>0.67846802774815629</v>
          </cell>
          <cell r="AB27">
            <v>0.54400000000000004</v>
          </cell>
          <cell r="AC27">
            <v>0.57999999999999996</v>
          </cell>
          <cell r="AD27">
            <v>0.6</v>
          </cell>
        </row>
        <row r="28">
          <cell r="C28" t="str">
            <v>South Carolina</v>
          </cell>
          <cell r="D28">
            <v>0.79300000000000004</v>
          </cell>
          <cell r="E28">
            <v>0.80100000000000005</v>
          </cell>
          <cell r="F28">
            <v>0.81802859818508511</v>
          </cell>
          <cell r="G28">
            <v>0.77</v>
          </cell>
          <cell r="H28">
            <v>0.80100000000000005</v>
          </cell>
          <cell r="I28">
            <v>0.80100000000000005</v>
          </cell>
          <cell r="K28">
            <v>0.75</v>
          </cell>
          <cell r="L28">
            <v>0.75</v>
          </cell>
          <cell r="M28">
            <v>0.82105154083620102</v>
          </cell>
          <cell r="N28">
            <v>0.75</v>
          </cell>
          <cell r="O28">
            <v>0.76</v>
          </cell>
          <cell r="P28">
            <v>0.76</v>
          </cell>
          <cell r="R28">
            <v>6405</v>
          </cell>
          <cell r="S28">
            <v>6469</v>
          </cell>
          <cell r="T28">
            <v>5973.4618718029178</v>
          </cell>
          <cell r="U28">
            <v>6100</v>
          </cell>
          <cell r="V28">
            <v>6405</v>
          </cell>
          <cell r="W28">
            <v>6405</v>
          </cell>
          <cell r="Y28">
            <v>0.54</v>
          </cell>
          <cell r="Z28">
            <v>0.54</v>
          </cell>
          <cell r="AA28">
            <v>0.72606188571249097</v>
          </cell>
          <cell r="AB28">
            <v>0.54400000000000004</v>
          </cell>
          <cell r="AC28">
            <v>0.48599999999999999</v>
          </cell>
          <cell r="AD28">
            <v>0.48599999999999999</v>
          </cell>
        </row>
        <row r="29">
          <cell r="C29" t="str">
            <v>Tennessee</v>
          </cell>
          <cell r="D29">
            <v>0.81</v>
          </cell>
          <cell r="E29">
            <v>0.81</v>
          </cell>
          <cell r="F29">
            <v>0.89430997912767385</v>
          </cell>
          <cell r="G29">
            <v>0.83</v>
          </cell>
          <cell r="H29">
            <v>0.81</v>
          </cell>
          <cell r="I29">
            <v>0.82</v>
          </cell>
          <cell r="K29">
            <v>0.81</v>
          </cell>
          <cell r="L29">
            <v>0.81</v>
          </cell>
          <cell r="M29">
            <v>0.85987429498599088</v>
          </cell>
          <cell r="N29">
            <v>0.79</v>
          </cell>
          <cell r="O29">
            <v>0.81</v>
          </cell>
          <cell r="P29">
            <v>0.82</v>
          </cell>
          <cell r="R29">
            <v>7300</v>
          </cell>
          <cell r="S29">
            <v>7300</v>
          </cell>
          <cell r="T29">
            <v>6405.7950519317583</v>
          </cell>
          <cell r="U29">
            <v>7100</v>
          </cell>
          <cell r="V29">
            <v>6900</v>
          </cell>
          <cell r="W29">
            <v>7000</v>
          </cell>
          <cell r="Y29">
            <v>0.77</v>
          </cell>
          <cell r="Z29">
            <v>0.77</v>
          </cell>
          <cell r="AA29">
            <v>0.68021843696272977</v>
          </cell>
          <cell r="AB29">
            <v>0.76500000000000001</v>
          </cell>
          <cell r="AC29">
            <v>0.68500000000000005</v>
          </cell>
          <cell r="AD29">
            <v>0.69</v>
          </cell>
        </row>
        <row r="30">
          <cell r="C30" t="str">
            <v>Arkansas</v>
          </cell>
          <cell r="D30">
            <v>0.73</v>
          </cell>
          <cell r="E30">
            <v>0.74</v>
          </cell>
          <cell r="F30">
            <v>0.8907638002033309</v>
          </cell>
          <cell r="G30">
            <v>0.77</v>
          </cell>
          <cell r="H30">
            <v>0.91</v>
          </cell>
          <cell r="I30">
            <v>0.91</v>
          </cell>
          <cell r="K30">
            <v>0.73</v>
          </cell>
          <cell r="L30">
            <v>0.74</v>
          </cell>
          <cell r="M30">
            <v>0.85134238584858868</v>
          </cell>
          <cell r="N30">
            <v>0.745</v>
          </cell>
          <cell r="O30">
            <v>0.85499999999999998</v>
          </cell>
          <cell r="P30">
            <v>0.85499999999999998</v>
          </cell>
          <cell r="R30">
            <v>6253</v>
          </cell>
          <cell r="S30">
            <v>6300</v>
          </cell>
          <cell r="T30">
            <v>8090.3142812959504</v>
          </cell>
          <cell r="U30">
            <v>6400</v>
          </cell>
          <cell r="V30">
            <v>7000</v>
          </cell>
          <cell r="W30">
            <v>7000</v>
          </cell>
          <cell r="Y30">
            <v>0.37</v>
          </cell>
          <cell r="Z30">
            <v>0.38</v>
          </cell>
          <cell r="AA30">
            <v>0.8327776930592472</v>
          </cell>
          <cell r="AB30">
            <v>0.75</v>
          </cell>
          <cell r="AC30">
            <v>0.76100000000000001</v>
          </cell>
          <cell r="AD30">
            <v>0.76100000000000001</v>
          </cell>
        </row>
        <row r="31">
          <cell r="C31" t="str">
            <v>Colorado</v>
          </cell>
          <cell r="D31">
            <v>0.75600000000000001</v>
          </cell>
          <cell r="E31">
            <v>0.75600000000000001</v>
          </cell>
          <cell r="F31">
            <v>0.82344978177139239</v>
          </cell>
          <cell r="G31">
            <v>0.75599999999999989</v>
          </cell>
          <cell r="H31">
            <v>0.80300000000000005</v>
          </cell>
          <cell r="I31">
            <v>0.80300000000000005</v>
          </cell>
          <cell r="K31">
            <v>0.71499999999999997</v>
          </cell>
          <cell r="L31">
            <v>0.71499999999999997</v>
          </cell>
          <cell r="M31">
            <v>0.83724469588342587</v>
          </cell>
          <cell r="N31">
            <v>0.71499999999999997</v>
          </cell>
          <cell r="O31">
            <v>0.73199999999999998</v>
          </cell>
          <cell r="P31">
            <v>0.73199999999999998</v>
          </cell>
          <cell r="R31">
            <v>8440</v>
          </cell>
          <cell r="S31">
            <v>8440</v>
          </cell>
          <cell r="T31">
            <v>6974.4287818040084</v>
          </cell>
          <cell r="U31">
            <v>8440</v>
          </cell>
          <cell r="V31">
            <v>8440</v>
          </cell>
          <cell r="W31">
            <v>8440</v>
          </cell>
          <cell r="Y31">
            <v>0.5</v>
          </cell>
          <cell r="Z31">
            <v>0.5</v>
          </cell>
          <cell r="AA31">
            <v>0.41539871178971088</v>
          </cell>
          <cell r="AB31">
            <v>0.5</v>
          </cell>
          <cell r="AC31">
            <v>0.5</v>
          </cell>
          <cell r="AD31">
            <v>0.5</v>
          </cell>
        </row>
        <row r="32">
          <cell r="C32" t="str">
            <v>Louisiana</v>
          </cell>
          <cell r="D32">
            <v>0.64100000000000001</v>
          </cell>
          <cell r="E32">
            <v>0.64100000000000001</v>
          </cell>
          <cell r="F32">
            <v>0.64271461948637154</v>
          </cell>
          <cell r="G32">
            <v>0.6409999999999999</v>
          </cell>
          <cell r="H32">
            <v>0.64300000000000002</v>
          </cell>
          <cell r="I32">
            <v>0.64300000000000002</v>
          </cell>
          <cell r="K32">
            <v>0.627</v>
          </cell>
          <cell r="L32">
            <v>0.627</v>
          </cell>
          <cell r="M32">
            <v>0.67217215257177654</v>
          </cell>
          <cell r="N32">
            <v>0.627</v>
          </cell>
          <cell r="O32">
            <v>0.67200000000000004</v>
          </cell>
          <cell r="P32">
            <v>0.67200000000000004</v>
          </cell>
          <cell r="R32">
            <v>6059</v>
          </cell>
          <cell r="S32">
            <v>6059</v>
          </cell>
          <cell r="T32">
            <v>7195.4400092703781</v>
          </cell>
          <cell r="U32">
            <v>6059</v>
          </cell>
          <cell r="V32">
            <v>6800</v>
          </cell>
          <cell r="W32">
            <v>6800</v>
          </cell>
          <cell r="Y32">
            <v>0.55400000000000005</v>
          </cell>
          <cell r="Z32">
            <v>0.55400000000000005</v>
          </cell>
          <cell r="AA32">
            <v>0.73859878956849689</v>
          </cell>
          <cell r="AB32">
            <v>0.55399999999999994</v>
          </cell>
          <cell r="AC32">
            <v>0.7</v>
          </cell>
          <cell r="AD32">
            <v>0.7</v>
          </cell>
        </row>
        <row r="33">
          <cell r="C33" t="str">
            <v>Montana</v>
          </cell>
          <cell r="D33">
            <v>0.6</v>
          </cell>
          <cell r="E33">
            <v>0.6</v>
          </cell>
          <cell r="F33">
            <v>0.70323835469795515</v>
          </cell>
          <cell r="G33">
            <v>0.71200000000000008</v>
          </cell>
          <cell r="H33">
            <v>0.75</v>
          </cell>
          <cell r="I33">
            <v>0.75</v>
          </cell>
          <cell r="K33">
            <v>0.67</v>
          </cell>
          <cell r="L33">
            <v>0.67</v>
          </cell>
          <cell r="M33">
            <v>0.69515712562932108</v>
          </cell>
          <cell r="N33">
            <v>0.67200000000000004</v>
          </cell>
          <cell r="O33">
            <v>0.71</v>
          </cell>
          <cell r="P33">
            <v>0.71</v>
          </cell>
          <cell r="R33">
            <v>7192</v>
          </cell>
          <cell r="S33">
            <v>7192</v>
          </cell>
          <cell r="T33">
            <v>6917.3320960881847</v>
          </cell>
          <cell r="U33">
            <v>7192</v>
          </cell>
          <cell r="V33">
            <v>7000</v>
          </cell>
          <cell r="W33">
            <v>7000</v>
          </cell>
          <cell r="Y33">
            <v>0.53</v>
          </cell>
          <cell r="Z33">
            <v>0.53</v>
          </cell>
          <cell r="AA33">
            <v>0.45231471232388243</v>
          </cell>
          <cell r="AB33">
            <v>0.63</v>
          </cell>
          <cell r="AC33">
            <v>0.53</v>
          </cell>
          <cell r="AD33">
            <v>0.53</v>
          </cell>
        </row>
        <row r="34">
          <cell r="C34" t="str">
            <v>New Mexico</v>
          </cell>
          <cell r="D34">
            <v>0.75700000000000001</v>
          </cell>
          <cell r="E34">
            <v>0.76</v>
          </cell>
          <cell r="F34">
            <v>0.75498799605824563</v>
          </cell>
          <cell r="G34">
            <v>0.74400000000000011</v>
          </cell>
          <cell r="H34">
            <v>0.75700000000000001</v>
          </cell>
          <cell r="I34">
            <v>0.75700000000000001</v>
          </cell>
          <cell r="K34">
            <v>0.71299999999999997</v>
          </cell>
          <cell r="L34">
            <v>0.73</v>
          </cell>
          <cell r="M34">
            <v>0.74788306715619213</v>
          </cell>
          <cell r="N34">
            <v>0.70900000000000007</v>
          </cell>
          <cell r="O34">
            <v>0.71299999999999997</v>
          </cell>
          <cell r="P34">
            <v>0.71299999999999997</v>
          </cell>
          <cell r="R34">
            <v>7811</v>
          </cell>
          <cell r="S34">
            <v>7811</v>
          </cell>
          <cell r="T34">
            <v>10017.869956086442</v>
          </cell>
          <cell r="U34">
            <v>7370</v>
          </cell>
          <cell r="V34">
            <v>7811</v>
          </cell>
          <cell r="W34">
            <v>7811</v>
          </cell>
          <cell r="Y34">
            <v>0.58299999999999996</v>
          </cell>
          <cell r="Z34">
            <v>0.6</v>
          </cell>
          <cell r="AA34">
            <v>0.38199442952764473</v>
          </cell>
          <cell r="AB34">
            <v>0.56700000000000006</v>
          </cell>
          <cell r="AC34">
            <v>0.58299999999999996</v>
          </cell>
          <cell r="AD34">
            <v>0.58299999999999996</v>
          </cell>
        </row>
        <row r="35">
          <cell r="C35" t="str">
            <v>North Dakota</v>
          </cell>
          <cell r="D35">
            <v>0.8</v>
          </cell>
          <cell r="E35">
            <v>0.8</v>
          </cell>
          <cell r="F35">
            <v>0.75560894425573266</v>
          </cell>
          <cell r="G35">
            <v>0.8</v>
          </cell>
          <cell r="H35">
            <v>0.84099999999999997</v>
          </cell>
          <cell r="I35">
            <v>0.84099999999999997</v>
          </cell>
          <cell r="K35">
            <v>0.83</v>
          </cell>
          <cell r="L35">
            <v>0.83</v>
          </cell>
          <cell r="M35">
            <v>0.72227618695225015</v>
          </cell>
          <cell r="N35">
            <v>0.83</v>
          </cell>
          <cell r="O35">
            <v>0.85699999999999998</v>
          </cell>
          <cell r="P35">
            <v>0.85699999999999998</v>
          </cell>
          <cell r="R35">
            <v>8000</v>
          </cell>
          <cell r="S35">
            <v>8000</v>
          </cell>
          <cell r="T35">
            <v>8433.2328101939693</v>
          </cell>
          <cell r="U35">
            <v>8000</v>
          </cell>
          <cell r="V35">
            <v>8600</v>
          </cell>
          <cell r="W35">
            <v>8600</v>
          </cell>
          <cell r="Y35">
            <v>0.7</v>
          </cell>
          <cell r="Z35">
            <v>0.7</v>
          </cell>
          <cell r="AA35">
            <v>0.90264201343267592</v>
          </cell>
          <cell r="AB35">
            <v>0.7</v>
          </cell>
          <cell r="AC35">
            <v>0.72199999999999998</v>
          </cell>
          <cell r="AD35">
            <v>0.72199999999999998</v>
          </cell>
        </row>
        <row r="36">
          <cell r="C36" t="str">
            <v>Oklahoma</v>
          </cell>
          <cell r="D36">
            <v>0.751</v>
          </cell>
          <cell r="E36">
            <v>0.751</v>
          </cell>
          <cell r="F36">
            <v>0.74965481817519009</v>
          </cell>
          <cell r="G36">
            <v>0.75099999999999989</v>
          </cell>
          <cell r="H36">
            <v>0.75</v>
          </cell>
          <cell r="I36">
            <v>0.75</v>
          </cell>
          <cell r="K36">
            <v>0.73899999999999999</v>
          </cell>
          <cell r="L36">
            <v>0.73899999999999999</v>
          </cell>
          <cell r="M36">
            <v>0.75087759733175186</v>
          </cell>
          <cell r="N36">
            <v>0.7390000000000001</v>
          </cell>
          <cell r="O36">
            <v>0.73899999999999999</v>
          </cell>
          <cell r="P36">
            <v>0.73899999999999999</v>
          </cell>
          <cell r="R36">
            <v>6084</v>
          </cell>
          <cell r="S36">
            <v>6084</v>
          </cell>
          <cell r="T36">
            <v>7591.9031797522057</v>
          </cell>
          <cell r="U36">
            <v>6084</v>
          </cell>
          <cell r="V36">
            <v>7600</v>
          </cell>
          <cell r="W36">
            <v>7600</v>
          </cell>
          <cell r="Y36">
            <v>0.56799999999999995</v>
          </cell>
          <cell r="Z36">
            <v>0.56799999999999995</v>
          </cell>
          <cell r="AA36">
            <v>0.62173709776122243</v>
          </cell>
          <cell r="AB36">
            <v>0.56799999999999995</v>
          </cell>
          <cell r="AC36">
            <v>0.59099999999999997</v>
          </cell>
          <cell r="AD36">
            <v>0.59099999999999997</v>
          </cell>
        </row>
        <row r="37">
          <cell r="C37" t="str">
            <v>South Dakota</v>
          </cell>
          <cell r="D37">
            <v>0.84299999999999997</v>
          </cell>
          <cell r="E37">
            <v>0.84299999999999997</v>
          </cell>
          <cell r="F37">
            <v>0.72836647109160835</v>
          </cell>
          <cell r="G37">
            <v>0.84299999999999997</v>
          </cell>
          <cell r="H37">
            <v>0.875</v>
          </cell>
          <cell r="I37">
            <v>0.875</v>
          </cell>
          <cell r="K37">
            <v>0.84</v>
          </cell>
          <cell r="L37">
            <v>0.84</v>
          </cell>
          <cell r="M37">
            <v>0.56362598353512561</v>
          </cell>
          <cell r="N37">
            <v>0.84</v>
          </cell>
          <cell r="O37">
            <v>0.84</v>
          </cell>
          <cell r="P37">
            <v>0.84</v>
          </cell>
          <cell r="R37">
            <v>6544</v>
          </cell>
          <cell r="S37">
            <v>6544</v>
          </cell>
          <cell r="T37">
            <v>6486.0013704220019</v>
          </cell>
          <cell r="U37">
            <v>6544</v>
          </cell>
          <cell r="V37">
            <v>6910</v>
          </cell>
          <cell r="W37">
            <v>6910</v>
          </cell>
          <cell r="Y37">
            <v>0.55000000000000004</v>
          </cell>
          <cell r="Z37">
            <v>0.57999999999999996</v>
          </cell>
          <cell r="AA37">
            <v>1.0104158089841504</v>
          </cell>
          <cell r="AB37">
            <v>0.75900000000000001</v>
          </cell>
          <cell r="AC37">
            <v>0.67900000000000005</v>
          </cell>
          <cell r="AD37">
            <v>0.67900000000000005</v>
          </cell>
        </row>
        <row r="38">
          <cell r="C38" t="str">
            <v>Texas</v>
          </cell>
          <cell r="D38">
            <v>0.81100000000000005</v>
          </cell>
          <cell r="E38">
            <v>0.81299999999999994</v>
          </cell>
          <cell r="F38">
            <v>0.83305280160871353</v>
          </cell>
          <cell r="G38">
            <v>0.77500000000000002</v>
          </cell>
          <cell r="H38">
            <v>0.81100000000000005</v>
          </cell>
          <cell r="I38">
            <v>0.81100000000000005</v>
          </cell>
          <cell r="K38">
            <v>0.80100000000000005</v>
          </cell>
          <cell r="L38">
            <v>0.80300000000000005</v>
          </cell>
          <cell r="M38">
            <v>0.80040103136268637</v>
          </cell>
          <cell r="N38">
            <v>0.78</v>
          </cell>
          <cell r="O38">
            <v>0.80100000000000005</v>
          </cell>
          <cell r="P38">
            <v>0.80100000000000005</v>
          </cell>
          <cell r="R38">
            <v>7300</v>
          </cell>
          <cell r="S38">
            <v>7400</v>
          </cell>
          <cell r="T38">
            <v>7301.2030183774568</v>
          </cell>
          <cell r="U38">
            <v>7250</v>
          </cell>
          <cell r="V38">
            <v>7300</v>
          </cell>
          <cell r="W38">
            <v>7300</v>
          </cell>
          <cell r="Y38">
            <v>0.74</v>
          </cell>
          <cell r="Z38">
            <v>0.74199999999999999</v>
          </cell>
          <cell r="AA38">
            <v>0.79814776247309593</v>
          </cell>
          <cell r="AB38">
            <v>0.5</v>
          </cell>
          <cell r="AC38">
            <v>0.74</v>
          </cell>
          <cell r="AD38">
            <v>0.74</v>
          </cell>
        </row>
        <row r="39">
          <cell r="C39" t="str">
            <v>Utah</v>
          </cell>
          <cell r="D39">
            <v>0.81</v>
          </cell>
          <cell r="E39">
            <v>0.81</v>
          </cell>
          <cell r="F39">
            <v>0.88148998209516893</v>
          </cell>
          <cell r="G39">
            <v>0.79</v>
          </cell>
          <cell r="H39">
            <v>0.81</v>
          </cell>
          <cell r="I39">
            <v>0.81</v>
          </cell>
          <cell r="K39">
            <v>0.84</v>
          </cell>
          <cell r="L39">
            <v>0.84</v>
          </cell>
          <cell r="M39">
            <v>0.8603815301624419</v>
          </cell>
          <cell r="N39">
            <v>0.72</v>
          </cell>
          <cell r="O39">
            <v>0.84</v>
          </cell>
          <cell r="P39">
            <v>0.84</v>
          </cell>
          <cell r="R39">
            <v>7445</v>
          </cell>
          <cell r="S39">
            <v>7445</v>
          </cell>
          <cell r="T39">
            <v>7382.4529471326514</v>
          </cell>
          <cell r="U39">
            <v>7700</v>
          </cell>
          <cell r="V39">
            <v>7500</v>
          </cell>
          <cell r="W39">
            <v>7500</v>
          </cell>
          <cell r="Y39">
            <v>0.62</v>
          </cell>
          <cell r="Z39">
            <v>0.62</v>
          </cell>
          <cell r="AA39">
            <v>0.61331248445469222</v>
          </cell>
          <cell r="AB39">
            <v>0.52</v>
          </cell>
          <cell r="AC39">
            <v>0.61299999999999999</v>
          </cell>
          <cell r="AD39">
            <v>0.61299999999999999</v>
          </cell>
        </row>
        <row r="40">
          <cell r="C40" t="str">
            <v>Wyoming</v>
          </cell>
          <cell r="D40">
            <v>0.79</v>
          </cell>
          <cell r="E40">
            <v>0.8</v>
          </cell>
          <cell r="F40">
            <v>0.6558892847239387</v>
          </cell>
          <cell r="G40">
            <v>0.79</v>
          </cell>
          <cell r="H40">
            <v>0.79</v>
          </cell>
          <cell r="I40">
            <v>0.79</v>
          </cell>
          <cell r="K40">
            <v>0.77</v>
          </cell>
          <cell r="L40">
            <v>0.78</v>
          </cell>
          <cell r="M40">
            <v>0.66250311709984555</v>
          </cell>
          <cell r="N40">
            <v>0.77</v>
          </cell>
          <cell r="O40">
            <v>0.77</v>
          </cell>
          <cell r="P40">
            <v>0.77</v>
          </cell>
          <cell r="R40">
            <v>7100</v>
          </cell>
          <cell r="S40">
            <v>7200</v>
          </cell>
          <cell r="T40">
            <v>10120.077689388692</v>
          </cell>
          <cell r="U40">
            <v>7624</v>
          </cell>
          <cell r="V40">
            <v>7306</v>
          </cell>
          <cell r="W40">
            <v>7306</v>
          </cell>
          <cell r="Y40">
            <v>0.66</v>
          </cell>
          <cell r="Z40">
            <v>0.67</v>
          </cell>
          <cell r="AA40">
            <v>0.65901763142354819</v>
          </cell>
          <cell r="AB40">
            <v>0.72400000000000009</v>
          </cell>
          <cell r="AC40">
            <v>0.67</v>
          </cell>
          <cell r="AD40">
            <v>0.67</v>
          </cell>
        </row>
        <row r="41">
          <cell r="C41" t="str">
            <v>Illinois</v>
          </cell>
          <cell r="D41">
            <v>0.80500000000000005</v>
          </cell>
          <cell r="E41">
            <v>0.80500000000000005</v>
          </cell>
          <cell r="F41">
            <v>0.88820147495931101</v>
          </cell>
          <cell r="G41">
            <v>0.78</v>
          </cell>
          <cell r="H41">
            <v>0.80500000000000005</v>
          </cell>
          <cell r="I41">
            <v>0.80500000000000005</v>
          </cell>
          <cell r="K41">
            <v>0.79</v>
          </cell>
          <cell r="L41">
            <v>0.79</v>
          </cell>
          <cell r="M41">
            <v>0.87671692321689898</v>
          </cell>
          <cell r="N41">
            <v>0.754</v>
          </cell>
          <cell r="O41">
            <v>0.79</v>
          </cell>
          <cell r="P41">
            <v>0.79</v>
          </cell>
          <cell r="R41">
            <v>7600</v>
          </cell>
          <cell r="S41">
            <v>7700</v>
          </cell>
          <cell r="T41">
            <v>6989.9013946943651</v>
          </cell>
          <cell r="U41">
            <v>6978</v>
          </cell>
          <cell r="V41">
            <v>7600</v>
          </cell>
          <cell r="W41">
            <v>7700</v>
          </cell>
          <cell r="Y41">
            <v>0.66</v>
          </cell>
          <cell r="Z41">
            <v>0.66</v>
          </cell>
          <cell r="AA41">
            <v>0.76790784488516228</v>
          </cell>
          <cell r="AB41">
            <v>0.60499999999999998</v>
          </cell>
          <cell r="AC41">
            <v>0.66</v>
          </cell>
          <cell r="AD41">
            <v>0.66</v>
          </cell>
        </row>
        <row r="42">
          <cell r="C42" t="str">
            <v>Indiana</v>
          </cell>
          <cell r="D42">
            <v>0.74</v>
          </cell>
          <cell r="E42">
            <v>0.75</v>
          </cell>
          <cell r="F42">
            <v>0.78248546867684832</v>
          </cell>
          <cell r="G42">
            <v>0.73</v>
          </cell>
          <cell r="H42">
            <v>0.76</v>
          </cell>
          <cell r="I42">
            <v>0.76</v>
          </cell>
          <cell r="K42">
            <v>0.74</v>
          </cell>
          <cell r="L42">
            <v>0.75</v>
          </cell>
          <cell r="M42">
            <v>0.81256112385993817</v>
          </cell>
          <cell r="N42">
            <v>0.72</v>
          </cell>
          <cell r="O42">
            <v>0.74</v>
          </cell>
          <cell r="P42">
            <v>0.75</v>
          </cell>
          <cell r="R42">
            <v>6000</v>
          </cell>
          <cell r="S42">
            <v>6250</v>
          </cell>
          <cell r="T42">
            <v>6700.7599086077225</v>
          </cell>
          <cell r="U42">
            <v>5800</v>
          </cell>
          <cell r="V42">
            <v>6700</v>
          </cell>
          <cell r="W42">
            <v>7000</v>
          </cell>
          <cell r="Y42">
            <v>0.47</v>
          </cell>
          <cell r="Z42">
            <v>0.48</v>
          </cell>
          <cell r="AA42">
            <v>0.66464764389179043</v>
          </cell>
          <cell r="AB42">
            <v>0.46</v>
          </cell>
          <cell r="AC42">
            <v>0.47</v>
          </cell>
          <cell r="AD42">
            <v>0.48</v>
          </cell>
        </row>
        <row r="43">
          <cell r="C43" t="str">
            <v>Iowa</v>
          </cell>
          <cell r="D43">
            <v>0.69</v>
          </cell>
          <cell r="E43">
            <v>0.7</v>
          </cell>
          <cell r="F43">
            <v>0.63716936383361655</v>
          </cell>
          <cell r="G43">
            <v>0.65</v>
          </cell>
          <cell r="H43">
            <v>0.73</v>
          </cell>
          <cell r="I43">
            <v>0.73</v>
          </cell>
          <cell r="K43">
            <v>0.67</v>
          </cell>
          <cell r="L43">
            <v>0.67500000000000004</v>
          </cell>
          <cell r="M43">
            <v>0.52219029058399447</v>
          </cell>
          <cell r="N43">
            <v>0.65</v>
          </cell>
          <cell r="O43">
            <v>0.71</v>
          </cell>
          <cell r="P43">
            <v>0.71</v>
          </cell>
          <cell r="R43">
            <v>5700</v>
          </cell>
          <cell r="S43">
            <v>5750</v>
          </cell>
          <cell r="T43">
            <v>5134.7257361292577</v>
          </cell>
          <cell r="U43">
            <v>5500</v>
          </cell>
          <cell r="V43">
            <v>6100</v>
          </cell>
          <cell r="W43">
            <v>6100</v>
          </cell>
          <cell r="Y43">
            <v>0.66</v>
          </cell>
          <cell r="Z43">
            <v>0.67</v>
          </cell>
          <cell r="AA43">
            <v>0.99116046149267456</v>
          </cell>
          <cell r="AB43">
            <v>0.63</v>
          </cell>
          <cell r="AC43">
            <v>0.66</v>
          </cell>
          <cell r="AD43">
            <v>0.67</v>
          </cell>
        </row>
        <row r="44">
          <cell r="C44" t="str">
            <v>Kansas</v>
          </cell>
          <cell r="D44">
            <v>0.84099999999999997</v>
          </cell>
          <cell r="E44">
            <v>0.84099999999999997</v>
          </cell>
          <cell r="F44">
            <v>0.84001575099727044</v>
          </cell>
          <cell r="G44">
            <v>0.83</v>
          </cell>
          <cell r="H44">
            <v>0.81699999999999995</v>
          </cell>
          <cell r="I44">
            <v>0.81699999999999995</v>
          </cell>
          <cell r="K44">
            <v>0.86599999999999999</v>
          </cell>
          <cell r="L44">
            <v>0.86599999999999999</v>
          </cell>
          <cell r="M44">
            <v>0.81173410877546603</v>
          </cell>
          <cell r="N44">
            <v>0.753</v>
          </cell>
          <cell r="O44">
            <v>0.80200000000000005</v>
          </cell>
          <cell r="P44">
            <v>0.80200000000000005</v>
          </cell>
          <cell r="R44">
            <v>8793</v>
          </cell>
          <cell r="S44">
            <v>8793</v>
          </cell>
          <cell r="T44">
            <v>8619.6097492248937</v>
          </cell>
          <cell r="U44">
            <v>7685</v>
          </cell>
          <cell r="V44">
            <v>8084</v>
          </cell>
          <cell r="W44">
            <v>8084</v>
          </cell>
          <cell r="Y44">
            <v>0.71199999999999997</v>
          </cell>
          <cell r="Z44">
            <v>0.71199999999999997</v>
          </cell>
          <cell r="AA44">
            <v>0.74191794801011768</v>
          </cell>
          <cell r="AB44">
            <v>0.54300000000000004</v>
          </cell>
          <cell r="AC44">
            <v>0.69</v>
          </cell>
          <cell r="AD44">
            <v>0.69</v>
          </cell>
        </row>
        <row r="45">
          <cell r="C45" t="str">
            <v>Michigan</v>
          </cell>
          <cell r="D45">
            <v>0.85</v>
          </cell>
          <cell r="E45">
            <v>0.85</v>
          </cell>
          <cell r="F45">
            <v>0.88446663363529576</v>
          </cell>
          <cell r="G45">
            <v>0.85</v>
          </cell>
          <cell r="H45">
            <v>0.876</v>
          </cell>
          <cell r="I45">
            <v>0.876</v>
          </cell>
          <cell r="K45">
            <v>0.8</v>
          </cell>
          <cell r="L45">
            <v>0.8</v>
          </cell>
          <cell r="M45">
            <v>0.92215052068431613</v>
          </cell>
          <cell r="N45">
            <v>0.8</v>
          </cell>
          <cell r="O45">
            <v>0.82399999999999995</v>
          </cell>
          <cell r="P45">
            <v>0.82399999999999995</v>
          </cell>
          <cell r="R45">
            <v>7000</v>
          </cell>
          <cell r="S45">
            <v>7000</v>
          </cell>
          <cell r="T45">
            <v>8428.0104508905952</v>
          </cell>
          <cell r="U45">
            <v>7000</v>
          </cell>
          <cell r="V45">
            <v>7697</v>
          </cell>
          <cell r="W45">
            <v>7697</v>
          </cell>
          <cell r="Y45">
            <v>0.57999999999999996</v>
          </cell>
          <cell r="Z45">
            <v>0.57999999999999996</v>
          </cell>
          <cell r="AA45">
            <v>0.62464570775212391</v>
          </cell>
          <cell r="AB45">
            <v>0.57999999999999996</v>
          </cell>
          <cell r="AC45">
            <v>0.73199999999999998</v>
          </cell>
          <cell r="AD45">
            <v>0.77</v>
          </cell>
        </row>
        <row r="46">
          <cell r="C46" t="str">
            <v>Minnesota</v>
          </cell>
          <cell r="D46">
            <v>0.82899999999999996</v>
          </cell>
          <cell r="E46">
            <v>0.82899999999999996</v>
          </cell>
          <cell r="F46">
            <v>0.82901179545243653</v>
          </cell>
          <cell r="G46">
            <v>0.83599999999999997</v>
          </cell>
          <cell r="H46">
            <v>0.82899999999999996</v>
          </cell>
          <cell r="I46">
            <v>0.82899999999999996</v>
          </cell>
          <cell r="K46">
            <v>0.78600000000000003</v>
          </cell>
          <cell r="L46">
            <v>0.78600000000000003</v>
          </cell>
          <cell r="M46">
            <v>0.78639971216809135</v>
          </cell>
          <cell r="N46">
            <v>0.81299999999999994</v>
          </cell>
          <cell r="O46">
            <v>0.78600000000000003</v>
          </cell>
          <cell r="P46">
            <v>0.78600000000000003</v>
          </cell>
          <cell r="R46">
            <v>8710</v>
          </cell>
          <cell r="S46">
            <v>8710</v>
          </cell>
          <cell r="T46">
            <v>8710.464689138078</v>
          </cell>
          <cell r="U46">
            <v>8400</v>
          </cell>
          <cell r="V46">
            <v>8900</v>
          </cell>
          <cell r="W46">
            <v>8960</v>
          </cell>
          <cell r="Y46">
            <v>0.81399999999999995</v>
          </cell>
          <cell r="Z46">
            <v>0.81399999999999995</v>
          </cell>
          <cell r="AA46">
            <v>0.81374582931562967</v>
          </cell>
          <cell r="AB46">
            <v>0.70099999999999996</v>
          </cell>
          <cell r="AC46">
            <v>0.81399999999999995</v>
          </cell>
          <cell r="AD46">
            <v>0.81399999999999995</v>
          </cell>
        </row>
        <row r="47">
          <cell r="C47" t="str">
            <v>Missouri</v>
          </cell>
          <cell r="D47">
            <v>0.72499999999999998</v>
          </cell>
          <cell r="E47">
            <v>0.72499999999999998</v>
          </cell>
          <cell r="F47">
            <v>0.74155775457573214</v>
          </cell>
          <cell r="G47">
            <v>0.69799999999999995</v>
          </cell>
          <cell r="H47">
            <v>0.72499999999999998</v>
          </cell>
          <cell r="I47">
            <v>0.72499999999999998</v>
          </cell>
          <cell r="K47">
            <v>0.70199999999999996</v>
          </cell>
          <cell r="L47">
            <v>0.70199999999999996</v>
          </cell>
          <cell r="M47">
            <v>0.74467369866867827</v>
          </cell>
          <cell r="N47">
            <v>0.67900000000000005</v>
          </cell>
          <cell r="O47">
            <v>0.70199999999999996</v>
          </cell>
          <cell r="P47">
            <v>0.70199999999999996</v>
          </cell>
          <cell r="R47">
            <v>5535</v>
          </cell>
          <cell r="S47">
            <v>5535</v>
          </cell>
          <cell r="T47">
            <v>5535.301434058043</v>
          </cell>
          <cell r="U47">
            <v>5100</v>
          </cell>
          <cell r="V47">
            <v>5800</v>
          </cell>
          <cell r="W47">
            <v>5800</v>
          </cell>
          <cell r="Y47">
            <v>0.42699999999999999</v>
          </cell>
          <cell r="Z47">
            <v>0.42699999999999999</v>
          </cell>
          <cell r="AA47">
            <v>0.58623392431984667</v>
          </cell>
          <cell r="AB47">
            <v>0.47699999999999998</v>
          </cell>
          <cell r="AC47">
            <v>0.51</v>
          </cell>
          <cell r="AD47">
            <v>0.51</v>
          </cell>
        </row>
        <row r="48">
          <cell r="C48" t="str">
            <v>Nebraska</v>
          </cell>
          <cell r="D48">
            <v>0.87</v>
          </cell>
          <cell r="E48">
            <v>0.87</v>
          </cell>
          <cell r="F48">
            <v>0.86460158196199788</v>
          </cell>
          <cell r="G48">
            <v>0.87</v>
          </cell>
          <cell r="H48">
            <v>0.87</v>
          </cell>
          <cell r="I48">
            <v>0.87</v>
          </cell>
          <cell r="K48">
            <v>0.88</v>
          </cell>
          <cell r="L48">
            <v>0.88</v>
          </cell>
          <cell r="M48">
            <v>0.76245215424315405</v>
          </cell>
          <cell r="N48">
            <v>0.88</v>
          </cell>
          <cell r="O48">
            <v>0.88</v>
          </cell>
          <cell r="P48">
            <v>0.88</v>
          </cell>
          <cell r="R48">
            <v>7500</v>
          </cell>
          <cell r="S48">
            <v>7500</v>
          </cell>
          <cell r="T48">
            <v>7565.3213385001491</v>
          </cell>
          <cell r="U48">
            <v>7200</v>
          </cell>
          <cell r="V48">
            <v>7500</v>
          </cell>
          <cell r="W48">
            <v>7500</v>
          </cell>
          <cell r="Y48">
            <v>0.6</v>
          </cell>
          <cell r="Z48">
            <v>0.6</v>
          </cell>
          <cell r="AA48">
            <v>0.90380587636040755</v>
          </cell>
          <cell r="AB48">
            <v>0.6</v>
          </cell>
          <cell r="AC48">
            <v>0.6</v>
          </cell>
          <cell r="AD48">
            <v>0.6</v>
          </cell>
        </row>
        <row r="49">
          <cell r="C49" t="str">
            <v>Ohio</v>
          </cell>
          <cell r="D49">
            <v>0.81</v>
          </cell>
          <cell r="E49">
            <v>0.81</v>
          </cell>
          <cell r="F49">
            <v>0.83856092192771048</v>
          </cell>
          <cell r="G49">
            <v>0.82</v>
          </cell>
          <cell r="H49">
            <v>0.84</v>
          </cell>
          <cell r="I49">
            <v>0.84</v>
          </cell>
          <cell r="K49">
            <v>0.77</v>
          </cell>
          <cell r="L49">
            <v>0.77</v>
          </cell>
          <cell r="M49">
            <v>0.82586161712133199</v>
          </cell>
          <cell r="N49">
            <v>0.79</v>
          </cell>
          <cell r="O49">
            <v>0.82</v>
          </cell>
          <cell r="P49">
            <v>0.82</v>
          </cell>
          <cell r="R49">
            <v>6400</v>
          </cell>
          <cell r="S49">
            <v>6400</v>
          </cell>
          <cell r="T49">
            <v>7692.9459277927654</v>
          </cell>
          <cell r="U49">
            <v>6600</v>
          </cell>
          <cell r="V49">
            <v>8000</v>
          </cell>
          <cell r="W49">
            <v>8000</v>
          </cell>
          <cell r="Y49">
            <v>0.57999999999999996</v>
          </cell>
          <cell r="Z49">
            <v>0.57999999999999996</v>
          </cell>
          <cell r="AA49">
            <v>0.63743717013010959</v>
          </cell>
          <cell r="AB49">
            <v>0.57999999999999996</v>
          </cell>
          <cell r="AC49">
            <v>0.64</v>
          </cell>
          <cell r="AD49">
            <v>0.64</v>
          </cell>
        </row>
        <row r="50">
          <cell r="C50" t="str">
            <v>Wisconsin</v>
          </cell>
          <cell r="D50">
            <v>0.8</v>
          </cell>
          <cell r="E50">
            <v>0.8</v>
          </cell>
          <cell r="F50">
            <v>0.85682539176095429</v>
          </cell>
          <cell r="G50">
            <v>0.8</v>
          </cell>
          <cell r="H50">
            <v>0.8</v>
          </cell>
          <cell r="I50">
            <v>0.8</v>
          </cell>
          <cell r="K50">
            <v>0.79</v>
          </cell>
          <cell r="L50">
            <v>0.79</v>
          </cell>
          <cell r="M50">
            <v>0.81731891443329163</v>
          </cell>
          <cell r="N50">
            <v>0.79</v>
          </cell>
          <cell r="O50">
            <v>0.79</v>
          </cell>
          <cell r="P50">
            <v>0.79</v>
          </cell>
          <cell r="R50">
            <v>7100</v>
          </cell>
          <cell r="S50">
            <v>7100</v>
          </cell>
          <cell r="T50">
            <v>6889.6561087304381</v>
          </cell>
          <cell r="U50">
            <v>7000</v>
          </cell>
          <cell r="V50">
            <v>7100</v>
          </cell>
          <cell r="W50">
            <v>7100</v>
          </cell>
          <cell r="Y50">
            <v>0.65</v>
          </cell>
          <cell r="Z50">
            <v>0.65</v>
          </cell>
          <cell r="AA50">
            <v>0.70568238689955121</v>
          </cell>
          <cell r="AB50">
            <v>0.65</v>
          </cell>
          <cell r="AC50">
            <v>0.65</v>
          </cell>
          <cell r="AD50">
            <v>0.65</v>
          </cell>
        </row>
        <row r="51">
          <cell r="C51" t="str">
            <v>Alaska</v>
          </cell>
          <cell r="D51">
            <v>0.73</v>
          </cell>
          <cell r="E51">
            <v>0.73</v>
          </cell>
          <cell r="F51">
            <v>0.78279946864462391</v>
          </cell>
          <cell r="G51">
            <v>0.7</v>
          </cell>
          <cell r="H51">
            <v>0.73</v>
          </cell>
          <cell r="I51">
            <v>0.73</v>
          </cell>
          <cell r="K51">
            <v>0.71</v>
          </cell>
          <cell r="L51">
            <v>0.71</v>
          </cell>
          <cell r="M51">
            <v>0.70484698562783532</v>
          </cell>
          <cell r="N51">
            <v>0.7</v>
          </cell>
          <cell r="O51">
            <v>0.71</v>
          </cell>
          <cell r="P51">
            <v>0.71</v>
          </cell>
          <cell r="R51">
            <v>9400</v>
          </cell>
          <cell r="S51">
            <v>9400</v>
          </cell>
          <cell r="T51">
            <v>9612.0590689704968</v>
          </cell>
          <cell r="U51">
            <v>9500</v>
          </cell>
          <cell r="V51">
            <v>9400</v>
          </cell>
          <cell r="W51">
            <v>9400</v>
          </cell>
          <cell r="Y51">
            <v>0.64</v>
          </cell>
          <cell r="Z51">
            <v>0.64</v>
          </cell>
          <cell r="AA51">
            <v>0.33374211337874415</v>
          </cell>
          <cell r="AB51">
            <v>0.62</v>
          </cell>
          <cell r="AC51">
            <v>0.64</v>
          </cell>
          <cell r="AD51">
            <v>0.64</v>
          </cell>
        </row>
        <row r="52">
          <cell r="C52" t="str">
            <v>Arizona</v>
          </cell>
          <cell r="D52">
            <v>0.81599999999999995</v>
          </cell>
          <cell r="E52">
            <v>0.84599999999999997</v>
          </cell>
          <cell r="F52">
            <v>0.86511718536071414</v>
          </cell>
          <cell r="G52">
            <v>0.81599999999999995</v>
          </cell>
          <cell r="H52">
            <v>0.76500000000000001</v>
          </cell>
          <cell r="I52">
            <v>0.77500000000000002</v>
          </cell>
          <cell r="K52">
            <v>0.73599999999999999</v>
          </cell>
          <cell r="L52">
            <v>0.76800000000000002</v>
          </cell>
          <cell r="M52">
            <v>0.79228727840126889</v>
          </cell>
          <cell r="N52">
            <v>0.73599999999999999</v>
          </cell>
          <cell r="O52">
            <v>0.7</v>
          </cell>
          <cell r="P52">
            <v>0.72</v>
          </cell>
          <cell r="R52">
            <v>6999</v>
          </cell>
          <cell r="S52">
            <v>7199</v>
          </cell>
          <cell r="T52">
            <v>7282.4598624680966</v>
          </cell>
          <cell r="U52">
            <v>6999</v>
          </cell>
          <cell r="V52">
            <v>7300</v>
          </cell>
          <cell r="W52">
            <v>7500</v>
          </cell>
          <cell r="AA52">
            <v>0.80943495733591708</v>
          </cell>
          <cell r="AB52">
            <v>0.54800000000000004</v>
          </cell>
          <cell r="AC52">
            <v>0.54800000000000004</v>
          </cell>
          <cell r="AD52">
            <v>0.57799999999999996</v>
          </cell>
        </row>
        <row r="53">
          <cell r="C53" t="str">
            <v>California</v>
          </cell>
          <cell r="D53">
            <v>0.65</v>
          </cell>
          <cell r="E53">
            <v>0.65</v>
          </cell>
          <cell r="F53">
            <v>0.82512497721485834</v>
          </cell>
          <cell r="G53">
            <v>0.68</v>
          </cell>
          <cell r="H53">
            <v>0.68</v>
          </cell>
          <cell r="I53">
            <v>0.69499999999999995</v>
          </cell>
          <cell r="K53">
            <v>0.63500000000000001</v>
          </cell>
          <cell r="L53">
            <v>0.63500000000000001</v>
          </cell>
          <cell r="M53">
            <v>0.84859993738059802</v>
          </cell>
          <cell r="N53">
            <v>0.66500000000000004</v>
          </cell>
          <cell r="O53">
            <v>0.63500000000000001</v>
          </cell>
          <cell r="P53">
            <v>0.65</v>
          </cell>
          <cell r="R53">
            <v>7450</v>
          </cell>
          <cell r="S53">
            <v>7450</v>
          </cell>
          <cell r="T53">
            <v>7542.819327169831</v>
          </cell>
          <cell r="U53">
            <v>7308</v>
          </cell>
          <cell r="V53">
            <v>7450</v>
          </cell>
          <cell r="W53">
            <v>7600</v>
          </cell>
          <cell r="Y53">
            <v>0.56999999999999995</v>
          </cell>
          <cell r="Z53">
            <v>0.56999999999999995</v>
          </cell>
          <cell r="AA53">
            <v>0.30300641189668642</v>
          </cell>
          <cell r="AB53">
            <v>0.6</v>
          </cell>
          <cell r="AC53">
            <v>0.56999999999999995</v>
          </cell>
          <cell r="AD53">
            <v>0.57999999999999996</v>
          </cell>
        </row>
        <row r="54">
          <cell r="C54" t="str">
            <v>Guam</v>
          </cell>
          <cell r="D54">
            <v>0.3</v>
          </cell>
          <cell r="E54">
            <v>0.3</v>
          </cell>
          <cell r="F54" t="e">
            <v>#N/A</v>
          </cell>
          <cell r="G54">
            <v>0.35</v>
          </cell>
          <cell r="H54">
            <v>0.38</v>
          </cell>
          <cell r="I54">
            <v>0.4</v>
          </cell>
          <cell r="K54">
            <v>0.7</v>
          </cell>
          <cell r="L54">
            <v>0.7</v>
          </cell>
          <cell r="M54" t="e">
            <v>#N/A</v>
          </cell>
          <cell r="N54">
            <v>0.6</v>
          </cell>
          <cell r="O54">
            <v>0.36</v>
          </cell>
          <cell r="P54">
            <v>0.38</v>
          </cell>
          <cell r="R54" t="str">
            <v>baseline</v>
          </cell>
          <cell r="S54" t="str">
            <v>baseline</v>
          </cell>
          <cell r="T54" t="e">
            <v>#N/A</v>
          </cell>
          <cell r="U54">
            <v>4000</v>
          </cell>
          <cell r="V54">
            <v>4500</v>
          </cell>
          <cell r="W54">
            <v>4700</v>
          </cell>
          <cell r="Y54">
            <v>0.56000000000000005</v>
          </cell>
          <cell r="Z54">
            <v>0.56000000000000005</v>
          </cell>
          <cell r="AA54" t="e">
            <v>#N/A</v>
          </cell>
          <cell r="AB54">
            <v>0.56000000000000005</v>
          </cell>
          <cell r="AC54">
            <v>0.56000000000000005</v>
          </cell>
          <cell r="AD54">
            <v>0.57999999999999996</v>
          </cell>
        </row>
        <row r="55">
          <cell r="C55" t="str">
            <v>Hawaii</v>
          </cell>
          <cell r="D55">
            <v>0.82</v>
          </cell>
          <cell r="E55">
            <v>0.82</v>
          </cell>
          <cell r="F55">
            <v>0.83885097037077117</v>
          </cell>
          <cell r="G55">
            <v>0.71</v>
          </cell>
          <cell r="H55">
            <v>0.74</v>
          </cell>
          <cell r="I55">
            <v>0.75</v>
          </cell>
          <cell r="K55">
            <v>0.82</v>
          </cell>
          <cell r="L55">
            <v>0.82</v>
          </cell>
          <cell r="M55">
            <v>0.89829312906676773</v>
          </cell>
          <cell r="N55">
            <v>0.67200000000000004</v>
          </cell>
          <cell r="O55">
            <v>0.70399999999999996</v>
          </cell>
          <cell r="P55">
            <v>0.71399999999999997</v>
          </cell>
          <cell r="R55">
            <v>6800</v>
          </cell>
          <cell r="S55">
            <v>6800</v>
          </cell>
          <cell r="T55">
            <v>7876.1791184254635</v>
          </cell>
          <cell r="U55">
            <v>6476</v>
          </cell>
          <cell r="V55">
            <v>7000</v>
          </cell>
          <cell r="W55">
            <v>7300</v>
          </cell>
          <cell r="Y55">
            <v>0.64</v>
          </cell>
          <cell r="Z55">
            <v>0.64</v>
          </cell>
          <cell r="AA55">
            <v>0.53982046701477993</v>
          </cell>
          <cell r="AB55">
            <v>0.64</v>
          </cell>
          <cell r="AC55">
            <v>0.66500000000000004</v>
          </cell>
          <cell r="AD55">
            <v>0.67</v>
          </cell>
        </row>
        <row r="56">
          <cell r="C56" t="str">
            <v>Idaho</v>
          </cell>
          <cell r="D56">
            <v>0.62</v>
          </cell>
          <cell r="E56">
            <v>0.66</v>
          </cell>
          <cell r="F56">
            <v>0.84345884850437447</v>
          </cell>
          <cell r="G56">
            <v>0.81799999999999995</v>
          </cell>
          <cell r="H56">
            <v>0.85899999999999999</v>
          </cell>
          <cell r="I56">
            <v>0.86899999999999999</v>
          </cell>
          <cell r="K56">
            <v>0.49</v>
          </cell>
          <cell r="L56">
            <v>0.53</v>
          </cell>
          <cell r="M56">
            <v>0.80018342212680582</v>
          </cell>
          <cell r="N56">
            <v>0.71899999999999997</v>
          </cell>
          <cell r="O56">
            <v>0.49</v>
          </cell>
          <cell r="P56">
            <v>0.53</v>
          </cell>
          <cell r="R56">
            <v>6200</v>
          </cell>
          <cell r="S56">
            <v>6500</v>
          </cell>
          <cell r="T56">
            <v>9313.9026673233184</v>
          </cell>
          <cell r="U56">
            <v>6433</v>
          </cell>
          <cell r="V56">
            <v>7241</v>
          </cell>
          <cell r="W56">
            <v>7400</v>
          </cell>
          <cell r="Y56">
            <v>0.45</v>
          </cell>
          <cell r="Z56">
            <v>0.5</v>
          </cell>
          <cell r="AA56">
            <v>0.67435440965767346</v>
          </cell>
          <cell r="AB56">
            <v>0.68</v>
          </cell>
          <cell r="AC56">
            <v>0.45</v>
          </cell>
          <cell r="AD56">
            <v>0.5</v>
          </cell>
        </row>
        <row r="57">
          <cell r="C57" t="str">
            <v>Nevada</v>
          </cell>
          <cell r="D57">
            <v>0.73</v>
          </cell>
          <cell r="E57">
            <v>0.73</v>
          </cell>
          <cell r="F57">
            <v>0.70835621599623655</v>
          </cell>
          <cell r="G57">
            <v>0.67900000000000005</v>
          </cell>
          <cell r="H57">
            <v>0.82099999999999995</v>
          </cell>
          <cell r="I57">
            <v>0.84099999999999997</v>
          </cell>
          <cell r="K57">
            <v>0.64300000000000002</v>
          </cell>
          <cell r="L57">
            <v>0.64300000000000002</v>
          </cell>
          <cell r="M57">
            <v>0.87112509775189706</v>
          </cell>
          <cell r="N57">
            <v>0.67900000000000005</v>
          </cell>
          <cell r="O57">
            <v>0.64300000000000002</v>
          </cell>
          <cell r="P57">
            <v>0.65300000000000002</v>
          </cell>
          <cell r="R57">
            <v>6300</v>
          </cell>
          <cell r="S57">
            <v>6700</v>
          </cell>
          <cell r="T57">
            <v>4050.0014783821753</v>
          </cell>
          <cell r="U57">
            <v>6300</v>
          </cell>
          <cell r="V57">
            <v>6700</v>
          </cell>
          <cell r="W57">
            <v>6900</v>
          </cell>
          <cell r="Y57">
            <v>0.62</v>
          </cell>
          <cell r="Z57">
            <v>0.62</v>
          </cell>
          <cell r="AA57">
            <v>0.48493861833809282</v>
          </cell>
          <cell r="AB57">
            <v>0.58299999999999996</v>
          </cell>
          <cell r="AC57">
            <v>0.6</v>
          </cell>
          <cell r="AD57">
            <v>0.62</v>
          </cell>
        </row>
        <row r="58">
          <cell r="C58" t="str">
            <v>Oregon</v>
          </cell>
          <cell r="D58">
            <v>0.67</v>
          </cell>
          <cell r="E58">
            <v>0.67500000000000004</v>
          </cell>
          <cell r="F58">
            <v>0.71347029017004393</v>
          </cell>
          <cell r="G58">
            <v>0.63</v>
          </cell>
          <cell r="H58">
            <v>0.70499999999999996</v>
          </cell>
          <cell r="I58">
            <v>0.71</v>
          </cell>
          <cell r="K58">
            <v>0.67300000000000004</v>
          </cell>
          <cell r="L58">
            <v>0.67800000000000005</v>
          </cell>
          <cell r="M58">
            <v>0.77952176131742024</v>
          </cell>
          <cell r="N58">
            <v>0.62</v>
          </cell>
          <cell r="O58">
            <v>0.68</v>
          </cell>
          <cell r="P58">
            <v>0.69</v>
          </cell>
          <cell r="R58">
            <v>5600</v>
          </cell>
          <cell r="S58">
            <v>5600</v>
          </cell>
          <cell r="T58">
            <v>7465.3937693712305</v>
          </cell>
          <cell r="U58">
            <v>5250</v>
          </cell>
          <cell r="V58">
            <v>6000</v>
          </cell>
          <cell r="W58">
            <v>6100</v>
          </cell>
          <cell r="Y58">
            <v>0.45</v>
          </cell>
          <cell r="Z58">
            <v>0.45</v>
          </cell>
          <cell r="AA58">
            <v>0.42299679060806605</v>
          </cell>
          <cell r="AB58">
            <v>0.41</v>
          </cell>
          <cell r="AC58">
            <v>0.45</v>
          </cell>
          <cell r="AD58">
            <v>0.45</v>
          </cell>
        </row>
        <row r="59">
          <cell r="C59" t="str">
            <v>Washington</v>
          </cell>
          <cell r="F59">
            <v>0.83044963612653011</v>
          </cell>
          <cell r="G59">
            <v>0.78</v>
          </cell>
          <cell r="H59">
            <v>0.78400000000000003</v>
          </cell>
          <cell r="I59">
            <v>0.79400000000000004</v>
          </cell>
          <cell r="M59">
            <v>0.8430273029433405</v>
          </cell>
          <cell r="N59">
            <v>0.73199999999999998</v>
          </cell>
          <cell r="O59">
            <v>0.751</v>
          </cell>
          <cell r="P59">
            <v>0.76100000000000001</v>
          </cell>
          <cell r="T59">
            <v>8150</v>
          </cell>
          <cell r="U59">
            <v>8550</v>
          </cell>
          <cell r="V59">
            <v>6200</v>
          </cell>
          <cell r="W59">
            <v>6500</v>
          </cell>
          <cell r="AA59">
            <v>0.22893952738616186</v>
          </cell>
          <cell r="AB59">
            <v>0.6</v>
          </cell>
          <cell r="AC59">
            <v>0.64800000000000002</v>
          </cell>
          <cell r="AD59">
            <v>0.66800000000000004</v>
          </cell>
        </row>
      </sheetData>
      <sheetData sheetId="2">
        <row r="6">
          <cell r="C6" t="str">
            <v>Connecticut</v>
          </cell>
          <cell r="D6">
            <v>0.76500000000000001</v>
          </cell>
          <cell r="E6">
            <v>0.76500000000000001</v>
          </cell>
          <cell r="F6">
            <v>0.77575082309771959</v>
          </cell>
          <cell r="G6">
            <v>0.76500000000000001</v>
          </cell>
          <cell r="H6">
            <v>0.76500000000000001</v>
          </cell>
          <cell r="I6">
            <v>0.76500000000000001</v>
          </cell>
          <cell r="K6">
            <v>0.72</v>
          </cell>
          <cell r="L6">
            <v>0.72</v>
          </cell>
          <cell r="M6">
            <v>0.74503967278701055</v>
          </cell>
          <cell r="N6">
            <v>0.72</v>
          </cell>
          <cell r="O6">
            <v>0.72499999999999998</v>
          </cell>
          <cell r="P6">
            <v>0.73</v>
          </cell>
          <cell r="R6">
            <v>0.72</v>
          </cell>
          <cell r="S6">
            <v>0.72</v>
          </cell>
          <cell r="T6">
            <v>0.4790211673004518</v>
          </cell>
          <cell r="U6">
            <v>0.72</v>
          </cell>
          <cell r="V6">
            <v>0.72</v>
          </cell>
          <cell r="W6">
            <v>0.72499999999999998</v>
          </cell>
        </row>
        <row r="7">
          <cell r="C7" t="str">
            <v>Maine</v>
          </cell>
          <cell r="D7">
            <v>0.69</v>
          </cell>
          <cell r="E7">
            <v>0.7</v>
          </cell>
          <cell r="F7">
            <v>0.76484964865270011</v>
          </cell>
          <cell r="G7">
            <v>0.70599999999999996</v>
          </cell>
          <cell r="H7">
            <v>0.69</v>
          </cell>
          <cell r="I7">
            <v>0.7</v>
          </cell>
          <cell r="K7">
            <v>0.64700000000000002</v>
          </cell>
          <cell r="L7">
            <v>0.64700000000000002</v>
          </cell>
          <cell r="M7">
            <v>0.84238036719782339</v>
          </cell>
          <cell r="N7">
            <v>0.68100000000000005</v>
          </cell>
          <cell r="O7">
            <v>0.69</v>
          </cell>
          <cell r="P7">
            <v>0.7</v>
          </cell>
          <cell r="R7">
            <v>0.43</v>
          </cell>
          <cell r="S7">
            <v>0.44</v>
          </cell>
          <cell r="T7">
            <v>0.66789062173890668</v>
          </cell>
          <cell r="U7">
            <v>0.68899999999999995</v>
          </cell>
          <cell r="V7">
            <v>0.5</v>
          </cell>
          <cell r="W7">
            <v>0.51</v>
          </cell>
        </row>
        <row r="8">
          <cell r="C8" t="str">
            <v>Massachusetts</v>
          </cell>
          <cell r="D8">
            <v>0.80500000000000005</v>
          </cell>
          <cell r="E8">
            <v>0.81</v>
          </cell>
          <cell r="F8">
            <v>0.8549805269611952</v>
          </cell>
          <cell r="G8">
            <v>0.8</v>
          </cell>
          <cell r="H8">
            <v>0.80500000000000005</v>
          </cell>
          <cell r="I8">
            <v>0.81</v>
          </cell>
          <cell r="K8">
            <v>0.73</v>
          </cell>
          <cell r="L8">
            <v>0.73499999999999999</v>
          </cell>
          <cell r="M8">
            <v>0.65020275663096716</v>
          </cell>
          <cell r="N8">
            <v>0.72</v>
          </cell>
          <cell r="O8">
            <v>0.73</v>
          </cell>
          <cell r="P8">
            <v>0.73499999999999999</v>
          </cell>
          <cell r="R8">
            <v>0.70499999999999996</v>
          </cell>
          <cell r="S8">
            <v>0.70499999999999996</v>
          </cell>
          <cell r="T8">
            <v>0.68843609987951693</v>
          </cell>
          <cell r="U8">
            <v>0.7</v>
          </cell>
          <cell r="V8">
            <v>0.70499999999999996</v>
          </cell>
          <cell r="W8">
            <v>0.70499999999999996</v>
          </cell>
        </row>
        <row r="9">
          <cell r="C9" t="str">
            <v>New Hampshire</v>
          </cell>
          <cell r="D9">
            <v>0.63500000000000001</v>
          </cell>
          <cell r="E9">
            <v>0.64</v>
          </cell>
          <cell r="F9">
            <v>0.7599994835798759</v>
          </cell>
          <cell r="G9">
            <v>0.62</v>
          </cell>
          <cell r="H9">
            <v>0.63500000000000001</v>
          </cell>
          <cell r="I9">
            <v>0.64</v>
          </cell>
          <cell r="K9">
            <v>0.6</v>
          </cell>
          <cell r="L9">
            <v>0.60299999999999998</v>
          </cell>
          <cell r="M9">
            <v>0.78702230431368903</v>
          </cell>
          <cell r="N9">
            <v>0.58499999999999996</v>
          </cell>
          <cell r="O9">
            <v>0.6</v>
          </cell>
          <cell r="P9">
            <v>0.61</v>
          </cell>
          <cell r="R9">
            <v>0.60499999999999998</v>
          </cell>
          <cell r="S9">
            <v>0.61</v>
          </cell>
          <cell r="T9">
            <v>0.64228954527718418</v>
          </cell>
          <cell r="U9">
            <v>0.6</v>
          </cell>
          <cell r="V9">
            <v>0.60499999999999998</v>
          </cell>
          <cell r="W9">
            <v>0.61</v>
          </cell>
        </row>
        <row r="10">
          <cell r="C10" t="str">
            <v>New Jersey</v>
          </cell>
          <cell r="D10">
            <v>0.48699999999999999</v>
          </cell>
          <cell r="E10">
            <v>0.48699999999999999</v>
          </cell>
          <cell r="F10">
            <v>0.75414945470865968</v>
          </cell>
          <cell r="G10">
            <v>0.68600000000000005</v>
          </cell>
          <cell r="H10">
            <v>0.65</v>
          </cell>
          <cell r="I10">
            <v>0.66</v>
          </cell>
          <cell r="K10">
            <v>0.34799999999999998</v>
          </cell>
          <cell r="L10">
            <v>0.34799999999999998</v>
          </cell>
          <cell r="M10">
            <v>0.61625707408590902</v>
          </cell>
          <cell r="N10">
            <v>0.40200000000000002</v>
          </cell>
          <cell r="O10">
            <v>0.41</v>
          </cell>
          <cell r="P10">
            <v>0.5</v>
          </cell>
          <cell r="R10">
            <v>0.59</v>
          </cell>
          <cell r="S10">
            <v>0.59</v>
          </cell>
          <cell r="T10">
            <v>0.75393489416136705</v>
          </cell>
          <cell r="U10">
            <v>0.72799999999999998</v>
          </cell>
          <cell r="V10">
            <v>0.64</v>
          </cell>
          <cell r="W10">
            <v>0.65</v>
          </cell>
        </row>
        <row r="11">
          <cell r="C11" t="str">
            <v>New York</v>
          </cell>
          <cell r="D11">
            <v>0.66</v>
          </cell>
          <cell r="E11">
            <v>0.66</v>
          </cell>
          <cell r="F11">
            <v>0.75583874941246332</v>
          </cell>
          <cell r="G11">
            <v>0.69899999999999995</v>
          </cell>
          <cell r="H11">
            <v>0.72</v>
          </cell>
          <cell r="I11">
            <v>0.73</v>
          </cell>
          <cell r="K11">
            <v>0.62</v>
          </cell>
          <cell r="L11">
            <v>0.62</v>
          </cell>
          <cell r="M11">
            <v>0.58573743974121628</v>
          </cell>
          <cell r="N11">
            <v>0.59099999999999997</v>
          </cell>
          <cell r="O11">
            <v>0.62</v>
          </cell>
          <cell r="P11">
            <v>0.63</v>
          </cell>
          <cell r="R11">
            <v>0.62</v>
          </cell>
          <cell r="S11">
            <v>0.62</v>
          </cell>
          <cell r="T11">
            <v>0.56820063406079546</v>
          </cell>
          <cell r="U11">
            <v>0.63500000000000001</v>
          </cell>
          <cell r="V11">
            <v>0.62</v>
          </cell>
          <cell r="W11">
            <v>0.63</v>
          </cell>
        </row>
        <row r="12">
          <cell r="C12" t="str">
            <v>Puerto Rico</v>
          </cell>
          <cell r="F12">
            <v>0.33979401494472211</v>
          </cell>
          <cell r="G12">
            <v>0.41</v>
          </cell>
          <cell r="H12">
            <v>0.5</v>
          </cell>
          <cell r="I12">
            <v>0.51</v>
          </cell>
          <cell r="M12">
            <v>0.30134277830601652</v>
          </cell>
          <cell r="N12">
            <v>0.55000000000000004</v>
          </cell>
          <cell r="O12">
            <v>0.53</v>
          </cell>
          <cell r="P12">
            <v>0.54</v>
          </cell>
          <cell r="T12">
            <v>0.28788428696516866</v>
          </cell>
          <cell r="U12">
            <v>0.32</v>
          </cell>
          <cell r="V12">
            <v>0.47399999999999998</v>
          </cell>
          <cell r="W12">
            <v>0.48399999999999999</v>
          </cell>
        </row>
        <row r="13">
          <cell r="C13" t="str">
            <v>Rhode Island</v>
          </cell>
          <cell r="D13">
            <v>0.55800000000000005</v>
          </cell>
          <cell r="E13">
            <v>0.56599999999999995</v>
          </cell>
          <cell r="F13">
            <v>0.70453241072874251</v>
          </cell>
          <cell r="G13">
            <v>0.54200000000000004</v>
          </cell>
          <cell r="H13">
            <v>0.61</v>
          </cell>
          <cell r="I13">
            <v>0.62</v>
          </cell>
          <cell r="K13">
            <v>0.59199999999999997</v>
          </cell>
          <cell r="L13">
            <v>0.59399999999999997</v>
          </cell>
          <cell r="M13">
            <v>0.57936924295792003</v>
          </cell>
          <cell r="N13">
            <v>0.58799999999999997</v>
          </cell>
          <cell r="O13">
            <v>0.59199999999999997</v>
          </cell>
          <cell r="P13">
            <v>0.59399999999999997</v>
          </cell>
          <cell r="R13">
            <v>0.53700000000000003</v>
          </cell>
          <cell r="S13">
            <v>0.60599999999999998</v>
          </cell>
          <cell r="T13">
            <v>0.4696948838619493</v>
          </cell>
          <cell r="U13">
            <v>0.5</v>
          </cell>
          <cell r="V13">
            <v>0.53700000000000003</v>
          </cell>
          <cell r="W13">
            <v>0.60599999999999998</v>
          </cell>
        </row>
        <row r="14">
          <cell r="C14" t="str">
            <v>Vermont</v>
          </cell>
          <cell r="D14">
            <v>0.5</v>
          </cell>
          <cell r="E14">
            <v>0.505</v>
          </cell>
          <cell r="F14">
            <v>0.50922799485625136</v>
          </cell>
          <cell r="G14">
            <v>0.4</v>
          </cell>
          <cell r="H14">
            <v>0.5</v>
          </cell>
          <cell r="I14">
            <v>0.55000000000000004</v>
          </cell>
          <cell r="K14">
            <v>0.48499999999999999</v>
          </cell>
          <cell r="L14">
            <v>0.49</v>
          </cell>
          <cell r="M14">
            <v>0.48475126372113175</v>
          </cell>
          <cell r="N14">
            <v>0.5</v>
          </cell>
          <cell r="O14">
            <v>0.5</v>
          </cell>
          <cell r="P14">
            <v>0.55000000000000004</v>
          </cell>
          <cell r="R14">
            <v>0.35199999999999998</v>
          </cell>
          <cell r="S14">
            <v>0.37</v>
          </cell>
          <cell r="T14">
            <v>0.43910103296426956</v>
          </cell>
          <cell r="U14">
            <v>0.35199999999999998</v>
          </cell>
          <cell r="V14">
            <v>0.35499999999999998</v>
          </cell>
          <cell r="W14">
            <v>0.38</v>
          </cell>
        </row>
        <row r="15">
          <cell r="C15" t="str">
            <v>Virgin Islands</v>
          </cell>
          <cell r="F15" t="e">
            <v>#N/A</v>
          </cell>
          <cell r="G15">
            <v>0.35</v>
          </cell>
          <cell r="M15" t="e">
            <v>#N/A</v>
          </cell>
          <cell r="N15">
            <v>0.38</v>
          </cell>
          <cell r="T15" t="e">
            <v>#N/A</v>
          </cell>
          <cell r="U15">
            <v>0.4</v>
          </cell>
        </row>
        <row r="16">
          <cell r="C16" t="str">
            <v>Delaware</v>
          </cell>
          <cell r="D16">
            <v>0.39</v>
          </cell>
          <cell r="E16">
            <v>0.4</v>
          </cell>
          <cell r="F16">
            <v>0.7766837998013435</v>
          </cell>
          <cell r="G16">
            <v>0.66700000000000004</v>
          </cell>
          <cell r="H16">
            <v>0.66700000000000004</v>
          </cell>
          <cell r="I16">
            <v>0.66700000000000004</v>
          </cell>
          <cell r="K16">
            <v>0.37</v>
          </cell>
          <cell r="L16">
            <v>0.38</v>
          </cell>
          <cell r="M16">
            <v>0.69643772138175697</v>
          </cell>
          <cell r="N16">
            <v>0.52</v>
          </cell>
          <cell r="O16">
            <v>0.55000000000000004</v>
          </cell>
          <cell r="P16">
            <v>0.55000000000000004</v>
          </cell>
          <cell r="R16">
            <v>0.56000000000000005</v>
          </cell>
          <cell r="S16">
            <v>0.57999999999999996</v>
          </cell>
          <cell r="T16">
            <v>0.71564010570862502</v>
          </cell>
          <cell r="U16">
            <v>0.82</v>
          </cell>
          <cell r="V16">
            <v>0.77</v>
          </cell>
          <cell r="W16">
            <v>0.77</v>
          </cell>
        </row>
        <row r="17">
          <cell r="C17" t="str">
            <v>District of Columbia</v>
          </cell>
          <cell r="D17">
            <v>0.35</v>
          </cell>
          <cell r="E17">
            <v>0.35</v>
          </cell>
          <cell r="F17">
            <v>0.53366183413596746</v>
          </cell>
          <cell r="G17">
            <v>0.51</v>
          </cell>
          <cell r="H17">
            <v>0.54</v>
          </cell>
          <cell r="I17">
            <v>0.54</v>
          </cell>
          <cell r="K17">
            <v>0.46</v>
          </cell>
          <cell r="L17">
            <v>0.46</v>
          </cell>
          <cell r="M17">
            <v>-2.9726711368871506E-3</v>
          </cell>
          <cell r="N17">
            <v>0.46</v>
          </cell>
          <cell r="O17">
            <v>0.46</v>
          </cell>
          <cell r="P17">
            <v>0.46</v>
          </cell>
          <cell r="R17">
            <v>0.34</v>
          </cell>
          <cell r="S17">
            <v>0.34</v>
          </cell>
          <cell r="T17">
            <v>0.54399397634065427</v>
          </cell>
          <cell r="U17">
            <v>0.5</v>
          </cell>
          <cell r="V17">
            <v>0.52</v>
          </cell>
          <cell r="W17">
            <v>0.52</v>
          </cell>
        </row>
        <row r="18">
          <cell r="C18" t="str">
            <v>Maryland</v>
          </cell>
          <cell r="D18">
            <v>0.65</v>
          </cell>
          <cell r="E18">
            <v>0.65</v>
          </cell>
          <cell r="F18">
            <v>0.65580552243303059</v>
          </cell>
          <cell r="G18">
            <v>0.6</v>
          </cell>
          <cell r="H18">
            <v>0.67</v>
          </cell>
          <cell r="I18">
            <v>0.67</v>
          </cell>
          <cell r="K18">
            <v>0.6</v>
          </cell>
          <cell r="L18">
            <v>0.6</v>
          </cell>
          <cell r="M18">
            <v>0.56912023023908009</v>
          </cell>
          <cell r="N18">
            <v>0.6</v>
          </cell>
          <cell r="O18">
            <v>0.61</v>
          </cell>
          <cell r="P18">
            <v>0.61</v>
          </cell>
          <cell r="R18">
            <v>0.6</v>
          </cell>
          <cell r="S18">
            <v>0.6</v>
          </cell>
          <cell r="T18">
            <v>0.63606811326019419</v>
          </cell>
          <cell r="U18">
            <v>0.6</v>
          </cell>
          <cell r="V18">
            <v>0.65</v>
          </cell>
          <cell r="W18">
            <v>0.65</v>
          </cell>
        </row>
        <row r="19">
          <cell r="C19" t="str">
            <v>Pennsylvania</v>
          </cell>
          <cell r="D19">
            <v>0.65</v>
          </cell>
          <cell r="E19">
            <v>0.65</v>
          </cell>
          <cell r="F19">
            <v>0.73211857645004119</v>
          </cell>
          <cell r="G19">
            <v>0.65</v>
          </cell>
          <cell r="H19">
            <v>0.65</v>
          </cell>
          <cell r="I19">
            <v>0.65</v>
          </cell>
          <cell r="K19">
            <v>0.56999999999999995</v>
          </cell>
          <cell r="L19">
            <v>0.56999999999999995</v>
          </cell>
          <cell r="M19">
            <v>0.69902055464134505</v>
          </cell>
          <cell r="N19">
            <v>0.56999999999999995</v>
          </cell>
          <cell r="O19">
            <v>0.57999999999999996</v>
          </cell>
          <cell r="P19">
            <v>0.57999999999999996</v>
          </cell>
          <cell r="R19">
            <v>0.7</v>
          </cell>
          <cell r="S19">
            <v>0.7</v>
          </cell>
          <cell r="T19">
            <v>0.669361106785755</v>
          </cell>
          <cell r="U19">
            <v>0.7</v>
          </cell>
          <cell r="V19">
            <v>0.72</v>
          </cell>
          <cell r="W19">
            <v>0.72</v>
          </cell>
        </row>
        <row r="20">
          <cell r="C20" t="str">
            <v>Virginia</v>
          </cell>
          <cell r="D20">
            <v>0.63</v>
          </cell>
          <cell r="E20">
            <v>0.63</v>
          </cell>
          <cell r="F20">
            <v>0.83577757267181896</v>
          </cell>
          <cell r="G20">
            <v>0.63</v>
          </cell>
          <cell r="H20">
            <v>0.66</v>
          </cell>
          <cell r="I20">
            <v>0.66</v>
          </cell>
          <cell r="K20">
            <v>0.68</v>
          </cell>
          <cell r="L20">
            <v>0.68</v>
          </cell>
          <cell r="M20">
            <v>0.71172181457271799</v>
          </cell>
          <cell r="N20">
            <v>0.6</v>
          </cell>
          <cell r="O20">
            <v>0.628</v>
          </cell>
          <cell r="P20">
            <v>0.628</v>
          </cell>
          <cell r="R20">
            <v>0.61</v>
          </cell>
          <cell r="S20">
            <v>0.61</v>
          </cell>
          <cell r="T20">
            <v>0.78108288536270476</v>
          </cell>
          <cell r="U20">
            <v>0.68</v>
          </cell>
          <cell r="V20">
            <v>0.7</v>
          </cell>
          <cell r="W20">
            <v>0.7</v>
          </cell>
        </row>
        <row r="21">
          <cell r="C21" t="str">
            <v>West Virginia</v>
          </cell>
          <cell r="D21">
            <v>0.65</v>
          </cell>
          <cell r="E21">
            <v>0.61</v>
          </cell>
          <cell r="F21">
            <v>0.57901252678304593</v>
          </cell>
          <cell r="G21">
            <v>0.61</v>
          </cell>
          <cell r="H21">
            <v>0.65</v>
          </cell>
          <cell r="I21">
            <v>0.65</v>
          </cell>
          <cell r="K21">
            <v>0.43</v>
          </cell>
          <cell r="L21">
            <v>0.43</v>
          </cell>
          <cell r="M21">
            <v>0.5098322935855768</v>
          </cell>
          <cell r="N21">
            <v>0.43</v>
          </cell>
          <cell r="O21">
            <v>0.5</v>
          </cell>
          <cell r="P21">
            <v>0.5</v>
          </cell>
          <cell r="R21">
            <v>0.7</v>
          </cell>
          <cell r="S21">
            <v>0.69</v>
          </cell>
          <cell r="T21">
            <v>0.79335806519227381</v>
          </cell>
          <cell r="U21">
            <v>0.69</v>
          </cell>
          <cell r="V21">
            <v>0.7</v>
          </cell>
          <cell r="W21">
            <v>0.7</v>
          </cell>
        </row>
        <row r="22">
          <cell r="C22" t="str">
            <v>Alabama</v>
          </cell>
          <cell r="D22">
            <v>0.58199999999999996</v>
          </cell>
          <cell r="E22">
            <v>0.58699999999999997</v>
          </cell>
          <cell r="F22">
            <v>0.58196559382312218</v>
          </cell>
          <cell r="G22">
            <v>0.5</v>
          </cell>
          <cell r="H22">
            <v>0.58199999999999996</v>
          </cell>
          <cell r="I22">
            <v>0.58699999999999997</v>
          </cell>
          <cell r="K22">
            <v>0.64500000000000002</v>
          </cell>
          <cell r="L22">
            <v>0.65</v>
          </cell>
          <cell r="M22">
            <v>0.70007919551963838</v>
          </cell>
          <cell r="N22">
            <v>0.61499999999999999</v>
          </cell>
          <cell r="O22">
            <v>0.66</v>
          </cell>
          <cell r="P22">
            <v>0.67</v>
          </cell>
          <cell r="R22">
            <v>0.38800000000000001</v>
          </cell>
          <cell r="S22">
            <v>0.39300000000000002</v>
          </cell>
          <cell r="T22">
            <v>0.40249990647737927</v>
          </cell>
          <cell r="U22">
            <v>0.498</v>
          </cell>
          <cell r="V22">
            <v>0.38800000000000001</v>
          </cell>
          <cell r="W22">
            <v>0.39300000000000002</v>
          </cell>
        </row>
        <row r="23">
          <cell r="C23" t="str">
            <v>Florida</v>
          </cell>
          <cell r="D23">
            <v>0.76</v>
          </cell>
          <cell r="E23">
            <v>0.76</v>
          </cell>
          <cell r="F23">
            <v>0.78516006009944606</v>
          </cell>
          <cell r="G23">
            <v>0.73</v>
          </cell>
          <cell r="H23">
            <v>0.75</v>
          </cell>
          <cell r="I23">
            <v>0.755</v>
          </cell>
          <cell r="K23">
            <v>0.69</v>
          </cell>
          <cell r="L23">
            <v>0.69</v>
          </cell>
          <cell r="M23">
            <v>0.74313061837816363</v>
          </cell>
          <cell r="N23">
            <v>0.66</v>
          </cell>
          <cell r="O23">
            <v>0.69</v>
          </cell>
          <cell r="P23">
            <v>0.69</v>
          </cell>
          <cell r="R23">
            <v>0.78</v>
          </cell>
          <cell r="S23">
            <v>0.78</v>
          </cell>
          <cell r="T23">
            <v>0.7613335051089265</v>
          </cell>
          <cell r="U23">
            <v>0.75</v>
          </cell>
          <cell r="V23">
            <v>0.752</v>
          </cell>
          <cell r="W23">
            <v>0.755</v>
          </cell>
        </row>
        <row r="24">
          <cell r="C24" t="str">
            <v>Georgia</v>
          </cell>
          <cell r="D24">
            <v>0.4</v>
          </cell>
          <cell r="E24">
            <v>0.40500000000000003</v>
          </cell>
          <cell r="F24">
            <v>0.71884699777336236</v>
          </cell>
          <cell r="G24">
            <v>0.65500000000000003</v>
          </cell>
          <cell r="H24">
            <v>0.6</v>
          </cell>
          <cell r="I24">
            <v>0.62</v>
          </cell>
          <cell r="K24">
            <v>0.42</v>
          </cell>
          <cell r="L24">
            <v>0.42399999999999999</v>
          </cell>
          <cell r="M24">
            <v>0.75062386533226988</v>
          </cell>
          <cell r="N24">
            <v>0.65500000000000003</v>
          </cell>
          <cell r="O24">
            <v>0.6</v>
          </cell>
          <cell r="P24">
            <v>0.62</v>
          </cell>
          <cell r="R24">
            <v>0.72</v>
          </cell>
          <cell r="S24">
            <v>0.72499999999999998</v>
          </cell>
          <cell r="T24">
            <v>0.73551769249025545</v>
          </cell>
          <cell r="U24">
            <v>0.70499999999999996</v>
          </cell>
          <cell r="V24">
            <v>0.72</v>
          </cell>
          <cell r="W24">
            <v>0.72499999999999998</v>
          </cell>
        </row>
        <row r="25">
          <cell r="C25" t="str">
            <v>Kentucky</v>
          </cell>
          <cell r="D25">
            <v>0.71</v>
          </cell>
          <cell r="E25">
            <v>0.74</v>
          </cell>
          <cell r="F25">
            <v>0.7566157807465147</v>
          </cell>
          <cell r="G25">
            <v>0.66</v>
          </cell>
          <cell r="H25">
            <v>0.71</v>
          </cell>
          <cell r="I25">
            <v>0.74</v>
          </cell>
          <cell r="K25">
            <v>0.72</v>
          </cell>
          <cell r="L25">
            <v>0.75</v>
          </cell>
          <cell r="M25">
            <v>0.74020368512628532</v>
          </cell>
          <cell r="N25">
            <v>0.69</v>
          </cell>
          <cell r="O25">
            <v>0.72</v>
          </cell>
          <cell r="P25">
            <v>0.75</v>
          </cell>
          <cell r="R25">
            <v>0.71</v>
          </cell>
          <cell r="S25">
            <v>0.74</v>
          </cell>
          <cell r="T25">
            <v>0.73262632459997246</v>
          </cell>
          <cell r="U25">
            <v>0.68</v>
          </cell>
          <cell r="V25">
            <v>0.71</v>
          </cell>
          <cell r="W25">
            <v>0.74</v>
          </cell>
        </row>
        <row r="26">
          <cell r="C26" t="str">
            <v>Mississippi</v>
          </cell>
          <cell r="D26">
            <v>0.84399999999999997</v>
          </cell>
          <cell r="E26">
            <v>0.84399999999999997</v>
          </cell>
          <cell r="F26">
            <v>0.45858238294207565</v>
          </cell>
          <cell r="G26">
            <v>0.67</v>
          </cell>
          <cell r="H26">
            <v>0.7</v>
          </cell>
          <cell r="I26">
            <v>0.72</v>
          </cell>
          <cell r="K26">
            <v>0.69899999999999995</v>
          </cell>
          <cell r="L26">
            <v>0.7</v>
          </cell>
          <cell r="M26">
            <v>0.57514331982588307</v>
          </cell>
          <cell r="N26">
            <v>0.69</v>
          </cell>
          <cell r="O26">
            <v>0.69399999999999995</v>
          </cell>
          <cell r="P26">
            <v>0.69699999999999995</v>
          </cell>
          <cell r="R26">
            <v>0.67700000000000005</v>
          </cell>
          <cell r="S26">
            <v>0.67700000000000005</v>
          </cell>
          <cell r="T26">
            <v>0.57378038905544382</v>
          </cell>
          <cell r="U26">
            <v>0.745</v>
          </cell>
          <cell r="V26">
            <v>0.7</v>
          </cell>
          <cell r="W26">
            <v>0.70499999999999996</v>
          </cell>
        </row>
        <row r="27">
          <cell r="C27" t="str">
            <v>North Carolina</v>
          </cell>
          <cell r="D27">
            <v>0.7</v>
          </cell>
          <cell r="E27">
            <v>0.73</v>
          </cell>
          <cell r="F27">
            <v>0.68283503951421831</v>
          </cell>
          <cell r="G27">
            <v>0.6</v>
          </cell>
          <cell r="H27">
            <v>0.7</v>
          </cell>
          <cell r="I27">
            <v>0.73</v>
          </cell>
          <cell r="K27">
            <v>0.69</v>
          </cell>
          <cell r="L27">
            <v>0.72</v>
          </cell>
          <cell r="M27">
            <v>0.69423222842379351</v>
          </cell>
          <cell r="N27">
            <v>0.57999999999999996</v>
          </cell>
          <cell r="O27">
            <v>0.69</v>
          </cell>
          <cell r="P27">
            <v>0.72</v>
          </cell>
          <cell r="R27">
            <v>0.52</v>
          </cell>
          <cell r="S27">
            <v>0.54</v>
          </cell>
          <cell r="T27">
            <v>0.58500087706015069</v>
          </cell>
          <cell r="U27">
            <v>0.56999999999999995</v>
          </cell>
          <cell r="V27">
            <v>0.51</v>
          </cell>
          <cell r="W27">
            <v>0.53</v>
          </cell>
        </row>
        <row r="28">
          <cell r="C28" t="str">
            <v>South Carolina</v>
          </cell>
          <cell r="D28">
            <v>0.76600000000000001</v>
          </cell>
          <cell r="E28">
            <v>0.76600000000000001</v>
          </cell>
          <cell r="F28">
            <v>0.70772765449372954</v>
          </cell>
          <cell r="G28">
            <v>0.751</v>
          </cell>
          <cell r="H28">
            <v>0.76600000000000001</v>
          </cell>
          <cell r="I28">
            <v>0.76600000000000001</v>
          </cell>
          <cell r="K28">
            <v>0.67600000000000005</v>
          </cell>
          <cell r="L28">
            <v>0.67600000000000005</v>
          </cell>
          <cell r="M28">
            <v>0.71731683586231609</v>
          </cell>
          <cell r="N28">
            <v>0.67600000000000005</v>
          </cell>
          <cell r="O28">
            <v>0.69</v>
          </cell>
          <cell r="P28">
            <v>0.69</v>
          </cell>
          <cell r="R28">
            <v>0.68100000000000005</v>
          </cell>
          <cell r="S28">
            <v>0.68100000000000005</v>
          </cell>
          <cell r="T28">
            <v>0.65597722441121875</v>
          </cell>
          <cell r="U28">
            <v>0.68100000000000005</v>
          </cell>
          <cell r="V28">
            <v>0.68100000000000005</v>
          </cell>
          <cell r="W28">
            <v>0.68100000000000005</v>
          </cell>
        </row>
        <row r="29">
          <cell r="C29" t="str">
            <v>Tennessee</v>
          </cell>
          <cell r="D29">
            <v>0.75</v>
          </cell>
          <cell r="E29">
            <v>0.75</v>
          </cell>
          <cell r="F29">
            <v>0.79775657683876777</v>
          </cell>
          <cell r="G29">
            <v>0.76</v>
          </cell>
          <cell r="H29">
            <v>0.79</v>
          </cell>
          <cell r="I29">
            <v>0.79500000000000004</v>
          </cell>
          <cell r="K29">
            <v>0.75</v>
          </cell>
          <cell r="L29">
            <v>0.75</v>
          </cell>
          <cell r="M29">
            <v>0.83380372259059388</v>
          </cell>
          <cell r="N29">
            <v>0.78</v>
          </cell>
          <cell r="O29">
            <v>0.75</v>
          </cell>
          <cell r="P29">
            <v>0.76</v>
          </cell>
          <cell r="R29">
            <v>0.65</v>
          </cell>
          <cell r="S29">
            <v>0.65</v>
          </cell>
          <cell r="T29">
            <v>0.73198848256581006</v>
          </cell>
          <cell r="U29">
            <v>0.78500000000000003</v>
          </cell>
          <cell r="V29">
            <v>0.7</v>
          </cell>
          <cell r="W29">
            <v>0.7</v>
          </cell>
        </row>
        <row r="30">
          <cell r="C30" t="str">
            <v>Arkansas</v>
          </cell>
          <cell r="D30">
            <v>0.75</v>
          </cell>
          <cell r="E30">
            <v>0.76</v>
          </cell>
          <cell r="F30">
            <v>0.64389551647743393</v>
          </cell>
          <cell r="G30">
            <v>0.75</v>
          </cell>
          <cell r="H30">
            <v>0.75</v>
          </cell>
          <cell r="I30">
            <v>0.75</v>
          </cell>
          <cell r="K30">
            <v>0.74</v>
          </cell>
          <cell r="L30">
            <v>0.75</v>
          </cell>
          <cell r="M30">
            <v>0.78084290850336169</v>
          </cell>
          <cell r="N30">
            <v>0.71200000000000008</v>
          </cell>
          <cell r="O30">
            <v>0.78100000000000003</v>
          </cell>
          <cell r="P30">
            <v>0.78100000000000003</v>
          </cell>
          <cell r="R30">
            <v>0.26</v>
          </cell>
          <cell r="S30">
            <v>0.27</v>
          </cell>
          <cell r="T30">
            <v>0.63418639791406961</v>
          </cell>
          <cell r="U30">
            <v>0.7</v>
          </cell>
          <cell r="V30">
            <v>0.75</v>
          </cell>
          <cell r="W30">
            <v>0.75</v>
          </cell>
        </row>
        <row r="31">
          <cell r="C31" t="str">
            <v>Colorado</v>
          </cell>
          <cell r="D31">
            <v>0.65</v>
          </cell>
          <cell r="E31">
            <v>0.65</v>
          </cell>
          <cell r="F31">
            <v>0.88023074039706162</v>
          </cell>
          <cell r="G31">
            <v>0.65</v>
          </cell>
          <cell r="H31">
            <v>0.70699999999999996</v>
          </cell>
          <cell r="I31">
            <v>0.70699999999999996</v>
          </cell>
          <cell r="K31">
            <v>0.56799999999999995</v>
          </cell>
          <cell r="L31">
            <v>0.56799999999999995</v>
          </cell>
          <cell r="M31">
            <v>0.66588125657200725</v>
          </cell>
          <cell r="N31">
            <v>0.56799999999999995</v>
          </cell>
          <cell r="O31">
            <v>0.61899999999999999</v>
          </cell>
          <cell r="P31">
            <v>0.61899999999999999</v>
          </cell>
          <cell r="R31">
            <v>0.57499999999999996</v>
          </cell>
          <cell r="S31">
            <v>0.57499999999999996</v>
          </cell>
          <cell r="T31">
            <v>0.79458339772467612</v>
          </cell>
          <cell r="U31">
            <v>0.57499999999999996</v>
          </cell>
          <cell r="V31">
            <v>0.58499999999999996</v>
          </cell>
          <cell r="W31">
            <v>0.58499999999999996</v>
          </cell>
        </row>
        <row r="32">
          <cell r="C32" t="str">
            <v>Louisiana</v>
          </cell>
          <cell r="D32">
            <v>0.63200000000000001</v>
          </cell>
          <cell r="E32">
            <v>0.63200000000000001</v>
          </cell>
          <cell r="F32">
            <v>0.59032400741223567</v>
          </cell>
          <cell r="G32">
            <v>0.63200000000000001</v>
          </cell>
          <cell r="H32">
            <v>0.67</v>
          </cell>
          <cell r="I32">
            <v>0.67</v>
          </cell>
          <cell r="K32">
            <v>0.65500000000000003</v>
          </cell>
          <cell r="L32">
            <v>0.65500000000000003</v>
          </cell>
          <cell r="M32">
            <v>0.65230981531514587</v>
          </cell>
          <cell r="N32">
            <v>0.65500000000000003</v>
          </cell>
          <cell r="O32">
            <v>0.67</v>
          </cell>
          <cell r="P32">
            <v>0.67</v>
          </cell>
          <cell r="R32">
            <v>0.54900000000000004</v>
          </cell>
          <cell r="S32">
            <v>0.54900000000000004</v>
          </cell>
          <cell r="T32">
            <v>0.59827175238785801</v>
          </cell>
          <cell r="U32">
            <v>0.54899999999999993</v>
          </cell>
          <cell r="V32">
            <v>0.60199999999999998</v>
          </cell>
          <cell r="W32">
            <v>0.60199999999999998</v>
          </cell>
        </row>
        <row r="33">
          <cell r="C33" t="str">
            <v>Montana</v>
          </cell>
          <cell r="D33">
            <v>0.5</v>
          </cell>
          <cell r="E33">
            <v>0.5</v>
          </cell>
          <cell r="F33">
            <v>0.61108333901532985</v>
          </cell>
          <cell r="G33">
            <v>0.64900000000000002</v>
          </cell>
          <cell r="H33">
            <v>0.60099999999999998</v>
          </cell>
          <cell r="I33">
            <v>0.60099999999999998</v>
          </cell>
          <cell r="K33">
            <v>0.56000000000000005</v>
          </cell>
          <cell r="L33">
            <v>0.56000000000000005</v>
          </cell>
          <cell r="M33">
            <v>0.58956322760041502</v>
          </cell>
          <cell r="N33">
            <v>0.55700000000000005</v>
          </cell>
          <cell r="O33">
            <v>0.59</v>
          </cell>
          <cell r="P33">
            <v>0.59</v>
          </cell>
          <cell r="R33">
            <v>0.5</v>
          </cell>
          <cell r="S33">
            <v>0.5</v>
          </cell>
          <cell r="T33">
            <v>0.6544631649683228</v>
          </cell>
          <cell r="U33">
            <v>0.59599999999999997</v>
          </cell>
          <cell r="V33">
            <v>0.59</v>
          </cell>
          <cell r="W33">
            <v>0.59</v>
          </cell>
        </row>
        <row r="34">
          <cell r="C34" t="str">
            <v>New Mexico</v>
          </cell>
          <cell r="D34">
            <v>0.55300000000000005</v>
          </cell>
          <cell r="E34">
            <v>0.56000000000000005</v>
          </cell>
          <cell r="F34">
            <v>0.62757961108636451</v>
          </cell>
          <cell r="G34">
            <v>0.58799999999999997</v>
          </cell>
          <cell r="H34">
            <v>0.7</v>
          </cell>
          <cell r="I34">
            <v>0.7</v>
          </cell>
          <cell r="K34">
            <v>0.63200000000000001</v>
          </cell>
          <cell r="L34">
            <v>0.64</v>
          </cell>
          <cell r="M34">
            <v>0.5445682199510975</v>
          </cell>
          <cell r="N34">
            <v>0.61699999999999999</v>
          </cell>
          <cell r="O34">
            <v>0.63200000000000001</v>
          </cell>
          <cell r="P34">
            <v>0.63200000000000001</v>
          </cell>
          <cell r="R34">
            <v>0.42199999999999999</v>
          </cell>
          <cell r="S34">
            <v>0.43</v>
          </cell>
          <cell r="T34">
            <v>0.73757717312233706</v>
          </cell>
          <cell r="U34">
            <v>0.47600000000000003</v>
          </cell>
          <cell r="V34">
            <v>0.55000000000000004</v>
          </cell>
          <cell r="W34">
            <v>0.55000000000000004</v>
          </cell>
        </row>
        <row r="35">
          <cell r="C35" t="str">
            <v>North Dakota</v>
          </cell>
          <cell r="D35">
            <v>0.7</v>
          </cell>
          <cell r="E35">
            <v>0.7</v>
          </cell>
          <cell r="F35">
            <v>0.68326988458124405</v>
          </cell>
          <cell r="G35">
            <v>0.7</v>
          </cell>
          <cell r="H35">
            <v>0.75</v>
          </cell>
          <cell r="I35">
            <v>0.75</v>
          </cell>
          <cell r="K35">
            <v>0.75</v>
          </cell>
          <cell r="L35">
            <v>0.75</v>
          </cell>
          <cell r="M35">
            <v>0.73395380997999093</v>
          </cell>
          <cell r="N35">
            <v>0.75</v>
          </cell>
          <cell r="O35">
            <v>0.75</v>
          </cell>
          <cell r="P35">
            <v>0.75</v>
          </cell>
          <cell r="R35">
            <v>0.75</v>
          </cell>
          <cell r="S35">
            <v>0.75</v>
          </cell>
          <cell r="T35">
            <v>0.65272421982032514</v>
          </cell>
          <cell r="U35">
            <v>0.75</v>
          </cell>
          <cell r="V35">
            <v>0.7</v>
          </cell>
          <cell r="W35">
            <v>0.7</v>
          </cell>
        </row>
        <row r="36">
          <cell r="C36" t="str">
            <v>Oklahoma</v>
          </cell>
          <cell r="D36">
            <v>0.626</v>
          </cell>
          <cell r="E36">
            <v>0.626</v>
          </cell>
          <cell r="F36">
            <v>0.63230140577280081</v>
          </cell>
          <cell r="G36">
            <v>0.626</v>
          </cell>
          <cell r="H36">
            <v>0.66500000000000004</v>
          </cell>
          <cell r="I36">
            <v>0.66500000000000004</v>
          </cell>
          <cell r="K36">
            <v>0.627</v>
          </cell>
          <cell r="L36">
            <v>0.627</v>
          </cell>
          <cell r="M36">
            <v>0.62106326014967128</v>
          </cell>
          <cell r="N36">
            <v>0.627</v>
          </cell>
          <cell r="O36">
            <v>0.627</v>
          </cell>
          <cell r="P36">
            <v>0.627</v>
          </cell>
          <cell r="R36">
            <v>44.5</v>
          </cell>
          <cell r="S36">
            <v>44.5</v>
          </cell>
          <cell r="T36">
            <v>0.6266891737197875</v>
          </cell>
          <cell r="U36">
            <v>0.44500000000000001</v>
          </cell>
          <cell r="V36">
            <v>0.46400000000000002</v>
          </cell>
          <cell r="W36">
            <v>0.46400000000000002</v>
          </cell>
        </row>
        <row r="37">
          <cell r="C37" t="str">
            <v>South Dakota</v>
          </cell>
          <cell r="D37">
            <v>0.72</v>
          </cell>
          <cell r="E37">
            <v>0.72</v>
          </cell>
          <cell r="F37">
            <v>0.62020283871572834</v>
          </cell>
          <cell r="G37">
            <v>0.72</v>
          </cell>
          <cell r="H37">
            <v>0.73599999999999999</v>
          </cell>
          <cell r="I37">
            <v>0.73599999999999999</v>
          </cell>
          <cell r="K37">
            <v>0.69699999999999995</v>
          </cell>
          <cell r="L37">
            <v>0.69699999999999995</v>
          </cell>
          <cell r="M37">
            <v>0.64228195081157669</v>
          </cell>
          <cell r="N37">
            <v>0.69699999999999995</v>
          </cell>
          <cell r="O37">
            <v>0.73499999999999999</v>
          </cell>
          <cell r="P37">
            <v>0.73499999999999999</v>
          </cell>
          <cell r="R37">
            <v>0.42499999999999999</v>
          </cell>
          <cell r="S37">
            <v>0.42499999999999999</v>
          </cell>
          <cell r="T37">
            <v>0.53529467877920855</v>
          </cell>
          <cell r="U37">
            <v>0.42499999999999999</v>
          </cell>
          <cell r="V37">
            <v>0.53500000000000003</v>
          </cell>
          <cell r="W37">
            <v>0.53500000000000003</v>
          </cell>
        </row>
        <row r="38">
          <cell r="C38" t="str">
            <v>Texas</v>
          </cell>
          <cell r="D38">
            <v>0.71899999999999997</v>
          </cell>
          <cell r="E38">
            <v>0.72099999999999997</v>
          </cell>
          <cell r="F38">
            <v>0.75257274676967667</v>
          </cell>
          <cell r="G38">
            <v>0.69499999999999995</v>
          </cell>
          <cell r="H38">
            <v>0.71899999999999997</v>
          </cell>
          <cell r="I38">
            <v>0.71899999999999997</v>
          </cell>
          <cell r="K38">
            <v>0.73899999999999999</v>
          </cell>
          <cell r="L38">
            <v>0.74099999999999999</v>
          </cell>
          <cell r="M38">
            <v>0.68520518991435919</v>
          </cell>
          <cell r="N38">
            <v>0.63</v>
          </cell>
          <cell r="O38">
            <v>0.73899999999999999</v>
          </cell>
          <cell r="P38">
            <v>0.73899999999999999</v>
          </cell>
          <cell r="R38">
            <v>0.61399999999999999</v>
          </cell>
          <cell r="S38">
            <v>0.61599999999999999</v>
          </cell>
          <cell r="T38">
            <v>0.68345116492143665</v>
          </cell>
          <cell r="U38">
            <v>0.6</v>
          </cell>
          <cell r="V38">
            <v>0.61399999999999999</v>
          </cell>
          <cell r="W38">
            <v>0.61399999999999999</v>
          </cell>
        </row>
        <row r="39">
          <cell r="C39" t="str">
            <v>Utah</v>
          </cell>
          <cell r="D39">
            <v>0.67</v>
          </cell>
          <cell r="E39">
            <v>0.67</v>
          </cell>
          <cell r="F39">
            <v>0.74146661801348435</v>
          </cell>
          <cell r="G39">
            <v>0.67</v>
          </cell>
          <cell r="H39">
            <v>0.67</v>
          </cell>
          <cell r="I39">
            <v>0.67</v>
          </cell>
          <cell r="K39">
            <v>0.65</v>
          </cell>
          <cell r="L39">
            <v>0.65</v>
          </cell>
          <cell r="M39">
            <v>0.68420869029216447</v>
          </cell>
          <cell r="N39">
            <v>0.6</v>
          </cell>
          <cell r="O39">
            <v>0.65</v>
          </cell>
          <cell r="P39">
            <v>0.65</v>
          </cell>
          <cell r="R39">
            <v>0.54</v>
          </cell>
          <cell r="S39">
            <v>0.54</v>
          </cell>
          <cell r="T39">
            <v>0.53622825349697556</v>
          </cell>
          <cell r="U39">
            <v>0.55000000000000004</v>
          </cell>
          <cell r="V39">
            <v>0.54</v>
          </cell>
          <cell r="W39">
            <v>0.54</v>
          </cell>
        </row>
        <row r="40">
          <cell r="C40" t="str">
            <v>Wyoming</v>
          </cell>
          <cell r="D40">
            <v>0.65</v>
          </cell>
          <cell r="E40">
            <v>0.65500000000000003</v>
          </cell>
          <cell r="F40">
            <v>0.5084535720210307</v>
          </cell>
          <cell r="G40">
            <v>0.67</v>
          </cell>
          <cell r="H40">
            <v>0.65</v>
          </cell>
          <cell r="I40">
            <v>0.65</v>
          </cell>
          <cell r="K40">
            <v>0.66</v>
          </cell>
          <cell r="L40">
            <v>0.67</v>
          </cell>
          <cell r="M40">
            <v>0.4203316013922398</v>
          </cell>
          <cell r="N40">
            <v>0.63200000000000001</v>
          </cell>
          <cell r="O40">
            <v>0.66</v>
          </cell>
          <cell r="P40">
            <v>0.66</v>
          </cell>
          <cell r="R40">
            <v>0.56999999999999995</v>
          </cell>
          <cell r="S40">
            <v>0.57999999999999996</v>
          </cell>
          <cell r="T40">
            <v>0.73630509258430421</v>
          </cell>
          <cell r="U40">
            <v>0.72</v>
          </cell>
          <cell r="V40">
            <v>0.57999999999999996</v>
          </cell>
          <cell r="W40">
            <v>0.57999999999999996</v>
          </cell>
        </row>
        <row r="41">
          <cell r="C41" t="str">
            <v>Illinois</v>
          </cell>
          <cell r="D41">
            <v>0.73</v>
          </cell>
          <cell r="E41">
            <v>0.73</v>
          </cell>
          <cell r="F41">
            <v>0.80668446343032063</v>
          </cell>
          <cell r="G41">
            <v>0.73</v>
          </cell>
          <cell r="H41">
            <v>0.73</v>
          </cell>
          <cell r="I41">
            <v>0.73</v>
          </cell>
          <cell r="K41">
            <v>0.62</v>
          </cell>
          <cell r="L41">
            <v>0.62</v>
          </cell>
          <cell r="M41">
            <v>0.71868548519301267</v>
          </cell>
          <cell r="N41">
            <v>0.61099999999999999</v>
          </cell>
          <cell r="O41">
            <v>0.62</v>
          </cell>
          <cell r="P41">
            <v>0.62</v>
          </cell>
          <cell r="R41">
            <v>0.67</v>
          </cell>
          <cell r="S41">
            <v>0.67</v>
          </cell>
          <cell r="T41">
            <v>0.66571578538561971</v>
          </cell>
          <cell r="U41">
            <v>0.69</v>
          </cell>
          <cell r="V41">
            <v>0.67</v>
          </cell>
          <cell r="W41">
            <v>0.67</v>
          </cell>
        </row>
        <row r="42">
          <cell r="C42" t="str">
            <v>Indiana</v>
          </cell>
          <cell r="D42">
            <v>0.69</v>
          </cell>
          <cell r="E42">
            <v>0.7</v>
          </cell>
          <cell r="F42">
            <v>0.73242429088762362</v>
          </cell>
          <cell r="G42">
            <v>0.68</v>
          </cell>
          <cell r="H42">
            <v>0.73</v>
          </cell>
          <cell r="I42">
            <v>0.74</v>
          </cell>
          <cell r="K42">
            <v>0.7</v>
          </cell>
          <cell r="L42">
            <v>0.71</v>
          </cell>
          <cell r="M42">
            <v>0.78812952772620859</v>
          </cell>
          <cell r="N42">
            <v>0.69</v>
          </cell>
          <cell r="O42">
            <v>0.71</v>
          </cell>
          <cell r="P42">
            <v>0.71</v>
          </cell>
          <cell r="R42">
            <v>0.59</v>
          </cell>
          <cell r="S42">
            <v>0.25</v>
          </cell>
          <cell r="T42">
            <v>0.60369665641221149</v>
          </cell>
          <cell r="U42">
            <v>0.57999999999999996</v>
          </cell>
          <cell r="V42">
            <v>0.59</v>
          </cell>
          <cell r="W42">
            <v>0.62</v>
          </cell>
        </row>
        <row r="43">
          <cell r="C43" t="str">
            <v>Iowa</v>
          </cell>
          <cell r="D43">
            <v>0.71</v>
          </cell>
          <cell r="E43">
            <v>0.72</v>
          </cell>
          <cell r="F43">
            <v>0.71190363983100113</v>
          </cell>
          <cell r="G43">
            <v>0.7</v>
          </cell>
          <cell r="H43">
            <v>0.71</v>
          </cell>
          <cell r="I43">
            <v>0.72</v>
          </cell>
          <cell r="K43">
            <v>0.66</v>
          </cell>
          <cell r="L43">
            <v>0.67</v>
          </cell>
          <cell r="M43">
            <v>0.77678002692900283</v>
          </cell>
          <cell r="N43">
            <v>0.67</v>
          </cell>
          <cell r="O43">
            <v>0.71</v>
          </cell>
          <cell r="P43">
            <v>0.71</v>
          </cell>
          <cell r="R43">
            <v>0.58499999999999996</v>
          </cell>
          <cell r="S43">
            <v>0.59</v>
          </cell>
          <cell r="T43">
            <v>0.47445983955538645</v>
          </cell>
          <cell r="U43">
            <v>0.57999999999999996</v>
          </cell>
          <cell r="V43">
            <v>0.58499999999999996</v>
          </cell>
          <cell r="W43">
            <v>0.59</v>
          </cell>
        </row>
        <row r="44">
          <cell r="C44" t="str">
            <v>Kansas</v>
          </cell>
          <cell r="D44">
            <v>0.79300000000000004</v>
          </cell>
          <cell r="E44">
            <v>0.79300000000000004</v>
          </cell>
          <cell r="F44">
            <v>0.76497391599316999</v>
          </cell>
          <cell r="G44">
            <v>0.74</v>
          </cell>
          <cell r="H44">
            <v>0.72599999999999998</v>
          </cell>
          <cell r="I44">
            <v>0.72599999999999998</v>
          </cell>
          <cell r="K44">
            <v>0.748</v>
          </cell>
          <cell r="L44">
            <v>0.748</v>
          </cell>
          <cell r="M44">
            <v>0.76776861989259904</v>
          </cell>
          <cell r="N44">
            <v>0.71399999999999997</v>
          </cell>
          <cell r="O44">
            <v>0.67400000000000004</v>
          </cell>
          <cell r="P44">
            <v>0.67400000000000004</v>
          </cell>
          <cell r="R44">
            <v>0.73499999999999999</v>
          </cell>
          <cell r="S44">
            <v>0.73499999999999999</v>
          </cell>
          <cell r="T44">
            <v>0.63267622882668695</v>
          </cell>
          <cell r="U44">
            <v>0.60599999999999998</v>
          </cell>
          <cell r="V44">
            <v>0.63300000000000001</v>
          </cell>
          <cell r="W44">
            <v>0.63300000000000001</v>
          </cell>
        </row>
        <row r="45">
          <cell r="C45" t="str">
            <v>Michigan</v>
          </cell>
          <cell r="D45">
            <v>0.64</v>
          </cell>
          <cell r="E45">
            <v>0.64</v>
          </cell>
          <cell r="F45">
            <v>0.76507345135297411</v>
          </cell>
          <cell r="G45">
            <v>0.64</v>
          </cell>
          <cell r="H45">
            <v>0.72</v>
          </cell>
          <cell r="I45">
            <v>0.72</v>
          </cell>
          <cell r="K45">
            <v>0.7</v>
          </cell>
          <cell r="L45">
            <v>0.7</v>
          </cell>
          <cell r="M45">
            <v>0.74782053823220207</v>
          </cell>
          <cell r="N45">
            <v>0.7</v>
          </cell>
          <cell r="O45">
            <v>0.72</v>
          </cell>
          <cell r="P45">
            <v>0.72</v>
          </cell>
          <cell r="R45">
            <v>0.5</v>
          </cell>
          <cell r="S45">
            <v>0.5</v>
          </cell>
          <cell r="T45">
            <v>0.62618876488831332</v>
          </cell>
          <cell r="U45">
            <v>0.5</v>
          </cell>
          <cell r="V45">
            <v>0.6</v>
          </cell>
          <cell r="W45">
            <v>0.6</v>
          </cell>
        </row>
        <row r="46">
          <cell r="C46" t="str">
            <v>Minnesota</v>
          </cell>
          <cell r="D46">
            <v>0.64300000000000002</v>
          </cell>
          <cell r="E46">
            <v>0.64300000000000002</v>
          </cell>
          <cell r="F46">
            <v>0.69211284887748414</v>
          </cell>
          <cell r="G46">
            <v>0.74199999999999999</v>
          </cell>
          <cell r="H46">
            <v>0.66</v>
          </cell>
          <cell r="I46">
            <v>0.67</v>
          </cell>
          <cell r="K46">
            <v>0.625</v>
          </cell>
          <cell r="L46">
            <v>0.625</v>
          </cell>
          <cell r="M46">
            <v>0.63312294468640218</v>
          </cell>
          <cell r="N46">
            <v>0.71599999999999997</v>
          </cell>
          <cell r="O46">
            <v>0.625</v>
          </cell>
          <cell r="P46">
            <v>0.625</v>
          </cell>
          <cell r="R46">
            <v>0.47699999999999998</v>
          </cell>
          <cell r="S46">
            <v>0.47699999999999998</v>
          </cell>
          <cell r="T46">
            <v>0.46369004805270531</v>
          </cell>
          <cell r="U46">
            <v>0.497</v>
          </cell>
          <cell r="V46">
            <v>0.47699999999999998</v>
          </cell>
          <cell r="W46">
            <v>0.47699999999999998</v>
          </cell>
        </row>
        <row r="47">
          <cell r="C47" t="str">
            <v>Missouri</v>
          </cell>
          <cell r="D47">
            <v>0.72499999999999998</v>
          </cell>
          <cell r="E47">
            <v>0.72499999999999998</v>
          </cell>
          <cell r="F47">
            <v>0.77110107995396671</v>
          </cell>
          <cell r="G47">
            <v>0.72499999999999998</v>
          </cell>
          <cell r="H47">
            <v>0.72499999999999998</v>
          </cell>
          <cell r="I47">
            <v>0.72499999999999998</v>
          </cell>
          <cell r="K47">
            <v>0.68</v>
          </cell>
          <cell r="L47">
            <v>0.68</v>
          </cell>
          <cell r="M47">
            <v>0.77075445664777931</v>
          </cell>
          <cell r="N47">
            <v>0.70299999999999996</v>
          </cell>
          <cell r="O47">
            <v>0.68</v>
          </cell>
          <cell r="P47">
            <v>0.68</v>
          </cell>
          <cell r="R47">
            <v>0.67200000000000004</v>
          </cell>
          <cell r="S47">
            <v>0.67200000000000004</v>
          </cell>
          <cell r="T47">
            <v>0.71887538505180215</v>
          </cell>
          <cell r="U47">
            <v>0.69</v>
          </cell>
          <cell r="V47">
            <v>0.67200000000000004</v>
          </cell>
          <cell r="W47">
            <v>0.67200000000000004</v>
          </cell>
        </row>
        <row r="48">
          <cell r="C48" t="str">
            <v>Nebraska</v>
          </cell>
          <cell r="D48">
            <v>0.78</v>
          </cell>
          <cell r="E48">
            <v>0.78</v>
          </cell>
          <cell r="F48">
            <v>0.83091356846088904</v>
          </cell>
          <cell r="G48">
            <v>0.78</v>
          </cell>
          <cell r="H48">
            <v>0.78</v>
          </cell>
          <cell r="I48">
            <v>0.78</v>
          </cell>
          <cell r="K48">
            <v>0.77</v>
          </cell>
          <cell r="L48">
            <v>0.77</v>
          </cell>
          <cell r="M48">
            <v>0.85194325459921627</v>
          </cell>
          <cell r="N48">
            <v>0.77</v>
          </cell>
          <cell r="O48">
            <v>0.77</v>
          </cell>
          <cell r="P48">
            <v>0.77</v>
          </cell>
          <cell r="R48">
            <v>0.68</v>
          </cell>
          <cell r="S48">
            <v>0.68</v>
          </cell>
          <cell r="T48">
            <v>0.59034600393659886</v>
          </cell>
          <cell r="U48">
            <v>0.68</v>
          </cell>
          <cell r="V48">
            <v>0.68</v>
          </cell>
          <cell r="W48">
            <v>0.68</v>
          </cell>
        </row>
        <row r="49">
          <cell r="C49" t="str">
            <v>Ohio</v>
          </cell>
          <cell r="D49">
            <v>0.44</v>
          </cell>
          <cell r="E49">
            <v>0.44</v>
          </cell>
          <cell r="F49">
            <v>0.71412474674779902</v>
          </cell>
          <cell r="G49">
            <v>0.49</v>
          </cell>
          <cell r="H49">
            <v>0.67</v>
          </cell>
          <cell r="I49">
            <v>0.67</v>
          </cell>
          <cell r="K49">
            <v>0.44</v>
          </cell>
          <cell r="L49">
            <v>0.44</v>
          </cell>
          <cell r="M49">
            <v>0.7465910080228404</v>
          </cell>
          <cell r="N49">
            <v>0.49</v>
          </cell>
          <cell r="O49">
            <v>0.65</v>
          </cell>
          <cell r="P49">
            <v>0.65</v>
          </cell>
          <cell r="R49">
            <v>0.35</v>
          </cell>
          <cell r="S49">
            <v>0.35</v>
          </cell>
          <cell r="T49">
            <v>0.58585678506516969</v>
          </cell>
          <cell r="U49">
            <v>0.49</v>
          </cell>
          <cell r="V49">
            <v>0.55000000000000004</v>
          </cell>
          <cell r="W49">
            <v>0.55000000000000004</v>
          </cell>
        </row>
        <row r="50">
          <cell r="C50" t="str">
            <v>Wisconsin</v>
          </cell>
          <cell r="D50">
            <v>0.75</v>
          </cell>
          <cell r="E50">
            <v>0.75</v>
          </cell>
          <cell r="F50">
            <v>0.78031078293774214</v>
          </cell>
          <cell r="G50">
            <v>0.74</v>
          </cell>
          <cell r="H50">
            <v>0.75</v>
          </cell>
          <cell r="I50">
            <v>0.75</v>
          </cell>
          <cell r="K50">
            <v>0.74</v>
          </cell>
          <cell r="L50">
            <v>0.74</v>
          </cell>
          <cell r="M50">
            <v>0.79820083533630126</v>
          </cell>
          <cell r="N50">
            <v>0.72</v>
          </cell>
          <cell r="O50">
            <v>0.74</v>
          </cell>
          <cell r="P50">
            <v>0.74</v>
          </cell>
          <cell r="R50">
            <v>0.62</v>
          </cell>
          <cell r="S50">
            <v>0.62</v>
          </cell>
          <cell r="T50">
            <v>0.62296473091478477</v>
          </cell>
          <cell r="U50">
            <v>0.68</v>
          </cell>
          <cell r="V50">
            <v>0.66</v>
          </cell>
          <cell r="W50">
            <v>0.66</v>
          </cell>
        </row>
        <row r="51">
          <cell r="C51" t="str">
            <v>Alaska</v>
          </cell>
          <cell r="D51">
            <v>0.54</v>
          </cell>
          <cell r="E51">
            <v>0.54</v>
          </cell>
          <cell r="F51">
            <v>0.38888570970730835</v>
          </cell>
          <cell r="G51">
            <v>0.53</v>
          </cell>
          <cell r="H51">
            <v>0.54</v>
          </cell>
          <cell r="I51">
            <v>0.54</v>
          </cell>
          <cell r="K51">
            <v>0.5</v>
          </cell>
          <cell r="L51">
            <v>0.5</v>
          </cell>
          <cell r="M51">
            <v>0.2885662610082429</v>
          </cell>
          <cell r="N51">
            <v>0.55000000000000004</v>
          </cell>
          <cell r="O51">
            <v>0.5</v>
          </cell>
          <cell r="P51">
            <v>0.5</v>
          </cell>
          <cell r="R51">
            <v>0.5</v>
          </cell>
          <cell r="S51">
            <v>0.5</v>
          </cell>
          <cell r="T51">
            <v>0.44117457218946982</v>
          </cell>
          <cell r="U51">
            <v>0.49</v>
          </cell>
          <cell r="V51">
            <v>0.5</v>
          </cell>
          <cell r="W51">
            <v>0.5</v>
          </cell>
        </row>
        <row r="52">
          <cell r="C52" t="str">
            <v>Arizona</v>
          </cell>
          <cell r="D52">
            <v>0.70799999999999996</v>
          </cell>
          <cell r="E52">
            <v>0.73799999999999999</v>
          </cell>
          <cell r="F52">
            <v>0.83142688068379866</v>
          </cell>
          <cell r="G52">
            <v>0.70799999999999996</v>
          </cell>
          <cell r="H52">
            <v>0.67500000000000004</v>
          </cell>
          <cell r="I52">
            <v>0.68500000000000005</v>
          </cell>
          <cell r="K52">
            <v>0.68</v>
          </cell>
          <cell r="L52">
            <v>0.71</v>
          </cell>
          <cell r="M52">
            <v>0.75446532510785569</v>
          </cell>
          <cell r="N52">
            <v>0.68</v>
          </cell>
          <cell r="O52">
            <v>0.64</v>
          </cell>
          <cell r="P52">
            <v>0.66</v>
          </cell>
          <cell r="R52">
            <v>0.65</v>
          </cell>
          <cell r="S52">
            <v>0.65</v>
          </cell>
          <cell r="T52">
            <v>0.74006020607161682</v>
          </cell>
          <cell r="U52">
            <v>0.65</v>
          </cell>
          <cell r="V52">
            <v>0.5</v>
          </cell>
          <cell r="W52">
            <v>0.54</v>
          </cell>
        </row>
        <row r="53">
          <cell r="C53" t="str">
            <v>California</v>
          </cell>
          <cell r="D53">
            <v>0.60499999999999998</v>
          </cell>
          <cell r="E53">
            <v>0.60499999999999998</v>
          </cell>
          <cell r="F53">
            <v>0.80537363350458557</v>
          </cell>
          <cell r="G53">
            <v>0.624</v>
          </cell>
          <cell r="H53">
            <v>0.65400000000000003</v>
          </cell>
          <cell r="I53">
            <v>0.66900000000000004</v>
          </cell>
          <cell r="K53">
            <v>0.62</v>
          </cell>
          <cell r="L53">
            <v>0.62</v>
          </cell>
          <cell r="M53">
            <v>0.69937699422310007</v>
          </cell>
          <cell r="N53">
            <v>0.64200000000000002</v>
          </cell>
          <cell r="O53">
            <v>0.62</v>
          </cell>
          <cell r="P53">
            <v>0.64</v>
          </cell>
          <cell r="R53">
            <v>0.53</v>
          </cell>
          <cell r="S53">
            <v>0.53</v>
          </cell>
          <cell r="T53">
            <v>0.6487220024956829</v>
          </cell>
          <cell r="U53">
            <v>0.54700000000000004</v>
          </cell>
          <cell r="V53">
            <v>0.53</v>
          </cell>
          <cell r="W53">
            <v>0.54</v>
          </cell>
        </row>
        <row r="54">
          <cell r="C54" t="str">
            <v>Guam</v>
          </cell>
          <cell r="D54">
            <v>0.5</v>
          </cell>
          <cell r="E54">
            <v>0.4</v>
          </cell>
          <cell r="F54" t="e">
            <v>#N/A</v>
          </cell>
          <cell r="G54">
            <v>0.4</v>
          </cell>
          <cell r="H54">
            <v>0.42</v>
          </cell>
          <cell r="I54">
            <v>0.44</v>
          </cell>
          <cell r="K54">
            <v>0.7</v>
          </cell>
          <cell r="L54">
            <v>0.7</v>
          </cell>
          <cell r="M54" t="e">
            <v>#N/A</v>
          </cell>
          <cell r="N54">
            <v>0.6</v>
          </cell>
          <cell r="O54">
            <v>0.3</v>
          </cell>
          <cell r="P54">
            <v>0.32</v>
          </cell>
          <cell r="R54">
            <v>0.56000000000000005</v>
          </cell>
          <cell r="S54">
            <v>0.56000000000000005</v>
          </cell>
          <cell r="T54" t="e">
            <v>#N/A</v>
          </cell>
          <cell r="U54">
            <v>0.56000000000000005</v>
          </cell>
          <cell r="V54">
            <v>0.3</v>
          </cell>
          <cell r="W54">
            <v>0.32</v>
          </cell>
        </row>
        <row r="55">
          <cell r="C55" t="str">
            <v>Hawaii</v>
          </cell>
          <cell r="D55">
            <v>0.54</v>
          </cell>
          <cell r="E55">
            <v>0.54</v>
          </cell>
          <cell r="F55">
            <v>0.88987194984169904</v>
          </cell>
          <cell r="G55">
            <v>0.56000000000000005</v>
          </cell>
          <cell r="H55">
            <v>0.59</v>
          </cell>
          <cell r="I55">
            <v>0.6</v>
          </cell>
          <cell r="K55">
            <v>0.54</v>
          </cell>
          <cell r="L55">
            <v>0.54</v>
          </cell>
          <cell r="M55">
            <v>0.74015784660461614</v>
          </cell>
          <cell r="N55">
            <v>0.52900000000000003</v>
          </cell>
          <cell r="O55">
            <v>0.55900000000000005</v>
          </cell>
          <cell r="P55">
            <v>0.56399999999999995</v>
          </cell>
          <cell r="R55">
            <v>0.72</v>
          </cell>
          <cell r="S55">
            <v>0.72</v>
          </cell>
          <cell r="T55">
            <v>0.87332883000206118</v>
          </cell>
          <cell r="U55">
            <v>0.58099999999999996</v>
          </cell>
          <cell r="V55">
            <v>0.61099999999999999</v>
          </cell>
          <cell r="W55">
            <v>0.621</v>
          </cell>
        </row>
        <row r="56">
          <cell r="C56" t="str">
            <v>Idaho</v>
          </cell>
          <cell r="D56">
            <v>0.64</v>
          </cell>
          <cell r="E56">
            <v>0.67</v>
          </cell>
          <cell r="F56">
            <v>0.77126256209995114</v>
          </cell>
          <cell r="G56">
            <v>0.73099999999999998</v>
          </cell>
          <cell r="H56">
            <v>0.69499999999999995</v>
          </cell>
          <cell r="I56">
            <v>0.70499999999999996</v>
          </cell>
          <cell r="K56">
            <v>0.5</v>
          </cell>
          <cell r="L56">
            <v>0.52</v>
          </cell>
          <cell r="M56">
            <v>0.78346188761391522</v>
          </cell>
          <cell r="N56">
            <v>0.73099999999999998</v>
          </cell>
          <cell r="O56">
            <v>0.5</v>
          </cell>
          <cell r="P56">
            <v>0.52</v>
          </cell>
          <cell r="R56">
            <v>0.31</v>
          </cell>
          <cell r="S56">
            <v>0.35</v>
          </cell>
          <cell r="T56">
            <v>0.67663198024478699</v>
          </cell>
          <cell r="U56">
            <v>0.72199999999999998</v>
          </cell>
          <cell r="V56">
            <v>0.52</v>
          </cell>
          <cell r="W56">
            <v>0.55000000000000004</v>
          </cell>
        </row>
        <row r="57">
          <cell r="C57" t="str">
            <v>Nevada</v>
          </cell>
          <cell r="D57">
            <v>0.6</v>
          </cell>
          <cell r="E57">
            <v>0.6</v>
          </cell>
          <cell r="F57">
            <v>0.91107066756243416</v>
          </cell>
          <cell r="G57">
            <v>0.61099999999999999</v>
          </cell>
          <cell r="H57">
            <v>0.6</v>
          </cell>
          <cell r="I57">
            <v>0.61</v>
          </cell>
          <cell r="K57">
            <v>0.48</v>
          </cell>
          <cell r="L57">
            <v>0.48</v>
          </cell>
          <cell r="M57">
            <v>0.58853682086558901</v>
          </cell>
          <cell r="N57">
            <v>0.443</v>
          </cell>
          <cell r="O57">
            <v>0.48</v>
          </cell>
          <cell r="P57">
            <v>0.49</v>
          </cell>
          <cell r="R57">
            <v>0.4</v>
          </cell>
          <cell r="S57">
            <v>0.4</v>
          </cell>
          <cell r="T57">
            <v>1.1276640240166431</v>
          </cell>
          <cell r="U57">
            <v>0.60899999999999999</v>
          </cell>
          <cell r="V57">
            <v>0.4</v>
          </cell>
          <cell r="W57">
            <v>0.41</v>
          </cell>
        </row>
        <row r="58">
          <cell r="C58" t="str">
            <v>Oregon</v>
          </cell>
          <cell r="D58">
            <v>0.62</v>
          </cell>
          <cell r="E58">
            <v>0.625</v>
          </cell>
          <cell r="F58">
            <v>0.80140649495032146</v>
          </cell>
          <cell r="G58">
            <v>0.69</v>
          </cell>
          <cell r="H58">
            <v>0.62</v>
          </cell>
          <cell r="I58">
            <v>0.625</v>
          </cell>
          <cell r="K58">
            <v>0.59</v>
          </cell>
          <cell r="L58">
            <v>0.59</v>
          </cell>
          <cell r="M58">
            <v>0.72660378769352874</v>
          </cell>
          <cell r="N58">
            <v>0.56000000000000005</v>
          </cell>
          <cell r="O58">
            <v>0.59</v>
          </cell>
          <cell r="P58">
            <v>0.59</v>
          </cell>
          <cell r="R58">
            <v>0.65</v>
          </cell>
          <cell r="S58">
            <v>0.68</v>
          </cell>
          <cell r="T58">
            <v>0.73502121177179647</v>
          </cell>
          <cell r="U58">
            <v>0.71</v>
          </cell>
          <cell r="V58">
            <v>0.65</v>
          </cell>
          <cell r="W58">
            <v>0.68</v>
          </cell>
        </row>
        <row r="59">
          <cell r="C59" t="str">
            <v>Washington</v>
          </cell>
          <cell r="F59">
            <v>0.73531812582973732</v>
          </cell>
          <cell r="G59">
            <v>0.66900000000000004</v>
          </cell>
          <cell r="H59">
            <v>0.63</v>
          </cell>
          <cell r="I59">
            <v>0.64</v>
          </cell>
          <cell r="M59">
            <v>0.63420994920974283</v>
          </cell>
          <cell r="N59">
            <v>0.65400000000000003</v>
          </cell>
          <cell r="O59">
            <v>0.59399999999999997</v>
          </cell>
          <cell r="P59">
            <v>0.60399999999999998</v>
          </cell>
          <cell r="T59">
            <v>0.68354275049309621</v>
          </cell>
          <cell r="U59">
            <v>0.7</v>
          </cell>
          <cell r="V59">
            <v>0.51700000000000002</v>
          </cell>
          <cell r="W59">
            <v>0.52700000000000002</v>
          </cell>
        </row>
      </sheetData>
      <sheetData sheetId="3">
        <row r="6">
          <cell r="C6" t="str">
            <v>Connecticut</v>
          </cell>
          <cell r="D6">
            <v>0.57999999999999996</v>
          </cell>
          <cell r="E6">
            <v>0.58499999999999996</v>
          </cell>
          <cell r="F6">
            <v>0.68757365414796578</v>
          </cell>
          <cell r="G6">
            <v>0.56000000000000005</v>
          </cell>
          <cell r="H6">
            <v>0.61</v>
          </cell>
          <cell r="I6">
            <v>0.62</v>
          </cell>
          <cell r="K6">
            <v>0.55300000000000005</v>
          </cell>
          <cell r="L6">
            <v>0.55300000000000005</v>
          </cell>
          <cell r="M6">
            <v>0.58326671046940715</v>
          </cell>
          <cell r="N6">
            <v>0.54600000000000004</v>
          </cell>
          <cell r="O6">
            <v>0.57999999999999996</v>
          </cell>
          <cell r="P6">
            <v>0.59</v>
          </cell>
          <cell r="R6">
            <v>5500</v>
          </cell>
          <cell r="S6">
            <v>5750</v>
          </cell>
          <cell r="T6">
            <v>5460.0604512696736</v>
          </cell>
          <cell r="U6">
            <v>5200</v>
          </cell>
          <cell r="V6">
            <v>5800</v>
          </cell>
          <cell r="W6">
            <v>5900</v>
          </cell>
        </row>
        <row r="7">
          <cell r="C7" t="str">
            <v>Maine</v>
          </cell>
          <cell r="D7">
            <v>0.58799999999999997</v>
          </cell>
          <cell r="E7">
            <v>0.58799999999999997</v>
          </cell>
          <cell r="F7">
            <v>0.63803819730414446</v>
          </cell>
          <cell r="G7">
            <v>0.57799999999999996</v>
          </cell>
          <cell r="H7">
            <v>0.65</v>
          </cell>
          <cell r="I7">
            <v>0.66</v>
          </cell>
          <cell r="K7">
            <v>0.57499999999999996</v>
          </cell>
          <cell r="L7">
            <v>0.57499999999999996</v>
          </cell>
          <cell r="M7">
            <v>0.62594241984351484</v>
          </cell>
          <cell r="N7">
            <v>0.56999999999999995</v>
          </cell>
          <cell r="O7">
            <v>0.63</v>
          </cell>
          <cell r="P7">
            <v>0.64</v>
          </cell>
          <cell r="R7">
            <v>4600</v>
          </cell>
          <cell r="S7">
            <v>4600</v>
          </cell>
          <cell r="T7">
            <v>5074.1268341603609</v>
          </cell>
          <cell r="U7">
            <v>4545</v>
          </cell>
          <cell r="V7">
            <v>5000</v>
          </cell>
          <cell r="W7">
            <v>5100</v>
          </cell>
        </row>
        <row r="8">
          <cell r="C8" t="str">
            <v>Massachusetts</v>
          </cell>
          <cell r="D8">
            <v>0.64</v>
          </cell>
          <cell r="E8">
            <v>0.64500000000000002</v>
          </cell>
          <cell r="F8">
            <v>0.7194842219566121</v>
          </cell>
          <cell r="G8">
            <v>0.6</v>
          </cell>
          <cell r="H8">
            <v>0.64</v>
          </cell>
          <cell r="I8">
            <v>0.64500000000000002</v>
          </cell>
          <cell r="K8">
            <v>0.62</v>
          </cell>
          <cell r="L8">
            <v>0.625</v>
          </cell>
          <cell r="M8">
            <v>0.63408338263667008</v>
          </cell>
          <cell r="N8">
            <v>0.6</v>
          </cell>
          <cell r="O8">
            <v>0.63</v>
          </cell>
          <cell r="P8">
            <v>0.64</v>
          </cell>
          <cell r="R8">
            <v>5600</v>
          </cell>
          <cell r="S8">
            <v>5700</v>
          </cell>
          <cell r="T8">
            <v>6741.6755976672648</v>
          </cell>
          <cell r="U8">
            <v>5400</v>
          </cell>
          <cell r="V8">
            <v>6000</v>
          </cell>
          <cell r="W8">
            <v>6100</v>
          </cell>
        </row>
        <row r="9">
          <cell r="C9" t="str">
            <v>New Hampshire</v>
          </cell>
          <cell r="D9">
            <v>0.67</v>
          </cell>
          <cell r="E9">
            <v>0.67500000000000004</v>
          </cell>
          <cell r="F9">
            <v>0.72005006785529713</v>
          </cell>
          <cell r="G9">
            <v>0.64</v>
          </cell>
          <cell r="H9">
            <v>0.67</v>
          </cell>
          <cell r="I9">
            <v>0.67500000000000004</v>
          </cell>
          <cell r="K9">
            <v>0.66500000000000004</v>
          </cell>
          <cell r="L9">
            <v>0.67</v>
          </cell>
          <cell r="M9">
            <v>0.74646114616199843</v>
          </cell>
          <cell r="N9">
            <v>0.77</v>
          </cell>
          <cell r="O9">
            <v>0.66500000000000004</v>
          </cell>
          <cell r="P9">
            <v>0.67</v>
          </cell>
          <cell r="R9">
            <v>6041</v>
          </cell>
          <cell r="S9">
            <v>6246</v>
          </cell>
          <cell r="T9">
            <v>5134.9304666544449</v>
          </cell>
          <cell r="U9">
            <v>6127</v>
          </cell>
          <cell r="V9">
            <v>6041</v>
          </cell>
          <cell r="W9">
            <v>6246</v>
          </cell>
        </row>
        <row r="10">
          <cell r="C10" t="str">
            <v>New Jersey</v>
          </cell>
          <cell r="D10">
            <v>0.49</v>
          </cell>
          <cell r="E10">
            <v>0.49</v>
          </cell>
          <cell r="F10">
            <v>0.72573483271949835</v>
          </cell>
          <cell r="G10">
            <v>0.47799999999999998</v>
          </cell>
          <cell r="H10">
            <v>0.5</v>
          </cell>
          <cell r="I10">
            <v>0.55000000000000004</v>
          </cell>
          <cell r="K10">
            <v>0.49</v>
          </cell>
          <cell r="L10">
            <v>0.49</v>
          </cell>
          <cell r="M10">
            <v>0.79750452233505231</v>
          </cell>
          <cell r="N10">
            <v>0.48199999999999998</v>
          </cell>
          <cell r="O10">
            <v>0.55000000000000004</v>
          </cell>
          <cell r="P10">
            <v>0.56000000000000005</v>
          </cell>
          <cell r="R10">
            <v>5000</v>
          </cell>
          <cell r="S10">
            <v>5000</v>
          </cell>
          <cell r="T10">
            <v>5656.6743417985999</v>
          </cell>
          <cell r="U10">
            <v>4834</v>
          </cell>
          <cell r="V10">
            <v>5200</v>
          </cell>
          <cell r="W10">
            <v>5300</v>
          </cell>
        </row>
        <row r="11">
          <cell r="C11" t="str">
            <v>New York</v>
          </cell>
          <cell r="D11">
            <v>0.66</v>
          </cell>
          <cell r="E11">
            <v>0.66</v>
          </cell>
          <cell r="F11">
            <v>0.76131128771707124</v>
          </cell>
          <cell r="G11">
            <v>0.60699999999999998</v>
          </cell>
          <cell r="H11">
            <v>0.67</v>
          </cell>
          <cell r="I11">
            <v>0.68</v>
          </cell>
          <cell r="K11">
            <v>0.66</v>
          </cell>
          <cell r="L11">
            <v>0.66</v>
          </cell>
          <cell r="M11">
            <v>0.67042184032481411</v>
          </cell>
          <cell r="N11">
            <v>0.622</v>
          </cell>
          <cell r="O11">
            <v>0.66</v>
          </cell>
          <cell r="P11">
            <v>0.67</v>
          </cell>
          <cell r="R11">
            <v>5300</v>
          </cell>
          <cell r="S11">
            <v>5300</v>
          </cell>
          <cell r="T11">
            <v>5726.7762144925036</v>
          </cell>
          <cell r="U11">
            <v>4840</v>
          </cell>
          <cell r="V11">
            <v>5300</v>
          </cell>
          <cell r="W11">
            <v>5400</v>
          </cell>
        </row>
        <row r="12">
          <cell r="C12" t="str">
            <v>Puerto Rico</v>
          </cell>
          <cell r="F12">
            <v>0.48131421013782066</v>
          </cell>
          <cell r="G12">
            <v>0.435</v>
          </cell>
          <cell r="H12">
            <v>0.48</v>
          </cell>
          <cell r="I12">
            <v>0.49</v>
          </cell>
          <cell r="M12">
            <v>0.49002793475141693</v>
          </cell>
          <cell r="N12">
            <v>0.44500000000000001</v>
          </cell>
          <cell r="O12">
            <v>0.49</v>
          </cell>
          <cell r="P12">
            <v>0.5</v>
          </cell>
          <cell r="T12">
            <v>8121.5829737124077</v>
          </cell>
          <cell r="U12">
            <v>2800</v>
          </cell>
          <cell r="V12">
            <v>7765</v>
          </cell>
          <cell r="W12">
            <v>7800</v>
          </cell>
        </row>
        <row r="13">
          <cell r="C13" t="str">
            <v>Rhode Island</v>
          </cell>
          <cell r="D13">
            <v>0.65</v>
          </cell>
          <cell r="E13">
            <v>0.67</v>
          </cell>
          <cell r="F13">
            <v>0.73543509497790427</v>
          </cell>
          <cell r="G13">
            <v>0.61</v>
          </cell>
          <cell r="H13">
            <v>0.72</v>
          </cell>
          <cell r="I13">
            <v>0.73</v>
          </cell>
          <cell r="K13">
            <v>0.62</v>
          </cell>
          <cell r="L13">
            <v>0.63</v>
          </cell>
          <cell r="M13">
            <v>0.62432777753689672</v>
          </cell>
          <cell r="N13">
            <v>0.6</v>
          </cell>
          <cell r="O13">
            <v>0.63</v>
          </cell>
          <cell r="P13">
            <v>0.64</v>
          </cell>
          <cell r="R13">
            <v>5122</v>
          </cell>
          <cell r="S13">
            <v>5144</v>
          </cell>
          <cell r="T13">
            <v>6517.6157423751647</v>
          </cell>
          <cell r="U13">
            <v>5078</v>
          </cell>
          <cell r="V13">
            <v>5800</v>
          </cell>
          <cell r="W13">
            <v>5900</v>
          </cell>
        </row>
        <row r="14">
          <cell r="C14" t="str">
            <v>Vermont</v>
          </cell>
          <cell r="D14">
            <v>0.62</v>
          </cell>
          <cell r="E14">
            <v>0.63</v>
          </cell>
          <cell r="F14">
            <v>0.62216209641057763</v>
          </cell>
          <cell r="G14">
            <v>0.6</v>
          </cell>
          <cell r="H14">
            <v>0.65</v>
          </cell>
          <cell r="I14">
            <v>0.66</v>
          </cell>
          <cell r="K14">
            <v>0.56000000000000005</v>
          </cell>
          <cell r="L14">
            <v>0.57999999999999996</v>
          </cell>
          <cell r="M14">
            <v>0.56389595045507157</v>
          </cell>
          <cell r="N14">
            <v>0.55100000000000005</v>
          </cell>
          <cell r="O14">
            <v>0.57999999999999996</v>
          </cell>
          <cell r="P14">
            <v>0.59</v>
          </cell>
          <cell r="R14">
            <v>4760</v>
          </cell>
          <cell r="S14">
            <v>4855</v>
          </cell>
          <cell r="T14">
            <v>5432.3990201213419</v>
          </cell>
          <cell r="U14">
            <v>5111</v>
          </cell>
          <cell r="V14">
            <v>5000</v>
          </cell>
          <cell r="W14">
            <v>5200</v>
          </cell>
        </row>
        <row r="15">
          <cell r="C15" t="str">
            <v>Virgin Islands</v>
          </cell>
          <cell r="F15" t="e">
            <v>#N/A</v>
          </cell>
          <cell r="G15">
            <v>0.5</v>
          </cell>
          <cell r="M15" t="e">
            <v>#N/A</v>
          </cell>
          <cell r="N15">
            <v>0.45</v>
          </cell>
          <cell r="T15" t="e">
            <v>#N/A</v>
          </cell>
          <cell r="U15">
            <v>5000</v>
          </cell>
        </row>
        <row r="16">
          <cell r="C16" t="str">
            <v>Delaware</v>
          </cell>
          <cell r="D16">
            <v>0.47</v>
          </cell>
          <cell r="E16">
            <v>0.48</v>
          </cell>
          <cell r="F16">
            <v>0.74590228603439523</v>
          </cell>
          <cell r="G16">
            <v>0.52200000000000002</v>
          </cell>
          <cell r="H16">
            <v>0.56000000000000005</v>
          </cell>
          <cell r="I16">
            <v>0.56000000000000005</v>
          </cell>
          <cell r="K16">
            <v>0.45</v>
          </cell>
          <cell r="L16">
            <v>0.46</v>
          </cell>
          <cell r="M16">
            <v>0.64297803960787103</v>
          </cell>
          <cell r="N16">
            <v>0.60899999999999999</v>
          </cell>
          <cell r="O16">
            <v>0.62</v>
          </cell>
          <cell r="P16">
            <v>0.62</v>
          </cell>
          <cell r="R16">
            <v>3357</v>
          </cell>
          <cell r="S16">
            <v>3458</v>
          </cell>
          <cell r="T16">
            <v>5141.2180180719879</v>
          </cell>
          <cell r="U16">
            <v>4371</v>
          </cell>
          <cell r="V16">
            <v>4500</v>
          </cell>
          <cell r="W16">
            <v>4500</v>
          </cell>
        </row>
        <row r="17">
          <cell r="C17" t="str">
            <v>District of Columbia</v>
          </cell>
          <cell r="D17">
            <v>0.5</v>
          </cell>
          <cell r="E17">
            <v>0.5</v>
          </cell>
          <cell r="F17">
            <v>1.0215248831817951</v>
          </cell>
          <cell r="G17">
            <v>0.5</v>
          </cell>
          <cell r="H17">
            <v>0.54</v>
          </cell>
          <cell r="I17">
            <v>0.54</v>
          </cell>
          <cell r="K17">
            <v>0.79</v>
          </cell>
          <cell r="L17">
            <v>0.79</v>
          </cell>
          <cell r="M17">
            <v>0.80486146434134032</v>
          </cell>
          <cell r="N17">
            <v>0.79</v>
          </cell>
          <cell r="O17">
            <v>0.79</v>
          </cell>
          <cell r="P17">
            <v>0.79</v>
          </cell>
          <cell r="R17">
            <v>4569</v>
          </cell>
          <cell r="S17">
            <v>4569</v>
          </cell>
          <cell r="T17">
            <v>9419.9483801357856</v>
          </cell>
          <cell r="U17">
            <v>5500</v>
          </cell>
          <cell r="V17">
            <v>5200</v>
          </cell>
          <cell r="W17">
            <v>5200</v>
          </cell>
        </row>
        <row r="18">
          <cell r="C18" t="str">
            <v>Maryland</v>
          </cell>
          <cell r="D18">
            <v>0.56999999999999995</v>
          </cell>
          <cell r="E18">
            <v>0.56999999999999995</v>
          </cell>
          <cell r="F18">
            <v>0.81801231497373283</v>
          </cell>
          <cell r="G18">
            <v>0.55000000000000004</v>
          </cell>
          <cell r="H18">
            <v>0.57999999999999996</v>
          </cell>
          <cell r="I18">
            <v>0.57999999999999996</v>
          </cell>
          <cell r="K18">
            <v>0.55000000000000004</v>
          </cell>
          <cell r="L18">
            <v>0.55000000000000004</v>
          </cell>
          <cell r="M18">
            <v>0.77557110645876093</v>
          </cell>
          <cell r="N18">
            <v>0.55000000000000004</v>
          </cell>
          <cell r="O18">
            <v>0.56999999999999995</v>
          </cell>
          <cell r="P18">
            <v>0.56999999999999995</v>
          </cell>
          <cell r="R18">
            <v>5000</v>
          </cell>
          <cell r="S18">
            <v>5000</v>
          </cell>
          <cell r="T18">
            <v>6448.2954555336546</v>
          </cell>
          <cell r="U18">
            <v>5000</v>
          </cell>
          <cell r="V18">
            <v>5000</v>
          </cell>
          <cell r="W18">
            <v>5000</v>
          </cell>
        </row>
        <row r="19">
          <cell r="C19" t="str">
            <v>Pennsylvania</v>
          </cell>
          <cell r="D19">
            <v>0.61</v>
          </cell>
          <cell r="E19">
            <v>0.61</v>
          </cell>
          <cell r="F19">
            <v>0.65503806867710468</v>
          </cell>
          <cell r="G19">
            <v>0.61</v>
          </cell>
          <cell r="H19">
            <v>0.62</v>
          </cell>
          <cell r="I19">
            <v>0.62</v>
          </cell>
          <cell r="K19">
            <v>0.62</v>
          </cell>
          <cell r="L19">
            <v>0.62</v>
          </cell>
          <cell r="M19">
            <v>0.64098812040175956</v>
          </cell>
          <cell r="N19">
            <v>0.62</v>
          </cell>
          <cell r="O19">
            <v>0.62</v>
          </cell>
          <cell r="P19">
            <v>0.62</v>
          </cell>
          <cell r="R19">
            <v>5000</v>
          </cell>
          <cell r="S19">
            <v>5000</v>
          </cell>
          <cell r="T19">
            <v>5297.7198511020397</v>
          </cell>
          <cell r="U19">
            <v>5000</v>
          </cell>
          <cell r="V19">
            <v>5000</v>
          </cell>
          <cell r="W19">
            <v>5000</v>
          </cell>
        </row>
        <row r="20">
          <cell r="C20" t="str">
            <v>Virginia</v>
          </cell>
          <cell r="D20">
            <v>0.65</v>
          </cell>
          <cell r="E20">
            <v>0.65</v>
          </cell>
          <cell r="F20">
            <v>0.89336390068840854</v>
          </cell>
          <cell r="G20">
            <v>0.65</v>
          </cell>
          <cell r="H20">
            <v>0.68</v>
          </cell>
          <cell r="I20">
            <v>0.68</v>
          </cell>
          <cell r="K20">
            <v>0.83</v>
          </cell>
          <cell r="L20">
            <v>0.83</v>
          </cell>
          <cell r="M20">
            <v>0.88720422268385279</v>
          </cell>
          <cell r="N20">
            <v>0.83</v>
          </cell>
          <cell r="O20">
            <v>0.78</v>
          </cell>
          <cell r="P20">
            <v>0.78</v>
          </cell>
          <cell r="R20">
            <v>5600</v>
          </cell>
          <cell r="S20">
            <v>5600</v>
          </cell>
          <cell r="T20">
            <v>6826.9688137689154</v>
          </cell>
          <cell r="U20">
            <v>5600</v>
          </cell>
          <cell r="V20">
            <v>5600</v>
          </cell>
          <cell r="W20">
            <v>5600</v>
          </cell>
        </row>
        <row r="21">
          <cell r="C21" t="str">
            <v>West Virginia</v>
          </cell>
          <cell r="D21">
            <v>0.5</v>
          </cell>
          <cell r="E21">
            <v>0.52</v>
          </cell>
          <cell r="F21">
            <v>0.62016470941254498</v>
          </cell>
          <cell r="G21">
            <v>0.52</v>
          </cell>
          <cell r="H21">
            <v>0.59</v>
          </cell>
          <cell r="I21">
            <v>0.59</v>
          </cell>
          <cell r="K21">
            <v>0.71</v>
          </cell>
          <cell r="L21">
            <v>0.65</v>
          </cell>
          <cell r="M21">
            <v>0.63447532113672933</v>
          </cell>
          <cell r="N21">
            <v>0.65</v>
          </cell>
          <cell r="O21">
            <v>0.71</v>
          </cell>
          <cell r="P21">
            <v>0.71</v>
          </cell>
          <cell r="R21">
            <v>4500</v>
          </cell>
          <cell r="S21">
            <v>4500</v>
          </cell>
          <cell r="T21">
            <v>4714.1165834356398</v>
          </cell>
          <cell r="U21">
            <v>4500</v>
          </cell>
          <cell r="V21">
            <v>4600</v>
          </cell>
          <cell r="W21">
            <v>4600</v>
          </cell>
        </row>
        <row r="22">
          <cell r="C22" t="str">
            <v>Alabama</v>
          </cell>
          <cell r="D22">
            <v>0.65</v>
          </cell>
          <cell r="E22">
            <v>0.66</v>
          </cell>
          <cell r="F22">
            <v>0.70134812337577979</v>
          </cell>
          <cell r="G22">
            <v>0.63</v>
          </cell>
          <cell r="H22">
            <v>0.71</v>
          </cell>
          <cell r="I22">
            <v>0.71499999999999997</v>
          </cell>
          <cell r="K22">
            <v>0.68</v>
          </cell>
          <cell r="L22">
            <v>0.69</v>
          </cell>
          <cell r="M22">
            <v>0.71808070658222234</v>
          </cell>
          <cell r="N22">
            <v>0.66</v>
          </cell>
          <cell r="O22">
            <v>0.72</v>
          </cell>
          <cell r="P22">
            <v>0.72499999999999998</v>
          </cell>
          <cell r="R22">
            <v>4600</v>
          </cell>
          <cell r="S22">
            <v>4700</v>
          </cell>
          <cell r="T22">
            <v>4174.162624122182</v>
          </cell>
          <cell r="U22">
            <v>4400</v>
          </cell>
          <cell r="V22">
            <v>4600</v>
          </cell>
          <cell r="W22">
            <v>4700</v>
          </cell>
        </row>
        <row r="23">
          <cell r="C23" t="str">
            <v>Florida</v>
          </cell>
          <cell r="D23">
            <v>0.62</v>
          </cell>
          <cell r="E23">
            <v>0.62</v>
          </cell>
          <cell r="F23">
            <v>0.61703902091372065</v>
          </cell>
          <cell r="G23">
            <v>0.61</v>
          </cell>
          <cell r="H23">
            <v>0.62</v>
          </cell>
          <cell r="I23">
            <v>0.62</v>
          </cell>
          <cell r="K23">
            <v>0.64</v>
          </cell>
          <cell r="L23">
            <v>0.64</v>
          </cell>
          <cell r="M23">
            <v>0.70099257859250652</v>
          </cell>
          <cell r="N23">
            <v>0.63</v>
          </cell>
          <cell r="O23">
            <v>0.64</v>
          </cell>
          <cell r="P23">
            <v>0.64200000000000002</v>
          </cell>
          <cell r="R23">
            <v>4850</v>
          </cell>
          <cell r="S23">
            <v>4850</v>
          </cell>
          <cell r="T23">
            <v>4914.4555992050664</v>
          </cell>
          <cell r="U23">
            <v>4550</v>
          </cell>
          <cell r="V23">
            <v>4850</v>
          </cell>
          <cell r="W23">
            <v>4850</v>
          </cell>
        </row>
        <row r="24">
          <cell r="C24" t="str">
            <v>Georgia</v>
          </cell>
          <cell r="D24">
            <v>0.7</v>
          </cell>
          <cell r="E24">
            <v>0.70599999999999996</v>
          </cell>
          <cell r="F24">
            <v>0.71570583501578955</v>
          </cell>
          <cell r="G24">
            <v>0.64</v>
          </cell>
          <cell r="H24">
            <v>0.70499999999999996</v>
          </cell>
          <cell r="I24">
            <v>0.71</v>
          </cell>
          <cell r="K24">
            <v>0.70599999999999996</v>
          </cell>
          <cell r="L24">
            <v>0.71599999999999997</v>
          </cell>
          <cell r="M24">
            <v>0.76587421759353735</v>
          </cell>
          <cell r="N24">
            <v>0.65</v>
          </cell>
          <cell r="O24">
            <v>0.71</v>
          </cell>
          <cell r="P24">
            <v>0.71899999999999997</v>
          </cell>
          <cell r="R24">
            <v>4809</v>
          </cell>
          <cell r="S24">
            <v>4859</v>
          </cell>
          <cell r="T24">
            <v>4662.498698073945</v>
          </cell>
          <cell r="U24">
            <v>4156</v>
          </cell>
          <cell r="V24">
            <v>4809</v>
          </cell>
          <cell r="W24">
            <v>4859</v>
          </cell>
        </row>
        <row r="25">
          <cell r="C25" t="str">
            <v>Kentucky</v>
          </cell>
          <cell r="D25">
            <v>0.67</v>
          </cell>
          <cell r="E25">
            <v>0.7</v>
          </cell>
          <cell r="F25">
            <v>0.69353356715014414</v>
          </cell>
          <cell r="G25">
            <v>0.64</v>
          </cell>
          <cell r="H25">
            <v>0.67</v>
          </cell>
          <cell r="I25">
            <v>0.7</v>
          </cell>
          <cell r="K25">
            <v>0.71499999999999997</v>
          </cell>
          <cell r="L25">
            <v>0.73</v>
          </cell>
          <cell r="M25">
            <v>0.72527223332791158</v>
          </cell>
          <cell r="N25">
            <v>0.68900000000000006</v>
          </cell>
          <cell r="O25">
            <v>0.71499999999999997</v>
          </cell>
          <cell r="P25">
            <v>0.73</v>
          </cell>
          <cell r="R25">
            <v>5700</v>
          </cell>
          <cell r="S25">
            <v>6000</v>
          </cell>
          <cell r="T25">
            <v>4686.8091028361014</v>
          </cell>
          <cell r="U25">
            <v>5200</v>
          </cell>
          <cell r="V25">
            <v>5700</v>
          </cell>
          <cell r="W25">
            <v>6000</v>
          </cell>
        </row>
        <row r="26">
          <cell r="C26" t="str">
            <v>Mississippi</v>
          </cell>
          <cell r="D26">
            <v>0.64400000000000002</v>
          </cell>
          <cell r="E26">
            <v>0.64400000000000002</v>
          </cell>
          <cell r="F26">
            <v>0.700475960293093</v>
          </cell>
          <cell r="G26">
            <v>0.60399999999999998</v>
          </cell>
          <cell r="H26">
            <v>0.64400000000000002</v>
          </cell>
          <cell r="I26">
            <v>0.65</v>
          </cell>
          <cell r="K26">
            <v>0.623</v>
          </cell>
          <cell r="L26">
            <v>0.65300000000000002</v>
          </cell>
          <cell r="M26">
            <v>0.70088065876022487</v>
          </cell>
          <cell r="N26">
            <v>0.623</v>
          </cell>
          <cell r="O26">
            <v>0.65</v>
          </cell>
          <cell r="P26">
            <v>0.65300000000000002</v>
          </cell>
          <cell r="R26">
            <v>3858</v>
          </cell>
          <cell r="S26">
            <v>3858</v>
          </cell>
          <cell r="T26">
            <v>4650.659904390599</v>
          </cell>
          <cell r="U26">
            <v>3815</v>
          </cell>
          <cell r="V26">
            <v>3900</v>
          </cell>
          <cell r="W26">
            <v>3900</v>
          </cell>
        </row>
        <row r="27">
          <cell r="C27" t="str">
            <v>North Carolina</v>
          </cell>
          <cell r="D27">
            <v>0.7</v>
          </cell>
          <cell r="E27">
            <v>0.72</v>
          </cell>
          <cell r="F27">
            <v>0.77685303715054699</v>
          </cell>
          <cell r="G27">
            <v>0.66</v>
          </cell>
          <cell r="H27">
            <v>0.7</v>
          </cell>
          <cell r="I27">
            <v>0.72</v>
          </cell>
          <cell r="K27">
            <v>0.68</v>
          </cell>
          <cell r="L27">
            <v>0.7</v>
          </cell>
          <cell r="M27">
            <v>0.76350192794016847</v>
          </cell>
          <cell r="N27">
            <v>0.68</v>
          </cell>
          <cell r="O27">
            <v>0.69</v>
          </cell>
          <cell r="P27">
            <v>0.71</v>
          </cell>
          <cell r="R27">
            <v>4800</v>
          </cell>
          <cell r="S27">
            <v>5000</v>
          </cell>
          <cell r="T27">
            <v>5583.5066029537229</v>
          </cell>
          <cell r="U27">
            <v>4600</v>
          </cell>
          <cell r="V27">
            <v>4800</v>
          </cell>
          <cell r="W27">
            <v>5000</v>
          </cell>
        </row>
        <row r="28">
          <cell r="C28" t="str">
            <v>South Carolina</v>
          </cell>
          <cell r="D28">
            <v>0.64</v>
          </cell>
          <cell r="E28">
            <v>0.64</v>
          </cell>
          <cell r="F28">
            <v>0.77590948682094918</v>
          </cell>
          <cell r="G28">
            <v>0.64</v>
          </cell>
          <cell r="H28">
            <v>0.67500000000000004</v>
          </cell>
          <cell r="I28">
            <v>0.67500000000000004</v>
          </cell>
          <cell r="K28">
            <v>0.64200000000000002</v>
          </cell>
          <cell r="L28">
            <v>0.64200000000000002</v>
          </cell>
          <cell r="M28">
            <v>0.77445952774617921</v>
          </cell>
          <cell r="N28">
            <v>0.66</v>
          </cell>
          <cell r="O28">
            <v>0.67</v>
          </cell>
          <cell r="P28">
            <v>0.67</v>
          </cell>
          <cell r="R28">
            <v>4338</v>
          </cell>
          <cell r="S28">
            <v>4381</v>
          </cell>
          <cell r="T28">
            <v>5172.3778634345726</v>
          </cell>
          <cell r="U28">
            <v>4405</v>
          </cell>
          <cell r="V28">
            <v>4300</v>
          </cell>
          <cell r="W28">
            <v>4300</v>
          </cell>
        </row>
        <row r="29">
          <cell r="C29" t="str">
            <v>Tennessee</v>
          </cell>
          <cell r="D29">
            <v>0.69</v>
          </cell>
          <cell r="E29">
            <v>0.69</v>
          </cell>
          <cell r="F29">
            <v>0.69849840479951186</v>
          </cell>
          <cell r="G29">
            <v>0.65</v>
          </cell>
          <cell r="H29">
            <v>0.65</v>
          </cell>
          <cell r="I29">
            <v>0.66</v>
          </cell>
          <cell r="K29">
            <v>0.69</v>
          </cell>
          <cell r="L29">
            <v>0.69</v>
          </cell>
          <cell r="M29">
            <v>0.73436052164615973</v>
          </cell>
          <cell r="N29">
            <v>0.64</v>
          </cell>
          <cell r="O29">
            <v>0.65</v>
          </cell>
          <cell r="P29">
            <v>0.66</v>
          </cell>
          <cell r="R29">
            <v>4713</v>
          </cell>
          <cell r="S29">
            <v>4713</v>
          </cell>
          <cell r="T29">
            <v>4909.5469435899868</v>
          </cell>
          <cell r="U29">
            <v>4613</v>
          </cell>
          <cell r="V29">
            <v>4587</v>
          </cell>
          <cell r="W29">
            <v>4700</v>
          </cell>
        </row>
        <row r="30">
          <cell r="C30" t="str">
            <v>Arkansas</v>
          </cell>
          <cell r="D30">
            <v>0.6</v>
          </cell>
          <cell r="E30">
            <v>0.61</v>
          </cell>
          <cell r="F30">
            <v>0.73393576618057876</v>
          </cell>
          <cell r="G30">
            <v>0.65500000000000003</v>
          </cell>
          <cell r="H30">
            <v>0.73399999999999999</v>
          </cell>
          <cell r="I30">
            <v>0.73399999999999999</v>
          </cell>
          <cell r="K30">
            <v>0.6</v>
          </cell>
          <cell r="L30">
            <v>0.61</v>
          </cell>
          <cell r="M30">
            <v>0.75784882289176125</v>
          </cell>
          <cell r="N30">
            <v>0.67</v>
          </cell>
          <cell r="O30">
            <v>0.745</v>
          </cell>
          <cell r="P30">
            <v>0.745</v>
          </cell>
          <cell r="R30">
            <v>4228</v>
          </cell>
          <cell r="S30">
            <v>4300</v>
          </cell>
          <cell r="T30">
            <v>4586.2424869084971</v>
          </cell>
          <cell r="U30">
            <v>4500</v>
          </cell>
          <cell r="V30">
            <v>4750</v>
          </cell>
          <cell r="W30">
            <v>4750</v>
          </cell>
        </row>
        <row r="31">
          <cell r="C31" t="str">
            <v>Colorado</v>
          </cell>
          <cell r="D31">
            <v>0.52500000000000002</v>
          </cell>
          <cell r="E31">
            <v>0.52500000000000002</v>
          </cell>
          <cell r="F31">
            <v>0.66715935053524011</v>
          </cell>
          <cell r="G31">
            <v>0.52500000000000002</v>
          </cell>
          <cell r="H31">
            <v>0.59</v>
          </cell>
          <cell r="I31">
            <v>0.59</v>
          </cell>
          <cell r="K31">
            <v>0.49199999999999999</v>
          </cell>
          <cell r="L31">
            <v>0.49199999999999999</v>
          </cell>
          <cell r="M31">
            <v>0.66853360412513507</v>
          </cell>
          <cell r="N31">
            <v>0.49200000000000005</v>
          </cell>
          <cell r="O31">
            <v>0.55500000000000005</v>
          </cell>
          <cell r="P31">
            <v>0.55500000000000005</v>
          </cell>
          <cell r="R31">
            <v>4871</v>
          </cell>
          <cell r="S31">
            <v>4871</v>
          </cell>
          <cell r="T31">
            <v>5759.4869800208362</v>
          </cell>
          <cell r="U31">
            <v>4871</v>
          </cell>
          <cell r="V31">
            <v>5192</v>
          </cell>
          <cell r="W31">
            <v>5192</v>
          </cell>
        </row>
        <row r="32">
          <cell r="C32" t="str">
            <v>Louisiana</v>
          </cell>
          <cell r="D32">
            <v>0.59699999999999998</v>
          </cell>
          <cell r="E32">
            <v>0.59699999999999998</v>
          </cell>
          <cell r="F32">
            <v>0.65794771137453811</v>
          </cell>
          <cell r="G32">
            <v>0.59699999999999998</v>
          </cell>
          <cell r="H32">
            <v>0.61</v>
          </cell>
          <cell r="I32">
            <v>0.61</v>
          </cell>
          <cell r="K32">
            <v>0.627</v>
          </cell>
          <cell r="L32">
            <v>0.627</v>
          </cell>
          <cell r="M32">
            <v>0.67977866650100482</v>
          </cell>
          <cell r="N32">
            <v>0.627</v>
          </cell>
          <cell r="O32">
            <v>0.627</v>
          </cell>
          <cell r="P32">
            <v>0.627</v>
          </cell>
          <cell r="R32">
            <v>4351</v>
          </cell>
          <cell r="S32">
            <v>4351</v>
          </cell>
          <cell r="T32">
            <v>4900.1662940593924</v>
          </cell>
          <cell r="U32">
            <v>4351</v>
          </cell>
          <cell r="V32">
            <v>4700</v>
          </cell>
          <cell r="W32">
            <v>4700</v>
          </cell>
        </row>
        <row r="33">
          <cell r="C33" t="str">
            <v>Montana</v>
          </cell>
          <cell r="D33">
            <v>0.71</v>
          </cell>
          <cell r="E33">
            <v>0.71</v>
          </cell>
          <cell r="F33">
            <v>0.48871144717647591</v>
          </cell>
          <cell r="G33">
            <v>0.70900000000000007</v>
          </cell>
          <cell r="H33">
            <v>0.71</v>
          </cell>
          <cell r="I33">
            <v>0.71</v>
          </cell>
          <cell r="K33">
            <v>0.67</v>
          </cell>
          <cell r="L33">
            <v>0.67</v>
          </cell>
          <cell r="M33">
            <v>0.51333264390481603</v>
          </cell>
          <cell r="N33">
            <v>0.66700000000000004</v>
          </cell>
          <cell r="O33">
            <v>0.67</v>
          </cell>
          <cell r="P33">
            <v>0.67</v>
          </cell>
          <cell r="R33">
            <v>5384</v>
          </cell>
          <cell r="S33">
            <v>5384</v>
          </cell>
          <cell r="T33">
            <v>3723.3095388556139</v>
          </cell>
          <cell r="U33">
            <v>5028</v>
          </cell>
          <cell r="V33">
            <v>5134</v>
          </cell>
          <cell r="W33">
            <v>5134</v>
          </cell>
        </row>
        <row r="34">
          <cell r="C34" t="str">
            <v>New Mexico</v>
          </cell>
          <cell r="D34">
            <v>0.627</v>
          </cell>
          <cell r="E34">
            <v>0.63</v>
          </cell>
          <cell r="F34">
            <v>0.57604296815512668</v>
          </cell>
          <cell r="G34">
            <v>0.55300000000000005</v>
          </cell>
          <cell r="H34">
            <v>0.627</v>
          </cell>
          <cell r="I34">
            <v>0.627</v>
          </cell>
          <cell r="K34">
            <v>0.624</v>
          </cell>
          <cell r="L34">
            <v>0.63</v>
          </cell>
          <cell r="M34">
            <v>0.61308131270602506</v>
          </cell>
          <cell r="N34">
            <v>0.58399999999999996</v>
          </cell>
          <cell r="O34">
            <v>0.624</v>
          </cell>
          <cell r="P34">
            <v>0.624</v>
          </cell>
          <cell r="R34">
            <v>4831</v>
          </cell>
          <cell r="S34">
            <v>4831</v>
          </cell>
          <cell r="T34">
            <v>5351.193379211818</v>
          </cell>
          <cell r="U34">
            <v>4565</v>
          </cell>
          <cell r="V34">
            <v>4831</v>
          </cell>
          <cell r="W34">
            <v>4831</v>
          </cell>
        </row>
        <row r="35">
          <cell r="C35" t="str">
            <v>North Dakota</v>
          </cell>
          <cell r="D35">
            <v>0.47</v>
          </cell>
          <cell r="E35">
            <v>0.47</v>
          </cell>
          <cell r="F35">
            <v>0.57384086983177629</v>
          </cell>
          <cell r="G35">
            <v>0.47</v>
          </cell>
          <cell r="H35">
            <v>0.63400000000000001</v>
          </cell>
          <cell r="I35">
            <v>0.63400000000000001</v>
          </cell>
          <cell r="K35">
            <v>0.63</v>
          </cell>
          <cell r="L35">
            <v>0.63</v>
          </cell>
          <cell r="M35">
            <v>0.62691190567963195</v>
          </cell>
          <cell r="N35">
            <v>0.63</v>
          </cell>
          <cell r="O35">
            <v>0.63</v>
          </cell>
          <cell r="P35">
            <v>0.63</v>
          </cell>
          <cell r="R35">
            <v>3100</v>
          </cell>
          <cell r="S35">
            <v>3100</v>
          </cell>
          <cell r="T35">
            <v>3734.181710759065</v>
          </cell>
          <cell r="U35">
            <v>3100</v>
          </cell>
          <cell r="V35">
            <v>5500</v>
          </cell>
          <cell r="W35">
            <v>5500</v>
          </cell>
        </row>
        <row r="36">
          <cell r="C36" t="str">
            <v>Oklahoma</v>
          </cell>
          <cell r="D36">
            <v>0.61</v>
          </cell>
          <cell r="E36">
            <v>0.61</v>
          </cell>
          <cell r="F36">
            <v>0.63974632314416857</v>
          </cell>
          <cell r="G36">
            <v>0.61</v>
          </cell>
          <cell r="H36">
            <v>0.63500000000000001</v>
          </cell>
          <cell r="I36">
            <v>0.63500000000000001</v>
          </cell>
          <cell r="K36">
            <v>0.61499999999999999</v>
          </cell>
          <cell r="L36">
            <v>0.61499999999999999</v>
          </cell>
          <cell r="M36">
            <v>0.62810742200464187</v>
          </cell>
          <cell r="N36">
            <v>0.61499999999999999</v>
          </cell>
          <cell r="O36">
            <v>0.64</v>
          </cell>
          <cell r="P36">
            <v>0.64</v>
          </cell>
          <cell r="R36">
            <v>4664</v>
          </cell>
          <cell r="S36">
            <v>4664</v>
          </cell>
          <cell r="T36">
            <v>5325.3888190636098</v>
          </cell>
          <cell r="U36">
            <v>4664</v>
          </cell>
          <cell r="V36">
            <v>5200</v>
          </cell>
          <cell r="W36">
            <v>5200</v>
          </cell>
        </row>
        <row r="37">
          <cell r="C37" t="str">
            <v>South Dakota</v>
          </cell>
          <cell r="D37">
            <v>0.58199999999999996</v>
          </cell>
          <cell r="E37">
            <v>0.58199999999999996</v>
          </cell>
          <cell r="F37">
            <v>0.61403406413659423</v>
          </cell>
          <cell r="G37">
            <v>0.58200000000000007</v>
          </cell>
          <cell r="H37">
            <v>0.7</v>
          </cell>
          <cell r="I37">
            <v>0.7</v>
          </cell>
          <cell r="K37">
            <v>0.61399999999999999</v>
          </cell>
          <cell r="L37">
            <v>0.61399999999999999</v>
          </cell>
          <cell r="M37">
            <v>0.57581301198778245</v>
          </cell>
          <cell r="N37">
            <v>0.61399999999999999</v>
          </cell>
          <cell r="O37">
            <v>0.61399999999999999</v>
          </cell>
          <cell r="P37">
            <v>0.61399999999999999</v>
          </cell>
          <cell r="R37">
            <v>4600</v>
          </cell>
          <cell r="S37">
            <v>4600</v>
          </cell>
          <cell r="T37">
            <v>3236.6634567262154</v>
          </cell>
          <cell r="U37">
            <v>4600</v>
          </cell>
          <cell r="V37">
            <v>4800</v>
          </cell>
          <cell r="W37">
            <v>4800</v>
          </cell>
        </row>
        <row r="38">
          <cell r="C38" t="str">
            <v>Texas</v>
          </cell>
          <cell r="D38">
            <v>0.69</v>
          </cell>
          <cell r="E38">
            <v>0.69199999999999995</v>
          </cell>
          <cell r="F38">
            <v>0.65320315488079628</v>
          </cell>
          <cell r="G38">
            <v>0.64</v>
          </cell>
          <cell r="H38">
            <v>0.69</v>
          </cell>
          <cell r="I38">
            <v>0.69</v>
          </cell>
          <cell r="K38">
            <v>0.69</v>
          </cell>
          <cell r="L38">
            <v>0.69199999999999995</v>
          </cell>
          <cell r="M38">
            <v>0.72254773889940793</v>
          </cell>
          <cell r="N38">
            <v>0.69</v>
          </cell>
          <cell r="O38">
            <v>0.69</v>
          </cell>
          <cell r="P38">
            <v>0.69</v>
          </cell>
          <cell r="R38">
            <v>5200</v>
          </cell>
          <cell r="S38">
            <v>5300</v>
          </cell>
          <cell r="T38">
            <v>4809.104493778148</v>
          </cell>
          <cell r="U38">
            <v>4600</v>
          </cell>
          <cell r="V38">
            <v>5200</v>
          </cell>
          <cell r="W38">
            <v>5200</v>
          </cell>
        </row>
        <row r="39">
          <cell r="C39" t="str">
            <v>Utah</v>
          </cell>
          <cell r="D39">
            <v>0.63</v>
          </cell>
          <cell r="E39">
            <v>0.63</v>
          </cell>
          <cell r="F39">
            <v>0.65863251729999983</v>
          </cell>
          <cell r="G39">
            <v>0.6</v>
          </cell>
          <cell r="H39">
            <v>0.63</v>
          </cell>
          <cell r="I39">
            <v>0.63</v>
          </cell>
          <cell r="K39">
            <v>0.67</v>
          </cell>
          <cell r="L39">
            <v>0.67</v>
          </cell>
          <cell r="M39">
            <v>0.70678775251434989</v>
          </cell>
          <cell r="N39">
            <v>0.73</v>
          </cell>
          <cell r="O39">
            <v>0.67</v>
          </cell>
          <cell r="P39">
            <v>0.67</v>
          </cell>
          <cell r="R39">
            <v>5414</v>
          </cell>
          <cell r="S39">
            <v>5414</v>
          </cell>
          <cell r="T39">
            <v>4948.7872298574221</v>
          </cell>
          <cell r="U39">
            <v>5598</v>
          </cell>
          <cell r="V39">
            <v>5414</v>
          </cell>
          <cell r="W39">
            <v>5414</v>
          </cell>
        </row>
        <row r="40">
          <cell r="C40" t="str">
            <v>Wyoming</v>
          </cell>
          <cell r="D40">
            <v>0.68</v>
          </cell>
          <cell r="E40">
            <v>0.69</v>
          </cell>
          <cell r="F40">
            <v>0.46342541890333239</v>
          </cell>
          <cell r="G40">
            <v>0.67</v>
          </cell>
          <cell r="H40">
            <v>0.68</v>
          </cell>
          <cell r="I40">
            <v>0.68</v>
          </cell>
          <cell r="K40">
            <v>0.68200000000000005</v>
          </cell>
          <cell r="L40">
            <v>0.69199999999999995</v>
          </cell>
          <cell r="M40">
            <v>0.52647976189112611</v>
          </cell>
          <cell r="N40">
            <v>0.68</v>
          </cell>
          <cell r="O40">
            <v>0.68200000000000005</v>
          </cell>
          <cell r="P40">
            <v>0.68200000000000005</v>
          </cell>
          <cell r="R40">
            <v>5300</v>
          </cell>
          <cell r="S40">
            <v>5400</v>
          </cell>
          <cell r="T40">
            <v>3622.4350125780984</v>
          </cell>
          <cell r="U40">
            <v>5372</v>
          </cell>
          <cell r="V40">
            <v>5400</v>
          </cell>
          <cell r="W40">
            <v>5400</v>
          </cell>
        </row>
        <row r="41">
          <cell r="C41" t="str">
            <v>Illinois</v>
          </cell>
          <cell r="D41">
            <v>0.61</v>
          </cell>
          <cell r="E41">
            <v>0.61</v>
          </cell>
          <cell r="F41">
            <v>0.76531795267649427</v>
          </cell>
          <cell r="G41">
            <v>0.55700000000000005</v>
          </cell>
          <cell r="H41">
            <v>0.61</v>
          </cell>
          <cell r="I41">
            <v>0.61</v>
          </cell>
          <cell r="K41">
            <v>0.6</v>
          </cell>
          <cell r="L41">
            <v>0.6</v>
          </cell>
          <cell r="M41">
            <v>0.77772671374474589</v>
          </cell>
          <cell r="N41">
            <v>0.59099999999999997</v>
          </cell>
          <cell r="O41">
            <v>0.6</v>
          </cell>
          <cell r="P41">
            <v>0.6</v>
          </cell>
          <cell r="R41">
            <v>5400</v>
          </cell>
          <cell r="S41">
            <v>5400</v>
          </cell>
          <cell r="T41">
            <v>5706.6516876446985</v>
          </cell>
          <cell r="U41">
            <v>4911</v>
          </cell>
          <cell r="V41">
            <v>5400</v>
          </cell>
          <cell r="W41">
            <v>5400</v>
          </cell>
        </row>
        <row r="42">
          <cell r="C42" t="str">
            <v>Indiana</v>
          </cell>
          <cell r="D42">
            <v>0.63</v>
          </cell>
          <cell r="E42">
            <v>0.64</v>
          </cell>
          <cell r="F42">
            <v>0.68703168871559395</v>
          </cell>
          <cell r="G42">
            <v>0.62</v>
          </cell>
          <cell r="H42">
            <v>0.68</v>
          </cell>
          <cell r="I42">
            <v>0.68</v>
          </cell>
          <cell r="K42">
            <v>0.65</v>
          </cell>
          <cell r="L42">
            <v>0.66</v>
          </cell>
          <cell r="M42">
            <v>0.68632667348393017</v>
          </cell>
          <cell r="N42">
            <v>0.64</v>
          </cell>
          <cell r="O42">
            <v>0.65</v>
          </cell>
          <cell r="P42">
            <v>0.66</v>
          </cell>
          <cell r="R42">
            <v>5000</v>
          </cell>
          <cell r="S42">
            <v>5250</v>
          </cell>
          <cell r="T42">
            <v>4519.2664891739987</v>
          </cell>
          <cell r="U42">
            <v>4600</v>
          </cell>
          <cell r="V42">
            <v>5000</v>
          </cell>
          <cell r="W42">
            <v>5250</v>
          </cell>
        </row>
        <row r="43">
          <cell r="C43" t="str">
            <v>Iowa</v>
          </cell>
          <cell r="D43">
            <v>0.7</v>
          </cell>
          <cell r="E43">
            <v>0.71</v>
          </cell>
          <cell r="F43">
            <v>0.62298151106415356</v>
          </cell>
          <cell r="G43">
            <v>0.63</v>
          </cell>
          <cell r="H43">
            <v>0.7</v>
          </cell>
          <cell r="I43">
            <v>0.71</v>
          </cell>
          <cell r="K43">
            <v>0.64</v>
          </cell>
          <cell r="L43">
            <v>0.64</v>
          </cell>
          <cell r="M43">
            <v>0.5945461162635024</v>
          </cell>
          <cell r="N43">
            <v>0.64</v>
          </cell>
          <cell r="O43">
            <v>0.65</v>
          </cell>
          <cell r="P43">
            <v>0.65</v>
          </cell>
          <cell r="R43">
            <v>5000</v>
          </cell>
          <cell r="S43">
            <v>5100</v>
          </cell>
          <cell r="T43">
            <v>3860.6602286228699</v>
          </cell>
          <cell r="U43">
            <v>4500</v>
          </cell>
          <cell r="V43">
            <v>5500</v>
          </cell>
          <cell r="W43">
            <v>5500</v>
          </cell>
        </row>
        <row r="44">
          <cell r="C44" t="str">
            <v>Kansas</v>
          </cell>
          <cell r="D44">
            <v>0.67900000000000005</v>
          </cell>
          <cell r="E44">
            <v>0.67900000000000005</v>
          </cell>
          <cell r="F44">
            <v>0.74082278014215097</v>
          </cell>
          <cell r="G44">
            <v>0.66500000000000004</v>
          </cell>
          <cell r="H44">
            <v>0.67900000000000005</v>
          </cell>
          <cell r="I44">
            <v>0.67900000000000005</v>
          </cell>
          <cell r="K44">
            <v>0.68200000000000005</v>
          </cell>
          <cell r="L44">
            <v>0.68200000000000005</v>
          </cell>
          <cell r="M44">
            <v>0.72660428966244184</v>
          </cell>
          <cell r="N44">
            <v>0.69799999999999995</v>
          </cell>
          <cell r="O44">
            <v>0.68200000000000005</v>
          </cell>
          <cell r="P44">
            <v>0.68200000000000005</v>
          </cell>
          <cell r="R44">
            <v>4701</v>
          </cell>
          <cell r="S44">
            <v>4701</v>
          </cell>
          <cell r="T44">
            <v>4941.5913876476807</v>
          </cell>
          <cell r="U44">
            <v>4523</v>
          </cell>
          <cell r="V44">
            <v>4701</v>
          </cell>
          <cell r="W44">
            <v>4701</v>
          </cell>
        </row>
        <row r="45">
          <cell r="C45" t="str">
            <v>Michigan</v>
          </cell>
          <cell r="D45">
            <v>0.64</v>
          </cell>
          <cell r="E45">
            <v>0.64</v>
          </cell>
          <cell r="F45">
            <v>0.8012348240763697</v>
          </cell>
          <cell r="G45">
            <v>0.64</v>
          </cell>
          <cell r="H45">
            <v>0.70499999999999996</v>
          </cell>
          <cell r="I45">
            <v>0.70499999999999996</v>
          </cell>
          <cell r="K45">
            <v>0.64</v>
          </cell>
          <cell r="L45">
            <v>0.64</v>
          </cell>
          <cell r="M45">
            <v>0.76099305869336109</v>
          </cell>
          <cell r="N45">
            <v>0.64</v>
          </cell>
          <cell r="O45">
            <v>0.69899999999999995</v>
          </cell>
          <cell r="P45">
            <v>0.69899999999999995</v>
          </cell>
          <cell r="R45">
            <v>5000</v>
          </cell>
          <cell r="S45">
            <v>5000</v>
          </cell>
          <cell r="T45">
            <v>6158.8790073846103</v>
          </cell>
          <cell r="U45">
            <v>5000</v>
          </cell>
          <cell r="V45">
            <v>5450</v>
          </cell>
          <cell r="W45">
            <v>5500</v>
          </cell>
        </row>
        <row r="46">
          <cell r="C46" t="str">
            <v>Minnesota</v>
          </cell>
          <cell r="D46">
            <v>0.64</v>
          </cell>
          <cell r="E46">
            <v>0.64</v>
          </cell>
          <cell r="F46">
            <v>0.76703381590564301</v>
          </cell>
          <cell r="G46">
            <v>0.64</v>
          </cell>
          <cell r="H46">
            <v>0.64</v>
          </cell>
          <cell r="I46">
            <v>0.64</v>
          </cell>
          <cell r="K46">
            <v>0.68</v>
          </cell>
          <cell r="L46">
            <v>0.68</v>
          </cell>
          <cell r="M46">
            <v>0.70692167333761002</v>
          </cell>
          <cell r="N46">
            <v>0.68</v>
          </cell>
          <cell r="O46">
            <v>0.68</v>
          </cell>
          <cell r="P46">
            <v>0.68</v>
          </cell>
          <cell r="R46">
            <v>5424</v>
          </cell>
          <cell r="S46">
            <v>5424</v>
          </cell>
          <cell r="T46">
            <v>5735.5784521605819</v>
          </cell>
          <cell r="U46">
            <v>6400</v>
          </cell>
          <cell r="V46">
            <v>6300</v>
          </cell>
          <cell r="W46">
            <v>6400</v>
          </cell>
        </row>
        <row r="47">
          <cell r="C47" t="str">
            <v>Missouri</v>
          </cell>
          <cell r="D47">
            <v>0.67</v>
          </cell>
          <cell r="E47">
            <v>0.67</v>
          </cell>
          <cell r="F47">
            <v>0.73402585241526508</v>
          </cell>
          <cell r="G47">
            <v>0.626</v>
          </cell>
          <cell r="H47">
            <v>0.67</v>
          </cell>
          <cell r="I47">
            <v>0.67</v>
          </cell>
          <cell r="K47">
            <v>0.70799999999999996</v>
          </cell>
          <cell r="L47">
            <v>0.70799999999999996</v>
          </cell>
          <cell r="M47">
            <v>0.70841161799441377</v>
          </cell>
          <cell r="N47">
            <v>0.6</v>
          </cell>
          <cell r="O47">
            <v>0.70799999999999996</v>
          </cell>
          <cell r="P47">
            <v>0.70799999999999996</v>
          </cell>
          <cell r="R47">
            <v>4844</v>
          </cell>
          <cell r="S47">
            <v>4844</v>
          </cell>
          <cell r="T47">
            <v>5573.6749027820042</v>
          </cell>
          <cell r="U47">
            <v>4204</v>
          </cell>
          <cell r="V47">
            <v>4844</v>
          </cell>
          <cell r="W47">
            <v>4844</v>
          </cell>
        </row>
        <row r="48">
          <cell r="C48" t="str">
            <v>Nebraska</v>
          </cell>
          <cell r="D48">
            <v>0.73</v>
          </cell>
          <cell r="E48">
            <v>0.73</v>
          </cell>
          <cell r="F48">
            <v>0.7285387327751256</v>
          </cell>
          <cell r="G48">
            <v>0.69</v>
          </cell>
          <cell r="H48">
            <v>0.73</v>
          </cell>
          <cell r="I48">
            <v>0.73</v>
          </cell>
          <cell r="K48">
            <v>0.73</v>
          </cell>
          <cell r="L48">
            <v>0.73</v>
          </cell>
          <cell r="M48">
            <v>0.71587459529375264</v>
          </cell>
          <cell r="N48">
            <v>0.73</v>
          </cell>
          <cell r="O48">
            <v>0.73</v>
          </cell>
          <cell r="P48">
            <v>0.73</v>
          </cell>
          <cell r="R48">
            <v>5800</v>
          </cell>
          <cell r="S48">
            <v>5800</v>
          </cell>
          <cell r="T48">
            <v>4558.0506885356153</v>
          </cell>
          <cell r="U48">
            <v>5000</v>
          </cell>
          <cell r="V48">
            <v>5800</v>
          </cell>
          <cell r="W48">
            <v>5800</v>
          </cell>
        </row>
        <row r="49">
          <cell r="C49" t="str">
            <v>Ohio</v>
          </cell>
          <cell r="D49">
            <v>0.5</v>
          </cell>
          <cell r="E49">
            <v>0.5</v>
          </cell>
          <cell r="F49">
            <v>0.70152023837066879</v>
          </cell>
          <cell r="G49">
            <v>0.62</v>
          </cell>
          <cell r="H49">
            <v>0.68</v>
          </cell>
          <cell r="I49">
            <v>0.68</v>
          </cell>
          <cell r="K49">
            <v>0.47</v>
          </cell>
          <cell r="L49">
            <v>0.47</v>
          </cell>
          <cell r="M49">
            <v>0.6639619984962567</v>
          </cell>
          <cell r="N49">
            <v>0.6</v>
          </cell>
          <cell r="O49">
            <v>0.66</v>
          </cell>
          <cell r="P49">
            <v>0.66</v>
          </cell>
          <cell r="R49">
            <v>4500</v>
          </cell>
          <cell r="S49">
            <v>4500</v>
          </cell>
          <cell r="T49">
            <v>6735.4299295576384</v>
          </cell>
          <cell r="U49">
            <v>5000</v>
          </cell>
          <cell r="V49">
            <v>6200</v>
          </cell>
          <cell r="W49">
            <v>6200</v>
          </cell>
        </row>
        <row r="50">
          <cell r="C50" t="str">
            <v>Wisconsin</v>
          </cell>
          <cell r="D50">
            <v>0.66</v>
          </cell>
          <cell r="E50">
            <v>0.66</v>
          </cell>
          <cell r="F50">
            <v>0.70782681127622959</v>
          </cell>
          <cell r="G50">
            <v>0.64</v>
          </cell>
          <cell r="H50">
            <v>0.66</v>
          </cell>
          <cell r="I50">
            <v>0.66</v>
          </cell>
          <cell r="K50">
            <v>0.64</v>
          </cell>
          <cell r="L50">
            <v>0.64</v>
          </cell>
          <cell r="M50">
            <v>0.65474907049153974</v>
          </cell>
          <cell r="N50">
            <v>0.62</v>
          </cell>
          <cell r="O50">
            <v>0.64</v>
          </cell>
          <cell r="P50">
            <v>0.64</v>
          </cell>
          <cell r="R50">
            <v>5000</v>
          </cell>
          <cell r="S50">
            <v>5100</v>
          </cell>
          <cell r="T50">
            <v>5129.8082149161964</v>
          </cell>
          <cell r="U50">
            <v>5000</v>
          </cell>
          <cell r="V50">
            <v>5400</v>
          </cell>
          <cell r="W50">
            <v>5400</v>
          </cell>
        </row>
        <row r="51">
          <cell r="C51" t="str">
            <v>Alaska</v>
          </cell>
          <cell r="D51">
            <v>0.55800000000000005</v>
          </cell>
          <cell r="E51">
            <v>0.55800000000000005</v>
          </cell>
          <cell r="F51">
            <v>0.51738092121778168</v>
          </cell>
          <cell r="G51">
            <v>0.55000000000000004</v>
          </cell>
          <cell r="H51">
            <v>0.55800000000000005</v>
          </cell>
          <cell r="I51">
            <v>0.55800000000000005</v>
          </cell>
          <cell r="K51">
            <v>0.6</v>
          </cell>
          <cell r="L51">
            <v>0.6</v>
          </cell>
          <cell r="M51">
            <v>0.5385369197947707</v>
          </cell>
          <cell r="N51">
            <v>0.58499999999999996</v>
          </cell>
          <cell r="O51">
            <v>0.6</v>
          </cell>
          <cell r="P51">
            <v>0.6</v>
          </cell>
          <cell r="R51">
            <v>5435</v>
          </cell>
          <cell r="S51">
            <v>5435</v>
          </cell>
          <cell r="T51">
            <v>3413.0084291860439</v>
          </cell>
          <cell r="U51">
            <v>5749</v>
          </cell>
          <cell r="V51">
            <v>5435</v>
          </cell>
          <cell r="W51">
            <v>5435</v>
          </cell>
        </row>
        <row r="52">
          <cell r="C52" t="str">
            <v>Arizona</v>
          </cell>
          <cell r="D52">
            <v>0.59</v>
          </cell>
          <cell r="E52">
            <v>0.62</v>
          </cell>
          <cell r="F52">
            <v>0.65163544951331398</v>
          </cell>
          <cell r="G52">
            <v>0.59</v>
          </cell>
          <cell r="H52">
            <v>0.63</v>
          </cell>
          <cell r="I52">
            <v>0.64</v>
          </cell>
          <cell r="K52">
            <v>0.61299999999999999</v>
          </cell>
          <cell r="L52">
            <v>0.64300000000000002</v>
          </cell>
          <cell r="M52">
            <v>0.72689576420741031</v>
          </cell>
          <cell r="N52">
            <v>0.61299999999999999</v>
          </cell>
          <cell r="O52">
            <v>0.59</v>
          </cell>
          <cell r="P52">
            <v>0.61</v>
          </cell>
          <cell r="R52">
            <v>4388</v>
          </cell>
          <cell r="S52">
            <v>4588</v>
          </cell>
          <cell r="T52">
            <v>5000.6463725300309</v>
          </cell>
          <cell r="U52">
            <v>4388</v>
          </cell>
          <cell r="V52">
            <v>4600</v>
          </cell>
          <cell r="W52">
            <v>4800</v>
          </cell>
        </row>
        <row r="53">
          <cell r="C53" t="str">
            <v>California</v>
          </cell>
          <cell r="D53">
            <v>0.56699999999999995</v>
          </cell>
          <cell r="E53">
            <v>0.56699999999999995</v>
          </cell>
          <cell r="F53">
            <v>0.63238512609091146</v>
          </cell>
          <cell r="G53">
            <v>0.53700000000000003</v>
          </cell>
          <cell r="H53">
            <v>0.57699999999999996</v>
          </cell>
          <cell r="I53">
            <v>0.59699999999999998</v>
          </cell>
          <cell r="K53">
            <v>0.53700000000000003</v>
          </cell>
          <cell r="L53">
            <v>0.53700000000000003</v>
          </cell>
          <cell r="M53">
            <v>0.70921695432172882</v>
          </cell>
          <cell r="N53">
            <v>0.53700000000000003</v>
          </cell>
          <cell r="O53">
            <v>0.53700000000000003</v>
          </cell>
          <cell r="P53">
            <v>0.54700000000000004</v>
          </cell>
          <cell r="R53">
            <v>4862</v>
          </cell>
          <cell r="S53">
            <v>4862</v>
          </cell>
          <cell r="T53">
            <v>5522.6560312411893</v>
          </cell>
          <cell r="U53">
            <v>4862</v>
          </cell>
          <cell r="V53">
            <v>5000</v>
          </cell>
          <cell r="W53">
            <v>5200</v>
          </cell>
        </row>
        <row r="54">
          <cell r="C54" t="str">
            <v>Guam</v>
          </cell>
          <cell r="D54">
            <v>0.53</v>
          </cell>
          <cell r="E54">
            <v>0.53</v>
          </cell>
          <cell r="F54" t="e">
            <v>#N/A</v>
          </cell>
          <cell r="G54">
            <v>0.53</v>
          </cell>
          <cell r="H54">
            <v>0.53</v>
          </cell>
          <cell r="I54">
            <v>0.55000000000000004</v>
          </cell>
          <cell r="K54">
            <v>0.76</v>
          </cell>
          <cell r="L54">
            <v>0.76</v>
          </cell>
          <cell r="M54" t="e">
            <v>#N/A</v>
          </cell>
          <cell r="N54">
            <v>0.63</v>
          </cell>
          <cell r="O54">
            <v>0.5</v>
          </cell>
          <cell r="P54">
            <v>0.52</v>
          </cell>
          <cell r="R54" t="str">
            <v>baseline</v>
          </cell>
          <cell r="S54" t="str">
            <v>baseline</v>
          </cell>
          <cell r="T54" t="e">
            <v>#N/A</v>
          </cell>
          <cell r="U54">
            <v>4000</v>
          </cell>
          <cell r="V54">
            <v>4500</v>
          </cell>
          <cell r="W54">
            <v>4700</v>
          </cell>
        </row>
        <row r="55">
          <cell r="C55" t="str">
            <v>Hawaii</v>
          </cell>
          <cell r="D55">
            <v>0.61</v>
          </cell>
          <cell r="E55">
            <v>0.61</v>
          </cell>
          <cell r="F55">
            <v>0.12107050243842615</v>
          </cell>
          <cell r="G55">
            <v>0.53</v>
          </cell>
          <cell r="H55">
            <v>0.59699999999999998</v>
          </cell>
          <cell r="I55">
            <v>0.61</v>
          </cell>
          <cell r="K55">
            <v>0.62</v>
          </cell>
          <cell r="L55">
            <v>0.62</v>
          </cell>
          <cell r="M55">
            <v>0.27398786481002335</v>
          </cell>
          <cell r="N55">
            <v>0.56000000000000005</v>
          </cell>
          <cell r="O55">
            <v>0.57999999999999996</v>
          </cell>
          <cell r="P55">
            <v>0.59</v>
          </cell>
          <cell r="R55">
            <v>5100</v>
          </cell>
          <cell r="S55">
            <v>5100</v>
          </cell>
          <cell r="T55">
            <v>2464.3165683171937</v>
          </cell>
          <cell r="U55">
            <v>4965</v>
          </cell>
          <cell r="V55">
            <v>5100</v>
          </cell>
          <cell r="W55">
            <v>5200</v>
          </cell>
        </row>
        <row r="56">
          <cell r="C56" t="str">
            <v>Idaho</v>
          </cell>
          <cell r="D56">
            <v>0.55000000000000004</v>
          </cell>
          <cell r="E56">
            <v>0.56000000000000005</v>
          </cell>
          <cell r="F56">
            <v>0.65630790097379632</v>
          </cell>
          <cell r="G56">
            <v>0.58099999999999996</v>
          </cell>
          <cell r="H56">
            <v>0.65600000000000003</v>
          </cell>
          <cell r="I56">
            <v>0.66600000000000004</v>
          </cell>
          <cell r="K56">
            <v>0.49</v>
          </cell>
          <cell r="L56">
            <v>0.51</v>
          </cell>
          <cell r="M56">
            <v>0.69743013779820184</v>
          </cell>
          <cell r="N56">
            <v>0.67600000000000005</v>
          </cell>
          <cell r="O56">
            <v>0.49</v>
          </cell>
          <cell r="P56">
            <v>0.51</v>
          </cell>
          <cell r="R56">
            <v>4500</v>
          </cell>
          <cell r="S56">
            <v>4700</v>
          </cell>
          <cell r="T56">
            <v>5017.2625964173458</v>
          </cell>
          <cell r="U56">
            <v>4545</v>
          </cell>
          <cell r="V56">
            <v>4859</v>
          </cell>
          <cell r="W56">
            <v>5110</v>
          </cell>
        </row>
        <row r="57">
          <cell r="C57" t="str">
            <v>Nevada</v>
          </cell>
          <cell r="D57">
            <v>0.65</v>
          </cell>
          <cell r="E57">
            <v>0.71499999999999997</v>
          </cell>
          <cell r="F57">
            <v>0.47967274022781431</v>
          </cell>
          <cell r="G57">
            <v>0.59599999999999997</v>
          </cell>
          <cell r="H57">
            <v>0.71499999999999997</v>
          </cell>
          <cell r="I57">
            <v>0.72499999999999998</v>
          </cell>
          <cell r="K57">
            <v>0.6</v>
          </cell>
          <cell r="L57">
            <v>0.6</v>
          </cell>
          <cell r="M57">
            <v>0.66648291866290932</v>
          </cell>
          <cell r="N57">
            <v>0.55000000000000004</v>
          </cell>
          <cell r="O57">
            <v>0.6</v>
          </cell>
          <cell r="P57">
            <v>0.61</v>
          </cell>
          <cell r="R57">
            <v>4500</v>
          </cell>
          <cell r="S57">
            <v>4500</v>
          </cell>
          <cell r="T57">
            <v>4878.7609787707224</v>
          </cell>
          <cell r="U57">
            <v>4100</v>
          </cell>
          <cell r="V57">
            <v>4656</v>
          </cell>
          <cell r="W57">
            <v>4850</v>
          </cell>
        </row>
        <row r="58">
          <cell r="C58" t="str">
            <v>Oregon</v>
          </cell>
          <cell r="D58">
            <v>0.67</v>
          </cell>
          <cell r="E58">
            <v>0.67500000000000004</v>
          </cell>
          <cell r="F58">
            <v>0.65235056429738592</v>
          </cell>
          <cell r="G58">
            <v>0.63</v>
          </cell>
          <cell r="H58">
            <v>0.70499999999999996</v>
          </cell>
          <cell r="I58">
            <v>0.71</v>
          </cell>
          <cell r="K58">
            <v>0.67300000000000004</v>
          </cell>
          <cell r="L58">
            <v>0.67800000000000005</v>
          </cell>
          <cell r="M58">
            <v>0.68229473403349639</v>
          </cell>
          <cell r="N58">
            <v>0.62</v>
          </cell>
          <cell r="O58">
            <v>0.68</v>
          </cell>
          <cell r="P58">
            <v>0.69</v>
          </cell>
          <cell r="R58">
            <v>5600</v>
          </cell>
          <cell r="S58">
            <v>5600</v>
          </cell>
          <cell r="T58">
            <v>5672.6046481114208</v>
          </cell>
          <cell r="U58">
            <v>5250</v>
          </cell>
          <cell r="V58">
            <v>6000</v>
          </cell>
          <cell r="W58">
            <v>6100</v>
          </cell>
        </row>
        <row r="59">
          <cell r="C59" t="str">
            <v>Washington</v>
          </cell>
          <cell r="F59">
            <v>0.63497564018642572</v>
          </cell>
          <cell r="G59">
            <v>0.68</v>
          </cell>
          <cell r="H59">
            <v>0.68</v>
          </cell>
          <cell r="I59">
            <v>0.7</v>
          </cell>
          <cell r="M59">
            <v>0.67219252310505895</v>
          </cell>
          <cell r="N59">
            <v>0.66</v>
          </cell>
          <cell r="O59">
            <v>0.67</v>
          </cell>
          <cell r="P59">
            <v>0.68</v>
          </cell>
          <cell r="T59">
            <v>5079.7252996271709</v>
          </cell>
          <cell r="U59">
            <v>5854</v>
          </cell>
          <cell r="V59">
            <v>6900</v>
          </cell>
          <cell r="W59">
            <v>7000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topLeftCell="A46" zoomScaleNormal="100" workbookViewId="0">
      <selection activeCell="C63" sqref="C63"/>
    </sheetView>
  </sheetViews>
  <sheetFormatPr defaultColWidth="9.08984375" defaultRowHeight="15" customHeight="1" x14ac:dyDescent="0.3"/>
  <cols>
    <col min="1" max="1" width="8.08984375" style="5" customWidth="1"/>
    <col min="2" max="2" width="17.453125" style="5" bestFit="1" customWidth="1"/>
    <col min="3" max="3" width="11.453125" style="5" customWidth="1"/>
    <col min="4" max="4" width="10.90625" style="5" customWidth="1"/>
    <col min="5" max="5" width="11.90625" style="5" customWidth="1"/>
    <col min="6" max="7" width="11.6328125" style="5" customWidth="1"/>
    <col min="8" max="8" width="11.453125" style="5" customWidth="1"/>
    <col min="9" max="9" width="10.90625" style="5" customWidth="1"/>
    <col min="10" max="10" width="11.90625" style="5" customWidth="1"/>
    <col min="11" max="12" width="11.6328125" style="5" customWidth="1"/>
    <col min="13" max="13" width="11.453125" style="5" customWidth="1"/>
    <col min="14" max="14" width="10.90625" style="5" customWidth="1"/>
    <col min="15" max="15" width="11.90625" style="5" customWidth="1"/>
    <col min="16" max="17" width="11.6328125" style="5" customWidth="1"/>
    <col min="18" max="18" width="11.453125" style="5" customWidth="1"/>
    <col min="19" max="19" width="10.90625" style="5" customWidth="1"/>
    <col min="20" max="20" width="11.90625" style="5" customWidth="1"/>
    <col min="21" max="21" width="11.6328125" style="5" customWidth="1"/>
    <col min="22" max="16384" width="9.08984375" style="5"/>
  </cols>
  <sheetData>
    <row r="1" spans="1:36" ht="12.75" customHeight="1" x14ac:dyDescent="0.3">
      <c r="A1" s="13" t="s">
        <v>76</v>
      </c>
      <c r="B1" s="1"/>
      <c r="C1" s="3">
        <v>1</v>
      </c>
      <c r="D1" s="3">
        <v>2</v>
      </c>
      <c r="E1" s="4">
        <v>3</v>
      </c>
      <c r="F1" s="4">
        <v>4</v>
      </c>
      <c r="G1" s="4"/>
      <c r="H1" s="3">
        <v>1</v>
      </c>
      <c r="I1" s="3">
        <v>2</v>
      </c>
      <c r="J1" s="4">
        <v>3</v>
      </c>
      <c r="K1" s="4">
        <v>4</v>
      </c>
      <c r="L1" s="4"/>
      <c r="M1" s="3">
        <v>1</v>
      </c>
      <c r="N1" s="3">
        <v>2</v>
      </c>
      <c r="O1" s="4">
        <v>3</v>
      </c>
      <c r="P1" s="4">
        <v>4</v>
      </c>
      <c r="Q1" s="4"/>
      <c r="R1" s="3">
        <v>1</v>
      </c>
      <c r="S1" s="3">
        <v>2</v>
      </c>
      <c r="T1" s="4">
        <v>3</v>
      </c>
      <c r="U1" s="4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2.75" customHeight="1" x14ac:dyDescent="0.3">
      <c r="A2" s="22" t="s">
        <v>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47.25" customHeight="1" x14ac:dyDescent="0.3">
      <c r="A3" s="23" t="s">
        <v>0</v>
      </c>
      <c r="B3" s="24" t="s">
        <v>1</v>
      </c>
      <c r="C3" s="19" t="s">
        <v>53</v>
      </c>
      <c r="D3" s="19" t="s">
        <v>54</v>
      </c>
      <c r="E3" s="19" t="s">
        <v>55</v>
      </c>
      <c r="F3" s="19" t="s">
        <v>56</v>
      </c>
      <c r="G3" s="19" t="s">
        <v>57</v>
      </c>
      <c r="H3" s="19" t="s">
        <v>59</v>
      </c>
      <c r="I3" s="19" t="s">
        <v>60</v>
      </c>
      <c r="J3" s="19" t="s">
        <v>61</v>
      </c>
      <c r="K3" s="19" t="s">
        <v>62</v>
      </c>
      <c r="L3" s="19" t="s">
        <v>64</v>
      </c>
      <c r="M3" s="19" t="s">
        <v>71</v>
      </c>
      <c r="N3" s="19" t="s">
        <v>72</v>
      </c>
      <c r="O3" s="19" t="s">
        <v>65</v>
      </c>
      <c r="P3" s="19" t="s">
        <v>66</v>
      </c>
      <c r="Q3" s="19" t="s">
        <v>67</v>
      </c>
      <c r="R3" s="19" t="s">
        <v>68</v>
      </c>
      <c r="S3" s="19" t="s">
        <v>69</v>
      </c>
      <c r="T3" s="19" t="s">
        <v>70</v>
      </c>
      <c r="U3" s="19" t="s">
        <v>63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6" ht="15" customHeight="1" x14ac:dyDescent="0.3">
      <c r="A4" s="23"/>
      <c r="B4" s="25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6" ht="23.25" customHeight="1" x14ac:dyDescent="0.3">
      <c r="A5" s="23"/>
      <c r="B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6" ht="13" x14ac:dyDescent="0.3">
      <c r="A6" s="7">
        <v>1</v>
      </c>
      <c r="B6" s="7" t="s">
        <v>8</v>
      </c>
      <c r="C6" s="11">
        <f>VLOOKUP($B6,[1]Adult!$C$6:$AD$59,6,FALSE)</f>
        <v>0.71</v>
      </c>
      <c r="D6" s="11">
        <f>VLOOKUP($B6,[1]Adult!$C$6:$AD$59,13,FALSE)</f>
        <v>0.69</v>
      </c>
      <c r="E6" s="12">
        <f>VLOOKUP($B6,[1]Adult!$C$6:$AD$59,20,FALSE)</f>
        <v>4850</v>
      </c>
      <c r="F6" s="11">
        <f>VLOOKUP($B6,[1]Adult!$C$6:$AD$59,27,FALSE)</f>
        <v>0.7</v>
      </c>
      <c r="G6" s="8" t="s">
        <v>58</v>
      </c>
      <c r="H6" s="11">
        <f>VLOOKUP($B6,'[1]Dislocated Worker'!$C$6:$AD$59,6,FALSE)</f>
        <v>0.76</v>
      </c>
      <c r="I6" s="11">
        <f>VLOOKUP($B6,'[1]Dislocated Worker'!$C$6:$AD$59,13,FALSE)</f>
        <v>0.76500000000000001</v>
      </c>
      <c r="J6" s="12">
        <f>VLOOKUP($B6,'[1]Dislocated Worker'!$C$6:$AD$59,20,FALSE)</f>
        <v>7250</v>
      </c>
      <c r="K6" s="11">
        <f>VLOOKUP($B6,'[1]Dislocated Worker'!$C$6:$AD$59,27,FALSE)</f>
        <v>0.7</v>
      </c>
      <c r="L6" s="8" t="s">
        <v>58</v>
      </c>
      <c r="M6" s="11">
        <f>VLOOKUP($B6,[1]Youth!$C$6:$AD$59,6,FALSE)</f>
        <v>0.76500000000000001</v>
      </c>
      <c r="N6" s="11">
        <f>VLOOKUP($B6,[1]Youth!$C$6:$AD$59,13,FALSE)</f>
        <v>0.72499999999999998</v>
      </c>
      <c r="O6" s="14" t="s">
        <v>58</v>
      </c>
      <c r="P6" s="11">
        <f>VLOOKUP($B6,[1]Youth!$C$6:$AD$59,20,FALSE)</f>
        <v>0.72</v>
      </c>
      <c r="Q6" s="8" t="s">
        <v>58</v>
      </c>
      <c r="R6" s="11">
        <f>VLOOKUP($B6,'[1]Wagner-Peyser'!$C$6:$AD$59,6,FALSE)</f>
        <v>0.61</v>
      </c>
      <c r="S6" s="11">
        <f>VLOOKUP($B6,'[1]Wagner-Peyser'!$C$6:$AD$59,13,FALSE)</f>
        <v>0.57999999999999996</v>
      </c>
      <c r="T6" s="12">
        <f>VLOOKUP($B6,'[1]Wagner-Peyser'!$C$6:$AD$59,20,FALSE)</f>
        <v>5800</v>
      </c>
      <c r="U6" s="8" t="s">
        <v>58</v>
      </c>
      <c r="V6" s="9"/>
      <c r="W6" s="9"/>
      <c r="X6" s="9"/>
      <c r="Y6" s="10"/>
      <c r="Z6" s="9"/>
      <c r="AA6" s="9"/>
      <c r="AB6" s="9"/>
      <c r="AC6" s="10"/>
      <c r="AD6" s="9"/>
      <c r="AE6" s="9"/>
      <c r="AF6" s="9"/>
      <c r="AG6" s="9"/>
      <c r="AH6" s="9"/>
      <c r="AI6" s="9"/>
    </row>
    <row r="7" spans="1:36" ht="13" x14ac:dyDescent="0.3">
      <c r="A7" s="7">
        <v>1</v>
      </c>
      <c r="B7" s="7" t="s">
        <v>21</v>
      </c>
      <c r="C7" s="11">
        <f>VLOOKUP($B7,[1]Adult!$C$6:$AD$59,6,FALSE)</f>
        <v>0.72599999999999998</v>
      </c>
      <c r="D7" s="11">
        <f>VLOOKUP($B7,[1]Adult!$C$6:$AD$59,13,FALSE)</f>
        <v>0.7</v>
      </c>
      <c r="E7" s="12">
        <f>VLOOKUP($B7,[1]Adult!$C$6:$AD$59,20,FALSE)</f>
        <v>4900</v>
      </c>
      <c r="F7" s="11">
        <f>VLOOKUP($B7,[1]Adult!$C$6:$AD$59,27,FALSE)</f>
        <v>0.6</v>
      </c>
      <c r="G7" s="8" t="s">
        <v>58</v>
      </c>
      <c r="H7" s="11">
        <f>VLOOKUP($B7,'[1]Dislocated Worker'!$C$6:$AD$59,6,FALSE)</f>
        <v>0.78</v>
      </c>
      <c r="I7" s="11">
        <f>VLOOKUP($B7,'[1]Dislocated Worker'!$C$6:$AD$59,13,FALSE)</f>
        <v>0.75</v>
      </c>
      <c r="J7" s="12">
        <f>VLOOKUP($B7,'[1]Dislocated Worker'!$C$6:$AD$59,20,FALSE)</f>
        <v>6500</v>
      </c>
      <c r="K7" s="11">
        <f>VLOOKUP($B7,'[1]Dislocated Worker'!$C$6:$AD$59,27,FALSE)</f>
        <v>0.55000000000000004</v>
      </c>
      <c r="L7" s="8" t="s">
        <v>58</v>
      </c>
      <c r="M7" s="11">
        <f>VLOOKUP($B7,[1]Youth!$C$6:$AD$59,6,FALSE)</f>
        <v>0.69</v>
      </c>
      <c r="N7" s="11">
        <f>VLOOKUP($B7,[1]Youth!$C$6:$AD$59,13,FALSE)</f>
        <v>0.69</v>
      </c>
      <c r="O7" s="14" t="s">
        <v>58</v>
      </c>
      <c r="P7" s="11">
        <f>VLOOKUP($B7,[1]Youth!$C$6:$AD$59,20,FALSE)</f>
        <v>0.5</v>
      </c>
      <c r="Q7" s="8" t="s">
        <v>58</v>
      </c>
      <c r="R7" s="11">
        <f>VLOOKUP($B7,'[1]Wagner-Peyser'!$C$6:$AD$59,6,FALSE)</f>
        <v>0.65</v>
      </c>
      <c r="S7" s="11">
        <f>VLOOKUP($B7,'[1]Wagner-Peyser'!$C$6:$AD$59,13,FALSE)</f>
        <v>0.63</v>
      </c>
      <c r="T7" s="12">
        <f>VLOOKUP($B7,'[1]Wagner-Peyser'!$C$6:$AD$59,20,FALSE)</f>
        <v>5000</v>
      </c>
      <c r="U7" s="8" t="s">
        <v>58</v>
      </c>
      <c r="V7" s="9"/>
      <c r="W7" s="9"/>
      <c r="X7" s="9"/>
      <c r="Y7" s="10"/>
      <c r="Z7" s="9"/>
      <c r="AA7" s="9"/>
      <c r="AB7" s="9"/>
      <c r="AC7" s="10"/>
      <c r="AD7" s="9"/>
      <c r="AE7" s="9"/>
      <c r="AF7" s="9"/>
      <c r="AG7" s="9"/>
      <c r="AH7" s="9"/>
      <c r="AI7" s="9"/>
    </row>
    <row r="8" spans="1:36" ht="13" x14ac:dyDescent="0.3">
      <c r="A8" s="7">
        <v>1</v>
      </c>
      <c r="B8" s="7" t="s">
        <v>23</v>
      </c>
      <c r="C8" s="11">
        <f>VLOOKUP($B8,[1]Adult!$C$6:$AD$59,6,FALSE)</f>
        <v>0.86</v>
      </c>
      <c r="D8" s="11">
        <f>VLOOKUP($B8,[1]Adult!$C$6:$AD$59,13,FALSE)</f>
        <v>0.78</v>
      </c>
      <c r="E8" s="12">
        <f>VLOOKUP($B8,[1]Adult!$C$6:$AD$59,20,FALSE)</f>
        <v>5200</v>
      </c>
      <c r="F8" s="11">
        <f>VLOOKUP($B8,[1]Adult!$C$6:$AD$59,27,FALSE)</f>
        <v>0.71</v>
      </c>
      <c r="G8" s="8" t="s">
        <v>58</v>
      </c>
      <c r="H8" s="11">
        <f>VLOOKUP($B8,'[1]Dislocated Worker'!$C$6:$AD$59,6,FALSE)</f>
        <v>0.86</v>
      </c>
      <c r="I8" s="11">
        <f>VLOOKUP($B8,'[1]Dislocated Worker'!$C$6:$AD$59,13,FALSE)</f>
        <v>0.85</v>
      </c>
      <c r="J8" s="12">
        <f>VLOOKUP($B8,'[1]Dislocated Worker'!$C$6:$AD$59,20,FALSE)</f>
        <v>7700</v>
      </c>
      <c r="K8" s="11">
        <f>VLOOKUP($B8,'[1]Dislocated Worker'!$C$6:$AD$59,27,FALSE)</f>
        <v>0.6</v>
      </c>
      <c r="L8" s="8" t="s">
        <v>58</v>
      </c>
      <c r="M8" s="11">
        <f>VLOOKUP($B8,[1]Youth!$C$6:$AD$59,6,FALSE)</f>
        <v>0.80500000000000005</v>
      </c>
      <c r="N8" s="11">
        <f>VLOOKUP($B8,[1]Youth!$C$6:$AD$59,13,FALSE)</f>
        <v>0.73</v>
      </c>
      <c r="O8" s="14" t="s">
        <v>58</v>
      </c>
      <c r="P8" s="11">
        <f>VLOOKUP($B8,[1]Youth!$C$6:$AD$59,20,FALSE)</f>
        <v>0.70499999999999996</v>
      </c>
      <c r="Q8" s="8" t="s">
        <v>58</v>
      </c>
      <c r="R8" s="11">
        <f>VLOOKUP($B8,'[1]Wagner-Peyser'!$C$6:$AD$59,6,FALSE)</f>
        <v>0.64</v>
      </c>
      <c r="S8" s="11">
        <f>VLOOKUP($B8,'[1]Wagner-Peyser'!$C$6:$AD$59,13,FALSE)</f>
        <v>0.63</v>
      </c>
      <c r="T8" s="12">
        <f>VLOOKUP($B8,'[1]Wagner-Peyser'!$C$6:$AD$59,20,FALSE)</f>
        <v>6000</v>
      </c>
      <c r="U8" s="8" t="s">
        <v>58</v>
      </c>
      <c r="V8" s="9"/>
      <c r="W8" s="9"/>
      <c r="X8" s="9"/>
      <c r="Y8" s="10"/>
      <c r="Z8" s="9"/>
      <c r="AA8" s="9"/>
      <c r="AB8" s="9"/>
      <c r="AC8" s="10"/>
      <c r="AD8" s="9"/>
      <c r="AE8" s="9"/>
      <c r="AF8" s="9"/>
      <c r="AG8" s="9"/>
      <c r="AH8" s="9"/>
      <c r="AI8" s="9"/>
    </row>
    <row r="9" spans="1:36" ht="13" x14ac:dyDescent="0.3">
      <c r="A9" s="7">
        <v>1</v>
      </c>
      <c r="B9" s="7" t="s">
        <v>31</v>
      </c>
      <c r="C9" s="11">
        <f>VLOOKUP($B9,[1]Adult!$C$6:$AD$59,6,FALSE)</f>
        <v>0.755</v>
      </c>
      <c r="D9" s="11">
        <f>VLOOKUP($B9,[1]Adult!$C$6:$AD$59,13,FALSE)</f>
        <v>0.72499999999999998</v>
      </c>
      <c r="E9" s="12">
        <f>VLOOKUP($B9,[1]Adult!$C$6:$AD$59,20,FALSE)</f>
        <v>5500</v>
      </c>
      <c r="F9" s="11">
        <f>VLOOKUP($B9,[1]Adult!$C$6:$AD$59,27,FALSE)</f>
        <v>0.55000000000000004</v>
      </c>
      <c r="G9" s="8" t="s">
        <v>58</v>
      </c>
      <c r="H9" s="11">
        <f>VLOOKUP($B9,'[1]Dislocated Worker'!$C$6:$AD$59,6,FALSE)</f>
        <v>0.86499999999999999</v>
      </c>
      <c r="I9" s="11">
        <f>VLOOKUP($B9,'[1]Dislocated Worker'!$C$6:$AD$59,13,FALSE)</f>
        <v>0.81499999999999995</v>
      </c>
      <c r="J9" s="12">
        <f>VLOOKUP($B9,'[1]Dislocated Worker'!$C$6:$AD$59,20,FALSE)</f>
        <v>7800</v>
      </c>
      <c r="K9" s="11">
        <f>VLOOKUP($B9,'[1]Dislocated Worker'!$C$6:$AD$59,27,FALSE)</f>
        <v>0.66</v>
      </c>
      <c r="L9" s="8" t="s">
        <v>58</v>
      </c>
      <c r="M9" s="11">
        <f>VLOOKUP($B9,[1]Youth!$C$6:$AD$59,6,FALSE)</f>
        <v>0.63500000000000001</v>
      </c>
      <c r="N9" s="11">
        <f>VLOOKUP($B9,[1]Youth!$C$6:$AD$59,13,FALSE)</f>
        <v>0.6</v>
      </c>
      <c r="O9" s="14" t="s">
        <v>58</v>
      </c>
      <c r="P9" s="11">
        <f>VLOOKUP($B9,[1]Youth!$C$6:$AD$59,20,FALSE)</f>
        <v>0.60499999999999998</v>
      </c>
      <c r="Q9" s="8" t="s">
        <v>58</v>
      </c>
      <c r="R9" s="11">
        <f>VLOOKUP($B9,'[1]Wagner-Peyser'!$C$6:$AD$59,6,FALSE)</f>
        <v>0.67</v>
      </c>
      <c r="S9" s="11">
        <f>VLOOKUP($B9,'[1]Wagner-Peyser'!$C$6:$AD$59,13,FALSE)</f>
        <v>0.66500000000000004</v>
      </c>
      <c r="T9" s="12">
        <f>VLOOKUP($B9,'[1]Wagner-Peyser'!$C$6:$AD$59,20,FALSE)</f>
        <v>6041</v>
      </c>
      <c r="U9" s="8" t="s">
        <v>58</v>
      </c>
      <c r="V9" s="9"/>
      <c r="W9" s="9"/>
      <c r="X9" s="9"/>
      <c r="Y9" s="10"/>
      <c r="Z9" s="9"/>
      <c r="AA9" s="9"/>
      <c r="AB9" s="9"/>
      <c r="AC9" s="10"/>
      <c r="AD9" s="9"/>
      <c r="AE9" s="9"/>
      <c r="AF9" s="9"/>
      <c r="AG9" s="9"/>
      <c r="AH9" s="9"/>
      <c r="AI9" s="9"/>
    </row>
    <row r="10" spans="1:36" ht="13" x14ac:dyDescent="0.3">
      <c r="A10" s="7">
        <v>1</v>
      </c>
      <c r="B10" s="7" t="s">
        <v>32</v>
      </c>
      <c r="C10" s="11">
        <f>VLOOKUP($B10,[1]Adult!$C$6:$AD$59,6,FALSE)</f>
        <v>0.73299999999999998</v>
      </c>
      <c r="D10" s="11">
        <f>VLOOKUP($B10,[1]Adult!$C$6:$AD$59,13,FALSE)</f>
        <v>0.71199999999999997</v>
      </c>
      <c r="E10" s="12">
        <f>VLOOKUP($B10,[1]Adult!$C$6:$AD$59,20,FALSE)</f>
        <v>5300</v>
      </c>
      <c r="F10" s="11">
        <f>VLOOKUP($B10,[1]Adult!$C$6:$AD$59,27,FALSE)</f>
        <v>0.58699999999999997</v>
      </c>
      <c r="G10" s="8" t="s">
        <v>58</v>
      </c>
      <c r="H10" s="11">
        <f>VLOOKUP($B10,'[1]Dislocated Worker'!$C$6:$AD$59,6,FALSE)</f>
        <v>0.77</v>
      </c>
      <c r="I10" s="11">
        <f>VLOOKUP($B10,'[1]Dislocated Worker'!$C$6:$AD$59,13,FALSE)</f>
        <v>0.74099999999999999</v>
      </c>
      <c r="J10" s="12">
        <f>VLOOKUP($B10,'[1]Dislocated Worker'!$C$6:$AD$59,20,FALSE)</f>
        <v>6900</v>
      </c>
      <c r="K10" s="11">
        <f>VLOOKUP($B10,'[1]Dislocated Worker'!$C$6:$AD$59,27,FALSE)</f>
        <v>0.63500000000000001</v>
      </c>
      <c r="L10" s="8" t="s">
        <v>58</v>
      </c>
      <c r="M10" s="11">
        <f>VLOOKUP($B10,[1]Youth!$C$6:$AD$59,6,FALSE)</f>
        <v>0.65</v>
      </c>
      <c r="N10" s="11">
        <f>VLOOKUP($B10,[1]Youth!$C$6:$AD$59,13,FALSE)</f>
        <v>0.41</v>
      </c>
      <c r="O10" s="14" t="s">
        <v>58</v>
      </c>
      <c r="P10" s="11">
        <f>VLOOKUP($B10,[1]Youth!$C$6:$AD$59,20,FALSE)</f>
        <v>0.64</v>
      </c>
      <c r="Q10" s="8" t="s">
        <v>58</v>
      </c>
      <c r="R10" s="11">
        <f>VLOOKUP($B10,'[1]Wagner-Peyser'!$C$6:$AD$59,6,FALSE)</f>
        <v>0.5</v>
      </c>
      <c r="S10" s="11">
        <f>VLOOKUP($B10,'[1]Wagner-Peyser'!$C$6:$AD$59,13,FALSE)</f>
        <v>0.55000000000000004</v>
      </c>
      <c r="T10" s="12">
        <f>VLOOKUP($B10,'[1]Wagner-Peyser'!$C$6:$AD$59,20,FALSE)</f>
        <v>5200</v>
      </c>
      <c r="U10" s="8" t="s">
        <v>58</v>
      </c>
      <c r="V10" s="9"/>
      <c r="W10" s="9"/>
      <c r="X10" s="9"/>
      <c r="Y10" s="10"/>
      <c r="Z10" s="9"/>
      <c r="AA10" s="9"/>
      <c r="AB10" s="9"/>
      <c r="AC10" s="10"/>
      <c r="AD10" s="9"/>
      <c r="AE10" s="9"/>
      <c r="AF10" s="9"/>
      <c r="AG10" s="9"/>
      <c r="AH10" s="9"/>
      <c r="AI10" s="9"/>
    </row>
    <row r="11" spans="1:36" ht="13" x14ac:dyDescent="0.3">
      <c r="A11" s="7">
        <v>1</v>
      </c>
      <c r="B11" s="7" t="s">
        <v>34</v>
      </c>
      <c r="C11" s="11">
        <f>VLOOKUP($B11,[1]Adult!$C$6:$AD$59,6,FALSE)</f>
        <v>0.68</v>
      </c>
      <c r="D11" s="11">
        <f>VLOOKUP($B11,[1]Adult!$C$6:$AD$59,13,FALSE)</f>
        <v>0.67</v>
      </c>
      <c r="E11" s="12">
        <f>VLOOKUP($B11,[1]Adult!$C$6:$AD$59,20,FALSE)</f>
        <v>5200</v>
      </c>
      <c r="F11" s="11">
        <f>VLOOKUP($B11,[1]Adult!$C$6:$AD$59,27,FALSE)</f>
        <v>0.45</v>
      </c>
      <c r="G11" s="8" t="s">
        <v>58</v>
      </c>
      <c r="H11" s="11">
        <f>VLOOKUP($B11,'[1]Dislocated Worker'!$C$6:$AD$59,6,FALSE)</f>
        <v>0.66</v>
      </c>
      <c r="I11" s="11">
        <f>VLOOKUP($B11,'[1]Dislocated Worker'!$C$6:$AD$59,13,FALSE)</f>
        <v>0.66</v>
      </c>
      <c r="J11" s="12">
        <f>VLOOKUP($B11,'[1]Dislocated Worker'!$C$6:$AD$59,20,FALSE)</f>
        <v>6400</v>
      </c>
      <c r="K11" s="11">
        <f>VLOOKUP($B11,'[1]Dislocated Worker'!$C$6:$AD$59,27,FALSE)</f>
        <v>0.45</v>
      </c>
      <c r="L11" s="8" t="s">
        <v>58</v>
      </c>
      <c r="M11" s="11">
        <f>VLOOKUP($B11,[1]Youth!$C$6:$AD$59,6,FALSE)</f>
        <v>0.72</v>
      </c>
      <c r="N11" s="11">
        <f>VLOOKUP($B11,[1]Youth!$C$6:$AD$59,13,FALSE)</f>
        <v>0.62</v>
      </c>
      <c r="O11" s="14" t="s">
        <v>58</v>
      </c>
      <c r="P11" s="11">
        <f>VLOOKUP($B11,[1]Youth!$C$6:$AD$59,20,FALSE)</f>
        <v>0.62</v>
      </c>
      <c r="Q11" s="8" t="s">
        <v>58</v>
      </c>
      <c r="R11" s="11">
        <f>VLOOKUP($B11,'[1]Wagner-Peyser'!$C$6:$AD$59,6,FALSE)</f>
        <v>0.67</v>
      </c>
      <c r="S11" s="11">
        <f>VLOOKUP($B11,'[1]Wagner-Peyser'!$C$6:$AD$59,13,FALSE)</f>
        <v>0.66</v>
      </c>
      <c r="T11" s="12">
        <f>VLOOKUP($B11,'[1]Wagner-Peyser'!$C$6:$AD$59,20,FALSE)</f>
        <v>5300</v>
      </c>
      <c r="U11" s="8" t="s">
        <v>58</v>
      </c>
      <c r="V11" s="9"/>
      <c r="W11" s="9"/>
      <c r="X11" s="9"/>
      <c r="Y11" s="10"/>
      <c r="Z11" s="9"/>
      <c r="AA11" s="9"/>
      <c r="AB11" s="9"/>
      <c r="AC11" s="10"/>
      <c r="AD11" s="9"/>
      <c r="AE11" s="9"/>
      <c r="AF11" s="9"/>
      <c r="AG11" s="9"/>
      <c r="AH11" s="9"/>
      <c r="AI11" s="9"/>
    </row>
    <row r="12" spans="1:36" ht="13" x14ac:dyDescent="0.3">
      <c r="A12" s="7">
        <v>1</v>
      </c>
      <c r="B12" s="15" t="s">
        <v>81</v>
      </c>
      <c r="C12" s="11">
        <f>VLOOKUP($B12,[1]Adult!$C$6:$AD$59,6,FALSE)</f>
        <v>0.71</v>
      </c>
      <c r="D12" s="11">
        <f>VLOOKUP($B12,[1]Adult!$C$6:$AD$59,13,FALSE)</f>
        <v>0.49</v>
      </c>
      <c r="E12" s="12">
        <f>VLOOKUP($B12,[1]Adult!$C$6:$AD$59,20,FALSE)</f>
        <v>2880</v>
      </c>
      <c r="F12" s="11">
        <f>VLOOKUP($B12,[1]Adult!$C$6:$AD$59,27,FALSE)</f>
        <v>0.68</v>
      </c>
      <c r="G12" s="8" t="s">
        <v>58</v>
      </c>
      <c r="H12" s="11">
        <f>VLOOKUP($B12,'[1]Dislocated Worker'!$C$6:$AD$59,6,FALSE)</f>
        <v>0.72</v>
      </c>
      <c r="I12" s="11">
        <f>VLOOKUP($B12,'[1]Dislocated Worker'!$C$6:$AD$59,13,FALSE)</f>
        <v>0.51</v>
      </c>
      <c r="J12" s="12">
        <f>VLOOKUP($B12,'[1]Dislocated Worker'!$C$6:$AD$59,20,FALSE)</f>
        <v>3444</v>
      </c>
      <c r="K12" s="11">
        <f>VLOOKUP($B12,'[1]Dislocated Worker'!$C$6:$AD$59,27,FALSE)</f>
        <v>0.72</v>
      </c>
      <c r="L12" s="8" t="s">
        <v>58</v>
      </c>
      <c r="M12" s="11">
        <f>VLOOKUP($B12,[1]Youth!$C$6:$AD$59,6,FALSE)</f>
        <v>0.5</v>
      </c>
      <c r="N12" s="11">
        <f>VLOOKUP($B12,[1]Youth!$C$6:$AD$59,13,FALSE)</f>
        <v>0.53</v>
      </c>
      <c r="O12" s="14" t="s">
        <v>58</v>
      </c>
      <c r="P12" s="11">
        <f>VLOOKUP($B12,[1]Youth!$C$6:$AD$59,20,FALSE)</f>
        <v>0.47399999999999998</v>
      </c>
      <c r="Q12" s="8" t="s">
        <v>58</v>
      </c>
      <c r="R12" s="11">
        <f>VLOOKUP($B12,'[1]Wagner-Peyser'!$C$6:$AD$59,6,FALSE)</f>
        <v>0.48</v>
      </c>
      <c r="S12" s="11">
        <f>VLOOKUP($B12,'[1]Wagner-Peyser'!$C$6:$AD$59,13,FALSE)</f>
        <v>0.49</v>
      </c>
      <c r="T12" s="12">
        <f>VLOOKUP($B12,'[1]Wagner-Peyser'!$C$6:$AD$59,20,FALSE)</f>
        <v>7765</v>
      </c>
      <c r="U12" s="8" t="s">
        <v>58</v>
      </c>
      <c r="V12" s="9"/>
      <c r="W12" s="9"/>
      <c r="X12" s="9"/>
      <c r="Y12" s="10"/>
      <c r="Z12" s="9"/>
      <c r="AA12" s="9"/>
      <c r="AB12" s="9"/>
      <c r="AC12" s="10"/>
      <c r="AD12" s="9"/>
      <c r="AE12" s="9"/>
      <c r="AF12" s="9"/>
      <c r="AG12" s="9"/>
      <c r="AH12" s="9"/>
      <c r="AI12" s="9"/>
    </row>
    <row r="13" spans="1:36" ht="13" x14ac:dyDescent="0.3">
      <c r="A13" s="7">
        <v>1</v>
      </c>
      <c r="B13" s="7" t="s">
        <v>41</v>
      </c>
      <c r="C13" s="11">
        <f>VLOOKUP($B13,[1]Adult!$C$6:$AD$59,6,FALSE)</f>
        <v>0.77</v>
      </c>
      <c r="D13" s="11">
        <f>VLOOKUP($B13,[1]Adult!$C$6:$AD$59,13,FALSE)</f>
        <v>0.72799999999999998</v>
      </c>
      <c r="E13" s="12">
        <f>VLOOKUP($B13,[1]Adult!$C$6:$AD$59,20,FALSE)</f>
        <v>5800</v>
      </c>
      <c r="F13" s="11">
        <f>VLOOKUP($B13,[1]Adult!$C$6:$AD$59,27,FALSE)</f>
        <v>0.68</v>
      </c>
      <c r="G13" s="8" t="s">
        <v>58</v>
      </c>
      <c r="H13" s="11">
        <f>VLOOKUP($B13,'[1]Dislocated Worker'!$C$6:$AD$59,6,FALSE)</f>
        <v>0.79</v>
      </c>
      <c r="I13" s="11">
        <f>VLOOKUP($B13,'[1]Dislocated Worker'!$C$6:$AD$59,13,FALSE)</f>
        <v>0.8</v>
      </c>
      <c r="J13" s="12">
        <f>VLOOKUP($B13,'[1]Dislocated Worker'!$C$6:$AD$59,20,FALSE)</f>
        <v>7000</v>
      </c>
      <c r="K13" s="11">
        <f>VLOOKUP($B13,'[1]Dislocated Worker'!$C$6:$AD$59,27,FALSE)</f>
        <v>0.77400000000000002</v>
      </c>
      <c r="L13" s="8" t="s">
        <v>58</v>
      </c>
      <c r="M13" s="11">
        <f>VLOOKUP($B13,[1]Youth!$C$6:$AD$59,6,FALSE)</f>
        <v>0.61</v>
      </c>
      <c r="N13" s="11">
        <f>VLOOKUP($B13,[1]Youth!$C$6:$AD$59,13,FALSE)</f>
        <v>0.59199999999999997</v>
      </c>
      <c r="O13" s="14" t="s">
        <v>58</v>
      </c>
      <c r="P13" s="11">
        <f>VLOOKUP($B13,[1]Youth!$C$6:$AD$59,20,FALSE)</f>
        <v>0.53700000000000003</v>
      </c>
      <c r="Q13" s="8" t="s">
        <v>58</v>
      </c>
      <c r="R13" s="11">
        <f>VLOOKUP($B13,'[1]Wagner-Peyser'!$C$6:$AD$59,6,FALSE)</f>
        <v>0.72</v>
      </c>
      <c r="S13" s="11">
        <f>VLOOKUP($B13,'[1]Wagner-Peyser'!$C$6:$AD$59,13,FALSE)</f>
        <v>0.63</v>
      </c>
      <c r="T13" s="12">
        <f>VLOOKUP($B13,'[1]Wagner-Peyser'!$C$6:$AD$59,20,FALSE)</f>
        <v>5800</v>
      </c>
      <c r="U13" s="8" t="s">
        <v>58</v>
      </c>
      <c r="V13" s="9"/>
      <c r="W13" s="9"/>
      <c r="X13" s="9"/>
      <c r="Y13" s="10"/>
      <c r="Z13" s="9"/>
      <c r="AA13" s="9"/>
      <c r="AB13" s="9"/>
      <c r="AC13" s="10"/>
      <c r="AD13" s="9"/>
      <c r="AE13" s="9"/>
      <c r="AF13" s="9"/>
      <c r="AG13" s="9"/>
      <c r="AH13" s="9"/>
      <c r="AI13" s="9"/>
    </row>
    <row r="14" spans="1:36" ht="13" x14ac:dyDescent="0.3">
      <c r="A14" s="7">
        <v>1</v>
      </c>
      <c r="B14" s="7" t="s">
        <v>47</v>
      </c>
      <c r="C14" s="11">
        <f>VLOOKUP($B14,[1]Adult!$C$6:$AD$59,6,FALSE)</f>
        <v>0.7</v>
      </c>
      <c r="D14" s="11">
        <f>VLOOKUP($B14,[1]Adult!$C$6:$AD$59,13,FALSE)</f>
        <v>0.64</v>
      </c>
      <c r="E14" s="12">
        <f>VLOOKUP($B14,[1]Adult!$C$6:$AD$59,20,FALSE)</f>
        <v>4530</v>
      </c>
      <c r="F14" s="11">
        <f>VLOOKUP($B14,[1]Adult!$C$6:$AD$59,27,FALSE)</f>
        <v>0.61</v>
      </c>
      <c r="G14" s="8" t="s">
        <v>58</v>
      </c>
      <c r="H14" s="11">
        <f>VLOOKUP($B14,'[1]Dislocated Worker'!$C$6:$AD$59,6,FALSE)</f>
        <v>0.78</v>
      </c>
      <c r="I14" s="11">
        <f>VLOOKUP($B14,'[1]Dislocated Worker'!$C$6:$AD$59,13,FALSE)</f>
        <v>0.73</v>
      </c>
      <c r="J14" s="12">
        <f>VLOOKUP($B14,'[1]Dislocated Worker'!$C$6:$AD$59,20,FALSE)</f>
        <v>8051</v>
      </c>
      <c r="K14" s="11">
        <f>VLOOKUP($B14,'[1]Dislocated Worker'!$C$6:$AD$59,27,FALSE)</f>
        <v>0.61</v>
      </c>
      <c r="L14" s="8" t="s">
        <v>58</v>
      </c>
      <c r="M14" s="11">
        <f>VLOOKUP($B14,[1]Youth!$C$6:$AD$59,6,FALSE)</f>
        <v>0.5</v>
      </c>
      <c r="N14" s="11">
        <f>VLOOKUP($B14,[1]Youth!$C$6:$AD$59,13,FALSE)</f>
        <v>0.5</v>
      </c>
      <c r="O14" s="14" t="s">
        <v>58</v>
      </c>
      <c r="P14" s="11">
        <f>VLOOKUP($B14,[1]Youth!$C$6:$AD$59,20,FALSE)</f>
        <v>0.35499999999999998</v>
      </c>
      <c r="Q14" s="8" t="s">
        <v>58</v>
      </c>
      <c r="R14" s="11">
        <f>VLOOKUP($B14,'[1]Wagner-Peyser'!$C$6:$AD$59,6,FALSE)</f>
        <v>0.65</v>
      </c>
      <c r="S14" s="11">
        <f>VLOOKUP($B14,'[1]Wagner-Peyser'!$C$6:$AD$59,13,FALSE)</f>
        <v>0.57999999999999996</v>
      </c>
      <c r="T14" s="12">
        <f>VLOOKUP($B14,'[1]Wagner-Peyser'!$C$6:$AD$59,20,FALSE)</f>
        <v>5000</v>
      </c>
      <c r="U14" s="8" t="s">
        <v>58</v>
      </c>
      <c r="V14" s="9"/>
      <c r="W14" s="9"/>
      <c r="X14" s="9"/>
      <c r="Y14" s="10"/>
      <c r="Z14" s="9"/>
      <c r="AA14" s="9"/>
      <c r="AB14" s="9"/>
      <c r="AC14" s="10"/>
      <c r="AD14" s="9"/>
      <c r="AE14" s="9"/>
      <c r="AF14" s="9"/>
      <c r="AG14" s="9"/>
      <c r="AH14" s="9"/>
      <c r="AI14" s="9"/>
    </row>
    <row r="15" spans="1:36" ht="13" x14ac:dyDescent="0.3">
      <c r="A15" s="7">
        <v>1</v>
      </c>
      <c r="B15" s="15" t="s">
        <v>78</v>
      </c>
      <c r="C15" s="16" t="s">
        <v>80</v>
      </c>
      <c r="D15" s="16" t="s">
        <v>80</v>
      </c>
      <c r="E15" s="17" t="s">
        <v>80</v>
      </c>
      <c r="F15" s="16" t="s">
        <v>80</v>
      </c>
      <c r="G15" s="8" t="s">
        <v>58</v>
      </c>
      <c r="H15" s="16" t="s">
        <v>80</v>
      </c>
      <c r="I15" s="16" t="s">
        <v>80</v>
      </c>
      <c r="J15" s="17" t="s">
        <v>80</v>
      </c>
      <c r="K15" s="16" t="s">
        <v>80</v>
      </c>
      <c r="L15" s="8" t="s">
        <v>58</v>
      </c>
      <c r="M15" s="16" t="s">
        <v>80</v>
      </c>
      <c r="N15" s="16" t="s">
        <v>80</v>
      </c>
      <c r="O15" s="14" t="s">
        <v>58</v>
      </c>
      <c r="P15" s="16" t="s">
        <v>80</v>
      </c>
      <c r="Q15" s="8" t="s">
        <v>58</v>
      </c>
      <c r="R15" s="16" t="s">
        <v>80</v>
      </c>
      <c r="S15" s="16" t="s">
        <v>80</v>
      </c>
      <c r="T15" s="17" t="s">
        <v>80</v>
      </c>
      <c r="U15" s="8" t="s">
        <v>58</v>
      </c>
      <c r="V15" s="9"/>
      <c r="W15" s="9"/>
      <c r="X15" s="9"/>
      <c r="Y15" s="10"/>
      <c r="Z15" s="9"/>
      <c r="AA15" s="9"/>
      <c r="AB15" s="9"/>
      <c r="AC15" s="10"/>
      <c r="AD15" s="9"/>
      <c r="AE15" s="9"/>
      <c r="AF15" s="9"/>
      <c r="AG15" s="9"/>
      <c r="AH15" s="9"/>
      <c r="AI15" s="9"/>
    </row>
    <row r="16" spans="1:36" ht="13" x14ac:dyDescent="0.3">
      <c r="A16" s="7">
        <v>2</v>
      </c>
      <c r="B16" s="7" t="s">
        <v>9</v>
      </c>
      <c r="C16" s="11">
        <f>VLOOKUP($B16,[1]Adult!$C$6:$AD$59,6,FALSE)</f>
        <v>0.73</v>
      </c>
      <c r="D16" s="11">
        <f>VLOOKUP($B16,[1]Adult!$C$6:$AD$59,13,FALSE)</f>
        <v>0.747</v>
      </c>
      <c r="E16" s="12">
        <f>VLOOKUP($B16,[1]Adult!$C$6:$AD$59,20,FALSE)</f>
        <v>4575</v>
      </c>
      <c r="F16" s="11">
        <f>VLOOKUP($B16,[1]Adult!$C$6:$AD$59,27,FALSE)</f>
        <v>0.5</v>
      </c>
      <c r="G16" s="8" t="s">
        <v>58</v>
      </c>
      <c r="H16" s="11">
        <f>VLOOKUP($B16,'[1]Dislocated Worker'!$C$6:$AD$59,6,FALSE)</f>
        <v>0.77400000000000002</v>
      </c>
      <c r="I16" s="11">
        <f>VLOOKUP($B16,'[1]Dislocated Worker'!$C$6:$AD$59,13,FALSE)</f>
        <v>0.77500000000000002</v>
      </c>
      <c r="J16" s="12">
        <f>VLOOKUP($B16,'[1]Dislocated Worker'!$C$6:$AD$59,20,FALSE)</f>
        <v>6300</v>
      </c>
      <c r="K16" s="11">
        <f>VLOOKUP($B16,'[1]Dislocated Worker'!$C$6:$AD$59,27,FALSE)</f>
        <v>0.5</v>
      </c>
      <c r="L16" s="8" t="s">
        <v>58</v>
      </c>
      <c r="M16" s="11">
        <f>VLOOKUP($B16,[1]Youth!$C$6:$AD$59,6,FALSE)</f>
        <v>0.66700000000000004</v>
      </c>
      <c r="N16" s="11">
        <f>VLOOKUP($B16,[1]Youth!$C$6:$AD$59,13,FALSE)</f>
        <v>0.55000000000000004</v>
      </c>
      <c r="O16" s="14" t="s">
        <v>58</v>
      </c>
      <c r="P16" s="11">
        <f>VLOOKUP($B16,[1]Youth!$C$6:$AD$59,20,FALSE)</f>
        <v>0.77</v>
      </c>
      <c r="Q16" s="8" t="s">
        <v>58</v>
      </c>
      <c r="R16" s="11">
        <f>VLOOKUP($B16,'[1]Wagner-Peyser'!$C$6:$AD$59,6,FALSE)</f>
        <v>0.56000000000000005</v>
      </c>
      <c r="S16" s="11">
        <f>VLOOKUP($B16,'[1]Wagner-Peyser'!$C$6:$AD$59,13,FALSE)</f>
        <v>0.62</v>
      </c>
      <c r="T16" s="12">
        <f>VLOOKUP($B16,'[1]Wagner-Peyser'!$C$6:$AD$59,20,FALSE)</f>
        <v>4500</v>
      </c>
      <c r="U16" s="8" t="s">
        <v>58</v>
      </c>
      <c r="V16" s="9"/>
      <c r="W16" s="9"/>
      <c r="X16" s="9"/>
      <c r="Y16" s="10"/>
      <c r="Z16" s="9"/>
      <c r="AA16" s="9"/>
      <c r="AB16" s="9"/>
      <c r="AC16" s="10"/>
      <c r="AD16" s="9"/>
      <c r="AE16" s="9"/>
      <c r="AF16" s="9"/>
      <c r="AG16" s="9"/>
      <c r="AH16" s="9"/>
      <c r="AI16" s="9"/>
    </row>
    <row r="17" spans="1:35" ht="13" x14ac:dyDescent="0.3">
      <c r="A17" s="7">
        <v>2</v>
      </c>
      <c r="B17" s="7" t="s">
        <v>10</v>
      </c>
      <c r="C17" s="11">
        <f>VLOOKUP($B17,[1]Adult!$C$6:$AD$59,6,FALSE)</f>
        <v>0.65</v>
      </c>
      <c r="D17" s="11">
        <f>VLOOKUP($B17,[1]Adult!$C$6:$AD$59,13,FALSE)</f>
        <v>0.68</v>
      </c>
      <c r="E17" s="12">
        <f>VLOOKUP($B17,[1]Adult!$C$6:$AD$59,20,FALSE)</f>
        <v>5725</v>
      </c>
      <c r="F17" s="11">
        <f>VLOOKUP($B17,[1]Adult!$C$6:$AD$59,27,FALSE)</f>
        <v>0.6</v>
      </c>
      <c r="G17" s="8" t="s">
        <v>58</v>
      </c>
      <c r="H17" s="11">
        <f>VLOOKUP($B17,'[1]Dislocated Worker'!$C$6:$AD$59,6,FALSE)</f>
        <v>0.67</v>
      </c>
      <c r="I17" s="11">
        <f>VLOOKUP($B17,'[1]Dislocated Worker'!$C$6:$AD$59,13,FALSE)</f>
        <v>0.68</v>
      </c>
      <c r="J17" s="12">
        <f>VLOOKUP($B17,'[1]Dislocated Worker'!$C$6:$AD$59,20,FALSE)</f>
        <v>7500</v>
      </c>
      <c r="K17" s="11">
        <f>VLOOKUP($B17,'[1]Dislocated Worker'!$C$6:$AD$59,27,FALSE)</f>
        <v>0.6</v>
      </c>
      <c r="L17" s="8" t="s">
        <v>58</v>
      </c>
      <c r="M17" s="11">
        <f>VLOOKUP($B17,[1]Youth!$C$6:$AD$59,6,FALSE)</f>
        <v>0.54</v>
      </c>
      <c r="N17" s="11">
        <f>VLOOKUP($B17,[1]Youth!$C$6:$AD$59,13,FALSE)</f>
        <v>0.46</v>
      </c>
      <c r="O17" s="14" t="s">
        <v>58</v>
      </c>
      <c r="P17" s="11">
        <f>VLOOKUP($B17,[1]Youth!$C$6:$AD$59,20,FALSE)</f>
        <v>0.52</v>
      </c>
      <c r="Q17" s="8" t="s">
        <v>58</v>
      </c>
      <c r="R17" s="11">
        <f>VLOOKUP($B17,'[1]Wagner-Peyser'!$C$6:$AD$59,6,FALSE)</f>
        <v>0.54</v>
      </c>
      <c r="S17" s="11">
        <f>VLOOKUP($B17,'[1]Wagner-Peyser'!$C$6:$AD$59,13,FALSE)</f>
        <v>0.79</v>
      </c>
      <c r="T17" s="12">
        <f>VLOOKUP($B17,'[1]Wagner-Peyser'!$C$6:$AD$59,20,FALSE)</f>
        <v>5200</v>
      </c>
      <c r="U17" s="8" t="s">
        <v>58</v>
      </c>
      <c r="V17" s="9"/>
      <c r="W17" s="9"/>
      <c r="X17" s="9"/>
      <c r="Y17" s="10"/>
      <c r="Z17" s="9"/>
      <c r="AA17" s="9"/>
      <c r="AB17" s="9"/>
      <c r="AC17" s="10"/>
      <c r="AD17" s="9"/>
      <c r="AE17" s="9"/>
      <c r="AF17" s="9"/>
      <c r="AG17" s="9"/>
      <c r="AH17" s="9"/>
      <c r="AI17" s="9"/>
    </row>
    <row r="18" spans="1:35" ht="13" x14ac:dyDescent="0.3">
      <c r="A18" s="7">
        <v>2</v>
      </c>
      <c r="B18" s="7" t="s">
        <v>22</v>
      </c>
      <c r="C18" s="11">
        <f>VLOOKUP($B18,[1]Adult!$C$6:$AD$59,6,FALSE)</f>
        <v>0.75</v>
      </c>
      <c r="D18" s="11">
        <f>VLOOKUP($B18,[1]Adult!$C$6:$AD$59,13,FALSE)</f>
        <v>0.71</v>
      </c>
      <c r="E18" s="12">
        <f>VLOOKUP($B18,[1]Adult!$C$6:$AD$59,20,FALSE)</f>
        <v>5900</v>
      </c>
      <c r="F18" s="11">
        <f>VLOOKUP($B18,[1]Adult!$C$6:$AD$59,27,FALSE)</f>
        <v>0.57999999999999996</v>
      </c>
      <c r="G18" s="8" t="s">
        <v>58</v>
      </c>
      <c r="H18" s="11">
        <f>VLOOKUP($B18,'[1]Dislocated Worker'!$C$6:$AD$59,6,FALSE)</f>
        <v>0.8</v>
      </c>
      <c r="I18" s="11">
        <f>VLOOKUP($B18,'[1]Dislocated Worker'!$C$6:$AD$59,13,FALSE)</f>
        <v>0.76</v>
      </c>
      <c r="J18" s="12">
        <f>VLOOKUP($B18,'[1]Dislocated Worker'!$C$6:$AD$59,20,FALSE)</f>
        <v>7900</v>
      </c>
      <c r="K18" s="11">
        <f>VLOOKUP($B18,'[1]Dislocated Worker'!$C$6:$AD$59,27,FALSE)</f>
        <v>0.56000000000000005</v>
      </c>
      <c r="L18" s="8" t="s">
        <v>58</v>
      </c>
      <c r="M18" s="11">
        <f>VLOOKUP($B18,[1]Youth!$C$6:$AD$59,6,FALSE)</f>
        <v>0.67</v>
      </c>
      <c r="N18" s="11">
        <f>VLOOKUP($B18,[1]Youth!$C$6:$AD$59,13,FALSE)</f>
        <v>0.61</v>
      </c>
      <c r="O18" s="14" t="s">
        <v>58</v>
      </c>
      <c r="P18" s="11">
        <f>VLOOKUP($B18,[1]Youth!$C$6:$AD$59,20,FALSE)</f>
        <v>0.65</v>
      </c>
      <c r="Q18" s="8" t="s">
        <v>58</v>
      </c>
      <c r="R18" s="11">
        <f>VLOOKUP($B18,'[1]Wagner-Peyser'!$C$6:$AD$59,6,FALSE)</f>
        <v>0.57999999999999996</v>
      </c>
      <c r="S18" s="11">
        <f>VLOOKUP($B18,'[1]Wagner-Peyser'!$C$6:$AD$59,13,FALSE)</f>
        <v>0.56999999999999995</v>
      </c>
      <c r="T18" s="12">
        <f>VLOOKUP($B18,'[1]Wagner-Peyser'!$C$6:$AD$59,20,FALSE)</f>
        <v>5000</v>
      </c>
      <c r="U18" s="8" t="s">
        <v>58</v>
      </c>
      <c r="V18" s="9"/>
      <c r="W18" s="9"/>
      <c r="X18" s="9"/>
      <c r="Y18" s="10"/>
      <c r="Z18" s="9"/>
      <c r="AA18" s="9"/>
      <c r="AB18" s="9"/>
      <c r="AC18" s="10"/>
      <c r="AD18" s="9"/>
      <c r="AE18" s="9"/>
      <c r="AF18" s="9"/>
      <c r="AG18" s="9"/>
      <c r="AH18" s="9"/>
      <c r="AI18" s="9"/>
    </row>
    <row r="19" spans="1:35" ht="13" x14ac:dyDescent="0.3">
      <c r="A19" s="7">
        <v>2</v>
      </c>
      <c r="B19" s="7" t="s">
        <v>40</v>
      </c>
      <c r="C19" s="11">
        <f>VLOOKUP($B19,[1]Adult!$C$6:$AD$59,6,FALSE)</f>
        <v>0.73</v>
      </c>
      <c r="D19" s="11">
        <f>VLOOKUP($B19,[1]Adult!$C$6:$AD$59,13,FALSE)</f>
        <v>0.7</v>
      </c>
      <c r="E19" s="12">
        <f>VLOOKUP($B19,[1]Adult!$C$6:$AD$59,20,FALSE)</f>
        <v>5300</v>
      </c>
      <c r="F19" s="11">
        <f>VLOOKUP($B19,[1]Adult!$C$6:$AD$59,27,FALSE)</f>
        <v>0.55000000000000004</v>
      </c>
      <c r="G19" s="8" t="s">
        <v>58</v>
      </c>
      <c r="H19" s="11">
        <f>VLOOKUP($B19,'[1]Dislocated Worker'!$C$6:$AD$59,6,FALSE)</f>
        <v>0.75</v>
      </c>
      <c r="I19" s="11">
        <f>VLOOKUP($B19,'[1]Dislocated Worker'!$C$6:$AD$59,13,FALSE)</f>
        <v>0.76</v>
      </c>
      <c r="J19" s="12">
        <f>VLOOKUP($B19,'[1]Dislocated Worker'!$C$6:$AD$59,20,FALSE)</f>
        <v>7300</v>
      </c>
      <c r="K19" s="11">
        <f>VLOOKUP($B19,'[1]Dislocated Worker'!$C$6:$AD$59,27,FALSE)</f>
        <v>0.56999999999999995</v>
      </c>
      <c r="L19" s="8" t="s">
        <v>58</v>
      </c>
      <c r="M19" s="11">
        <f>VLOOKUP($B19,[1]Youth!$C$6:$AD$59,6,FALSE)</f>
        <v>0.65</v>
      </c>
      <c r="N19" s="11">
        <f>VLOOKUP($B19,[1]Youth!$C$6:$AD$59,13,FALSE)</f>
        <v>0.57999999999999996</v>
      </c>
      <c r="O19" s="14" t="s">
        <v>58</v>
      </c>
      <c r="P19" s="11">
        <f>VLOOKUP($B19,[1]Youth!$C$6:$AD$59,20,FALSE)</f>
        <v>0.72</v>
      </c>
      <c r="Q19" s="8" t="s">
        <v>58</v>
      </c>
      <c r="R19" s="11">
        <f>VLOOKUP($B19,'[1]Wagner-Peyser'!$C$6:$AD$59,6,FALSE)</f>
        <v>0.62</v>
      </c>
      <c r="S19" s="11">
        <f>VLOOKUP($B19,'[1]Wagner-Peyser'!$C$6:$AD$59,13,FALSE)</f>
        <v>0.62</v>
      </c>
      <c r="T19" s="12">
        <f>VLOOKUP($B19,'[1]Wagner-Peyser'!$C$6:$AD$59,20,FALSE)</f>
        <v>5000</v>
      </c>
      <c r="U19" s="8" t="s">
        <v>58</v>
      </c>
      <c r="V19" s="9"/>
      <c r="W19" s="9"/>
      <c r="X19" s="9"/>
      <c r="Y19" s="10"/>
      <c r="Z19" s="9"/>
      <c r="AA19" s="9"/>
      <c r="AB19" s="9"/>
      <c r="AC19" s="10"/>
      <c r="AD19" s="9"/>
      <c r="AE19" s="9"/>
      <c r="AF19" s="9"/>
      <c r="AG19" s="9"/>
      <c r="AH19" s="9"/>
      <c r="AI19" s="9"/>
    </row>
    <row r="20" spans="1:35" ht="13" x14ac:dyDescent="0.3">
      <c r="A20" s="7">
        <v>2</v>
      </c>
      <c r="B20" s="7" t="s">
        <v>48</v>
      </c>
      <c r="C20" s="11">
        <f>VLOOKUP($B20,[1]Adult!$C$6:$AD$59,6,FALSE)</f>
        <v>0.77</v>
      </c>
      <c r="D20" s="11">
        <f>VLOOKUP($B20,[1]Adult!$C$6:$AD$59,13,FALSE)</f>
        <v>0.85</v>
      </c>
      <c r="E20" s="12">
        <f>VLOOKUP($B20,[1]Adult!$C$6:$AD$59,20,FALSE)</f>
        <v>6000</v>
      </c>
      <c r="F20" s="11">
        <f>VLOOKUP($B20,[1]Adult!$C$6:$AD$59,27,FALSE)</f>
        <v>0.7</v>
      </c>
      <c r="G20" s="8" t="s">
        <v>58</v>
      </c>
      <c r="H20" s="11">
        <f>VLOOKUP($B20,'[1]Dislocated Worker'!$C$6:$AD$59,6,FALSE)</f>
        <v>0.85</v>
      </c>
      <c r="I20" s="11">
        <f>VLOOKUP($B20,'[1]Dislocated Worker'!$C$6:$AD$59,13,FALSE)</f>
        <v>0.9</v>
      </c>
      <c r="J20" s="12">
        <f>VLOOKUP($B20,'[1]Dislocated Worker'!$C$6:$AD$59,20,FALSE)</f>
        <v>8700</v>
      </c>
      <c r="K20" s="11">
        <f>VLOOKUP($B20,'[1]Dislocated Worker'!$C$6:$AD$59,27,FALSE)</f>
        <v>0.7</v>
      </c>
      <c r="L20" s="8" t="s">
        <v>58</v>
      </c>
      <c r="M20" s="11">
        <f>VLOOKUP($B20,[1]Youth!$C$6:$AD$59,6,FALSE)</f>
        <v>0.66</v>
      </c>
      <c r="N20" s="11">
        <f>VLOOKUP($B20,[1]Youth!$C$6:$AD$59,13,FALSE)</f>
        <v>0.628</v>
      </c>
      <c r="O20" s="14" t="s">
        <v>58</v>
      </c>
      <c r="P20" s="11">
        <f>VLOOKUP($B20,[1]Youth!$C$6:$AD$59,20,FALSE)</f>
        <v>0.7</v>
      </c>
      <c r="Q20" s="8" t="s">
        <v>58</v>
      </c>
      <c r="R20" s="11">
        <f>VLOOKUP($B20,'[1]Wagner-Peyser'!$C$6:$AD$59,6,FALSE)</f>
        <v>0.68</v>
      </c>
      <c r="S20" s="11">
        <f>VLOOKUP($B20,'[1]Wagner-Peyser'!$C$6:$AD$59,13,FALSE)</f>
        <v>0.78</v>
      </c>
      <c r="T20" s="12">
        <f>VLOOKUP($B20,'[1]Wagner-Peyser'!$C$6:$AD$59,20,FALSE)</f>
        <v>5600</v>
      </c>
      <c r="U20" s="8" t="s">
        <v>58</v>
      </c>
      <c r="V20" s="9"/>
      <c r="W20" s="9"/>
      <c r="X20" s="9"/>
      <c r="Y20" s="10"/>
      <c r="Z20" s="9"/>
      <c r="AA20" s="9"/>
      <c r="AB20" s="9"/>
      <c r="AC20" s="10"/>
      <c r="AD20" s="9"/>
      <c r="AE20" s="9"/>
      <c r="AF20" s="9"/>
      <c r="AG20" s="9"/>
      <c r="AH20" s="9"/>
      <c r="AI20" s="9"/>
    </row>
    <row r="21" spans="1:35" ht="13" x14ac:dyDescent="0.3">
      <c r="A21" s="7">
        <v>2</v>
      </c>
      <c r="B21" s="7" t="s">
        <v>50</v>
      </c>
      <c r="C21" s="11">
        <f>VLOOKUP($B21,[1]Adult!$C$6:$AD$59,6,FALSE)</f>
        <v>0.75</v>
      </c>
      <c r="D21" s="11">
        <f>VLOOKUP($B21,[1]Adult!$C$6:$AD$59,13,FALSE)</f>
        <v>0.73</v>
      </c>
      <c r="E21" s="12">
        <f>VLOOKUP($B21,[1]Adult!$C$6:$AD$59,20,FALSE)</f>
        <v>5890</v>
      </c>
      <c r="F21" s="11">
        <f>VLOOKUP($B21,[1]Adult!$C$6:$AD$59,27,FALSE)</f>
        <v>0.73</v>
      </c>
      <c r="G21" s="8" t="s">
        <v>58</v>
      </c>
      <c r="H21" s="11">
        <f>VLOOKUP($B21,'[1]Dislocated Worker'!$C$6:$AD$59,6,FALSE)</f>
        <v>0.78</v>
      </c>
      <c r="I21" s="11">
        <f>VLOOKUP($B21,'[1]Dislocated Worker'!$C$6:$AD$59,13,FALSE)</f>
        <v>0.78</v>
      </c>
      <c r="J21" s="12">
        <f>VLOOKUP($B21,'[1]Dislocated Worker'!$C$6:$AD$59,20,FALSE)</f>
        <v>8320</v>
      </c>
      <c r="K21" s="11">
        <f>VLOOKUP($B21,'[1]Dislocated Worker'!$C$6:$AD$59,27,FALSE)</f>
        <v>0.74</v>
      </c>
      <c r="L21" s="8" t="s">
        <v>58</v>
      </c>
      <c r="M21" s="11">
        <f>VLOOKUP($B21,[1]Youth!$C$6:$AD$59,6,FALSE)</f>
        <v>0.65</v>
      </c>
      <c r="N21" s="11">
        <f>VLOOKUP($B21,[1]Youth!$C$6:$AD$59,13,FALSE)</f>
        <v>0.5</v>
      </c>
      <c r="O21" s="14" t="s">
        <v>58</v>
      </c>
      <c r="P21" s="11">
        <f>VLOOKUP($B21,[1]Youth!$C$6:$AD$59,20,FALSE)</f>
        <v>0.7</v>
      </c>
      <c r="Q21" s="8" t="s">
        <v>58</v>
      </c>
      <c r="R21" s="11">
        <f>VLOOKUP($B21,'[1]Wagner-Peyser'!$C$6:$AD$59,6,FALSE)</f>
        <v>0.59</v>
      </c>
      <c r="S21" s="11">
        <f>VLOOKUP($B21,'[1]Wagner-Peyser'!$C$6:$AD$59,13,FALSE)</f>
        <v>0.71</v>
      </c>
      <c r="T21" s="12">
        <f>VLOOKUP($B21,'[1]Wagner-Peyser'!$C$6:$AD$59,20,FALSE)</f>
        <v>4600</v>
      </c>
      <c r="U21" s="8" t="s">
        <v>58</v>
      </c>
      <c r="V21" s="9"/>
      <c r="W21" s="9"/>
      <c r="X21" s="9"/>
      <c r="Y21" s="10"/>
      <c r="Z21" s="9"/>
      <c r="AA21" s="9"/>
      <c r="AB21" s="9"/>
      <c r="AC21" s="10"/>
      <c r="AD21" s="9"/>
      <c r="AE21" s="9"/>
      <c r="AF21" s="9"/>
      <c r="AG21" s="9"/>
      <c r="AH21" s="9"/>
      <c r="AI21" s="9"/>
    </row>
    <row r="22" spans="1:35" ht="13" x14ac:dyDescent="0.3">
      <c r="A22" s="7">
        <v>3</v>
      </c>
      <c r="B22" s="7" t="s">
        <v>2</v>
      </c>
      <c r="C22" s="11">
        <f>VLOOKUP($B22,[1]Adult!$C$6:$AD$59,6,FALSE)</f>
        <v>0.77</v>
      </c>
      <c r="D22" s="11">
        <f>VLOOKUP($B22,[1]Adult!$C$6:$AD$59,13,FALSE)</f>
        <v>0.73499999999999999</v>
      </c>
      <c r="E22" s="12">
        <f>VLOOKUP($B22,[1]Adult!$C$6:$AD$59,20,FALSE)</f>
        <v>5550</v>
      </c>
      <c r="F22" s="11">
        <f>VLOOKUP($B22,[1]Adult!$C$6:$AD$59,27,FALSE)</f>
        <v>0.56000000000000005</v>
      </c>
      <c r="G22" s="8" t="s">
        <v>58</v>
      </c>
      <c r="H22" s="11">
        <f>VLOOKUP($B22,'[1]Dislocated Worker'!$C$6:$AD$59,6,FALSE)</f>
        <v>0.78800000000000003</v>
      </c>
      <c r="I22" s="11">
        <f>VLOOKUP($B22,'[1]Dislocated Worker'!$C$6:$AD$59,13,FALSE)</f>
        <v>0.75</v>
      </c>
      <c r="J22" s="12">
        <f>VLOOKUP($B22,'[1]Dislocated Worker'!$C$6:$AD$59,20,FALSE)</f>
        <v>6700</v>
      </c>
      <c r="K22" s="11">
        <f>VLOOKUP($B22,'[1]Dislocated Worker'!$C$6:$AD$59,27,FALSE)</f>
        <v>0.57499999999999996</v>
      </c>
      <c r="L22" s="8" t="s">
        <v>58</v>
      </c>
      <c r="M22" s="11">
        <f>VLOOKUP($B22,[1]Youth!$C$6:$AD$59,6,FALSE)</f>
        <v>0.58199999999999996</v>
      </c>
      <c r="N22" s="11">
        <f>VLOOKUP($B22,[1]Youth!$C$6:$AD$59,13,FALSE)</f>
        <v>0.66</v>
      </c>
      <c r="O22" s="14" t="s">
        <v>58</v>
      </c>
      <c r="P22" s="11">
        <f>VLOOKUP($B22,[1]Youth!$C$6:$AD$59,20,FALSE)</f>
        <v>0.38800000000000001</v>
      </c>
      <c r="Q22" s="8" t="s">
        <v>58</v>
      </c>
      <c r="R22" s="11">
        <f>VLOOKUP($B22,'[1]Wagner-Peyser'!$C$6:$AD$59,6,FALSE)</f>
        <v>0.71</v>
      </c>
      <c r="S22" s="11">
        <f>VLOOKUP($B22,'[1]Wagner-Peyser'!$C$6:$AD$59,13,FALSE)</f>
        <v>0.72</v>
      </c>
      <c r="T22" s="12">
        <f>VLOOKUP($B22,'[1]Wagner-Peyser'!$C$6:$AD$59,20,FALSE)</f>
        <v>4600</v>
      </c>
      <c r="U22" s="8" t="s">
        <v>58</v>
      </c>
      <c r="V22" s="9"/>
      <c r="W22" s="9"/>
      <c r="X22" s="9"/>
      <c r="Y22" s="10"/>
      <c r="Z22" s="9"/>
      <c r="AA22" s="9"/>
      <c r="AB22" s="9"/>
      <c r="AC22" s="10"/>
      <c r="AD22" s="9"/>
      <c r="AE22" s="9"/>
      <c r="AF22" s="9"/>
      <c r="AG22" s="9"/>
      <c r="AH22" s="9"/>
      <c r="AI22" s="9"/>
    </row>
    <row r="23" spans="1:35" ht="13" x14ac:dyDescent="0.3">
      <c r="A23" s="7">
        <v>3</v>
      </c>
      <c r="B23" s="7" t="s">
        <v>11</v>
      </c>
      <c r="C23" s="11">
        <f>VLOOKUP($B23,[1]Adult!$C$6:$AD$59,6,FALSE)</f>
        <v>0.85</v>
      </c>
      <c r="D23" s="11">
        <f>VLOOKUP($B23,[1]Adult!$C$6:$AD$59,13,FALSE)</f>
        <v>0.82499999999999996</v>
      </c>
      <c r="E23" s="12">
        <f>VLOOKUP($B23,[1]Adult!$C$6:$AD$59,20,FALSE)</f>
        <v>6850</v>
      </c>
      <c r="F23" s="11">
        <f>VLOOKUP($B23,[1]Adult!$C$6:$AD$59,27,FALSE)</f>
        <v>0.62</v>
      </c>
      <c r="G23" s="8" t="s">
        <v>58</v>
      </c>
      <c r="H23" s="11">
        <f>VLOOKUP($B23,'[1]Dislocated Worker'!$C$6:$AD$59,6,FALSE)</f>
        <v>0.83</v>
      </c>
      <c r="I23" s="11">
        <f>VLOOKUP($B23,'[1]Dislocated Worker'!$C$6:$AD$59,13,FALSE)</f>
        <v>0.79</v>
      </c>
      <c r="J23" s="12">
        <f>VLOOKUP($B23,'[1]Dislocated Worker'!$C$6:$AD$59,20,FALSE)</f>
        <v>6850</v>
      </c>
      <c r="K23" s="11">
        <f>VLOOKUP($B23,'[1]Dislocated Worker'!$C$6:$AD$59,27,FALSE)</f>
        <v>0.68</v>
      </c>
      <c r="L23" s="8" t="s">
        <v>58</v>
      </c>
      <c r="M23" s="11">
        <f>VLOOKUP($B23,[1]Youth!$C$6:$AD$59,6,FALSE)</f>
        <v>0.75</v>
      </c>
      <c r="N23" s="11">
        <f>VLOOKUP($B23,[1]Youth!$C$6:$AD$59,13,FALSE)</f>
        <v>0.69</v>
      </c>
      <c r="O23" s="14" t="s">
        <v>58</v>
      </c>
      <c r="P23" s="11">
        <f>VLOOKUP($B23,[1]Youth!$C$6:$AD$59,20,FALSE)</f>
        <v>0.752</v>
      </c>
      <c r="Q23" s="8" t="s">
        <v>58</v>
      </c>
      <c r="R23" s="11">
        <f>VLOOKUP($B23,'[1]Wagner-Peyser'!$C$6:$AD$59,6,FALSE)</f>
        <v>0.62</v>
      </c>
      <c r="S23" s="11">
        <f>VLOOKUP($B23,'[1]Wagner-Peyser'!$C$6:$AD$59,13,FALSE)</f>
        <v>0.64</v>
      </c>
      <c r="T23" s="12">
        <f>VLOOKUP($B23,'[1]Wagner-Peyser'!$C$6:$AD$59,20,FALSE)</f>
        <v>4850</v>
      </c>
      <c r="U23" s="8" t="s">
        <v>58</v>
      </c>
      <c r="V23" s="9"/>
      <c r="W23" s="9"/>
      <c r="X23" s="9"/>
      <c r="Y23" s="10"/>
      <c r="Z23" s="9"/>
      <c r="AA23" s="9"/>
      <c r="AB23" s="9"/>
      <c r="AC23" s="10"/>
      <c r="AD23" s="9"/>
      <c r="AE23" s="9"/>
      <c r="AF23" s="9"/>
      <c r="AG23" s="9"/>
      <c r="AH23" s="9"/>
      <c r="AI23" s="9"/>
    </row>
    <row r="24" spans="1:35" ht="13" x14ac:dyDescent="0.3">
      <c r="A24" s="7">
        <v>3</v>
      </c>
      <c r="B24" s="7" t="s">
        <v>12</v>
      </c>
      <c r="C24" s="11">
        <f>VLOOKUP($B24,[1]Adult!$C$6:$AD$59,6,FALSE)</f>
        <v>0.76</v>
      </c>
      <c r="D24" s="11">
        <f>VLOOKUP($B24,[1]Adult!$C$6:$AD$59,13,FALSE)</f>
        <v>0.7</v>
      </c>
      <c r="E24" s="12">
        <f>VLOOKUP($B24,[1]Adult!$C$6:$AD$59,20,FALSE)</f>
        <v>4500</v>
      </c>
      <c r="F24" s="11">
        <f>VLOOKUP($B24,[1]Adult!$C$6:$AD$59,27,FALSE)</f>
        <v>0.4</v>
      </c>
      <c r="G24" s="8" t="s">
        <v>58</v>
      </c>
      <c r="H24" s="11">
        <f>VLOOKUP($B24,'[1]Dislocated Worker'!$C$6:$AD$59,6,FALSE)</f>
        <v>0.78</v>
      </c>
      <c r="I24" s="11">
        <f>VLOOKUP($B24,'[1]Dislocated Worker'!$C$6:$AD$59,13,FALSE)</f>
        <v>0.75</v>
      </c>
      <c r="J24" s="12">
        <f>VLOOKUP($B24,'[1]Dislocated Worker'!$C$6:$AD$59,20,FALSE)</f>
        <v>5000</v>
      </c>
      <c r="K24" s="11">
        <f>VLOOKUP($B24,'[1]Dislocated Worker'!$C$6:$AD$59,27,FALSE)</f>
        <v>0.5</v>
      </c>
      <c r="L24" s="8" t="s">
        <v>58</v>
      </c>
      <c r="M24" s="11">
        <f>VLOOKUP($B24,[1]Youth!$C$6:$AD$59,6,FALSE)</f>
        <v>0.6</v>
      </c>
      <c r="N24" s="11">
        <f>VLOOKUP($B24,[1]Youth!$C$6:$AD$59,13,FALSE)</f>
        <v>0.6</v>
      </c>
      <c r="O24" s="14" t="s">
        <v>58</v>
      </c>
      <c r="P24" s="11">
        <f>VLOOKUP($B24,[1]Youth!$C$6:$AD$59,20,FALSE)</f>
        <v>0.72</v>
      </c>
      <c r="Q24" s="8" t="s">
        <v>58</v>
      </c>
      <c r="R24" s="11">
        <f>VLOOKUP($B24,'[1]Wagner-Peyser'!$C$6:$AD$59,6,FALSE)</f>
        <v>0.70499999999999996</v>
      </c>
      <c r="S24" s="11">
        <f>VLOOKUP($B24,'[1]Wagner-Peyser'!$C$6:$AD$59,13,FALSE)</f>
        <v>0.71</v>
      </c>
      <c r="T24" s="12">
        <f>VLOOKUP($B24,'[1]Wagner-Peyser'!$C$6:$AD$59,20,FALSE)</f>
        <v>4809</v>
      </c>
      <c r="U24" s="8" t="s">
        <v>58</v>
      </c>
      <c r="V24" s="9"/>
      <c r="W24" s="9"/>
      <c r="X24" s="9"/>
      <c r="Y24" s="10"/>
      <c r="Z24" s="9"/>
      <c r="AA24" s="9"/>
      <c r="AB24" s="9"/>
      <c r="AC24" s="10"/>
      <c r="AD24" s="9"/>
      <c r="AE24" s="9"/>
      <c r="AF24" s="9"/>
      <c r="AG24" s="9"/>
      <c r="AH24" s="9"/>
      <c r="AI24" s="9"/>
    </row>
    <row r="25" spans="1:35" ht="13" x14ac:dyDescent="0.3">
      <c r="A25" s="7">
        <v>3</v>
      </c>
      <c r="B25" s="7" t="s">
        <v>19</v>
      </c>
      <c r="C25" s="11">
        <f>VLOOKUP($B25,[1]Adult!$C$6:$AD$59,6,FALSE)</f>
        <v>0.71</v>
      </c>
      <c r="D25" s="11">
        <f>VLOOKUP($B25,[1]Adult!$C$6:$AD$59,13,FALSE)</f>
        <v>0.71499999999999997</v>
      </c>
      <c r="E25" s="12">
        <f>VLOOKUP($B25,[1]Adult!$C$6:$AD$59,20,FALSE)</f>
        <v>5700</v>
      </c>
      <c r="F25" s="11">
        <f>VLOOKUP($B25,[1]Adult!$C$6:$AD$59,27,FALSE)</f>
        <v>0.55000000000000004</v>
      </c>
      <c r="G25" s="8" t="s">
        <v>58</v>
      </c>
      <c r="H25" s="11">
        <f>VLOOKUP($B25,'[1]Dislocated Worker'!$C$6:$AD$59,6,FALSE)</f>
        <v>0.76</v>
      </c>
      <c r="I25" s="11">
        <f>VLOOKUP($B25,'[1]Dislocated Worker'!$C$6:$AD$59,13,FALSE)</f>
        <v>0.77</v>
      </c>
      <c r="J25" s="12">
        <f>VLOOKUP($B25,'[1]Dislocated Worker'!$C$6:$AD$59,20,FALSE)</f>
        <v>7100</v>
      </c>
      <c r="K25" s="11">
        <f>VLOOKUP($B25,'[1]Dislocated Worker'!$C$6:$AD$59,27,FALSE)</f>
        <v>0.58899999999999997</v>
      </c>
      <c r="L25" s="8" t="s">
        <v>58</v>
      </c>
      <c r="M25" s="11">
        <f>VLOOKUP($B25,[1]Youth!$C$6:$AD$59,6,FALSE)</f>
        <v>0.71</v>
      </c>
      <c r="N25" s="11">
        <f>VLOOKUP($B25,[1]Youth!$C$6:$AD$59,13,FALSE)</f>
        <v>0.72</v>
      </c>
      <c r="O25" s="14" t="s">
        <v>58</v>
      </c>
      <c r="P25" s="11">
        <f>VLOOKUP($B25,[1]Youth!$C$6:$AD$59,20,FALSE)</f>
        <v>0.71</v>
      </c>
      <c r="Q25" s="8" t="s">
        <v>58</v>
      </c>
      <c r="R25" s="11">
        <f>VLOOKUP($B25,'[1]Wagner-Peyser'!$C$6:$AD$59,6,FALSE)</f>
        <v>0.67</v>
      </c>
      <c r="S25" s="11">
        <f>VLOOKUP($B25,'[1]Wagner-Peyser'!$C$6:$AD$59,13,FALSE)</f>
        <v>0.71499999999999997</v>
      </c>
      <c r="T25" s="12">
        <f>VLOOKUP($B25,'[1]Wagner-Peyser'!$C$6:$AD$59,20,FALSE)</f>
        <v>5700</v>
      </c>
      <c r="U25" s="8" t="s">
        <v>58</v>
      </c>
      <c r="V25" s="9"/>
      <c r="W25" s="9"/>
      <c r="X25" s="9"/>
      <c r="Y25" s="10"/>
      <c r="Z25" s="9"/>
      <c r="AA25" s="9"/>
      <c r="AB25" s="9"/>
      <c r="AC25" s="10"/>
      <c r="AD25" s="9"/>
      <c r="AE25" s="9"/>
      <c r="AF25" s="9"/>
      <c r="AG25" s="9"/>
      <c r="AH25" s="9"/>
      <c r="AI25" s="9"/>
    </row>
    <row r="26" spans="1:35" ht="13" x14ac:dyDescent="0.3">
      <c r="A26" s="7">
        <v>3</v>
      </c>
      <c r="B26" s="7" t="s">
        <v>26</v>
      </c>
      <c r="C26" s="11">
        <f>VLOOKUP($B26,[1]Adult!$C$6:$AD$59,6,FALSE)</f>
        <v>0.74</v>
      </c>
      <c r="D26" s="11">
        <f>VLOOKUP($B26,[1]Adult!$C$6:$AD$59,13,FALSE)</f>
        <v>0.7</v>
      </c>
      <c r="E26" s="12">
        <f>VLOOKUP($B26,[1]Adult!$C$6:$AD$59,20,FALSE)</f>
        <v>5000</v>
      </c>
      <c r="F26" s="11">
        <f>VLOOKUP($B26,[1]Adult!$C$6:$AD$59,27,FALSE)</f>
        <v>0.46</v>
      </c>
      <c r="G26" s="8" t="s">
        <v>58</v>
      </c>
      <c r="H26" s="11">
        <f>VLOOKUP($B26,'[1]Dislocated Worker'!$C$6:$AD$59,6,FALSE)</f>
        <v>0.69</v>
      </c>
      <c r="I26" s="11">
        <f>VLOOKUP($B26,'[1]Dislocated Worker'!$C$6:$AD$59,13,FALSE)</f>
        <v>0.66500000000000004</v>
      </c>
      <c r="J26" s="12">
        <f>VLOOKUP($B26,'[1]Dislocated Worker'!$C$6:$AD$59,20,FALSE)</f>
        <v>5007</v>
      </c>
      <c r="K26" s="11">
        <f>VLOOKUP($B26,'[1]Dislocated Worker'!$C$6:$AD$59,27,FALSE)</f>
        <v>0.46</v>
      </c>
      <c r="L26" s="8" t="s">
        <v>58</v>
      </c>
      <c r="M26" s="11">
        <f>VLOOKUP($B26,[1]Youth!$C$6:$AD$59,6,FALSE)</f>
        <v>0.7</v>
      </c>
      <c r="N26" s="11">
        <f>VLOOKUP($B26,[1]Youth!$C$6:$AD$59,13,FALSE)</f>
        <v>0.69399999999999995</v>
      </c>
      <c r="O26" s="14" t="s">
        <v>58</v>
      </c>
      <c r="P26" s="11">
        <f>VLOOKUP($B26,[1]Youth!$C$6:$AD$59,20,FALSE)</f>
        <v>0.7</v>
      </c>
      <c r="Q26" s="8" t="s">
        <v>58</v>
      </c>
      <c r="R26" s="11">
        <f>VLOOKUP($B26,'[1]Wagner-Peyser'!$C$6:$AD$59,6,FALSE)</f>
        <v>0.64400000000000002</v>
      </c>
      <c r="S26" s="11">
        <f>VLOOKUP($B26,'[1]Wagner-Peyser'!$C$6:$AD$59,13,FALSE)</f>
        <v>0.65</v>
      </c>
      <c r="T26" s="12">
        <f>VLOOKUP($B26,'[1]Wagner-Peyser'!$C$6:$AD$59,20,FALSE)</f>
        <v>3900</v>
      </c>
      <c r="U26" s="8" t="s">
        <v>58</v>
      </c>
      <c r="V26" s="9"/>
      <c r="W26" s="9"/>
      <c r="X26" s="9"/>
      <c r="Y26" s="10"/>
      <c r="Z26" s="9"/>
      <c r="AA26" s="9"/>
      <c r="AB26" s="9"/>
      <c r="AC26" s="10"/>
      <c r="AD26" s="9"/>
      <c r="AE26" s="9"/>
      <c r="AF26" s="9"/>
      <c r="AG26" s="9"/>
      <c r="AH26" s="9"/>
      <c r="AI26" s="9"/>
    </row>
    <row r="27" spans="1:35" ht="13" x14ac:dyDescent="0.3">
      <c r="A27" s="7">
        <v>3</v>
      </c>
      <c r="B27" s="7" t="s">
        <v>35</v>
      </c>
      <c r="C27" s="11">
        <f>VLOOKUP($B27,[1]Adult!$C$6:$AD$59,6,FALSE)</f>
        <v>0.7</v>
      </c>
      <c r="D27" s="11">
        <f>VLOOKUP($B27,[1]Adult!$C$6:$AD$59,13,FALSE)</f>
        <v>0.7</v>
      </c>
      <c r="E27" s="12">
        <f>VLOOKUP($B27,[1]Adult!$C$6:$AD$59,20,FALSE)</f>
        <v>4800</v>
      </c>
      <c r="F27" s="11">
        <f>VLOOKUP($B27,[1]Adult!$C$6:$AD$59,27,FALSE)</f>
        <v>0.51</v>
      </c>
      <c r="G27" s="8" t="s">
        <v>58</v>
      </c>
      <c r="H27" s="11">
        <f>VLOOKUP($B27,'[1]Dislocated Worker'!$C$6:$AD$59,6,FALSE)</f>
        <v>0.755</v>
      </c>
      <c r="I27" s="11">
        <f>VLOOKUP($B27,'[1]Dislocated Worker'!$C$6:$AD$59,13,FALSE)</f>
        <v>0.73</v>
      </c>
      <c r="J27" s="12">
        <f>VLOOKUP($B27,'[1]Dislocated Worker'!$C$6:$AD$59,20,FALSE)</f>
        <v>6200</v>
      </c>
      <c r="K27" s="11">
        <f>VLOOKUP($B27,'[1]Dislocated Worker'!$C$6:$AD$59,27,FALSE)</f>
        <v>0.57999999999999996</v>
      </c>
      <c r="L27" s="8" t="s">
        <v>58</v>
      </c>
      <c r="M27" s="11">
        <f>VLOOKUP($B27,[1]Youth!$C$6:$AD$59,6,FALSE)</f>
        <v>0.7</v>
      </c>
      <c r="N27" s="11">
        <f>VLOOKUP($B27,[1]Youth!$C$6:$AD$59,13,FALSE)</f>
        <v>0.69</v>
      </c>
      <c r="O27" s="14" t="s">
        <v>58</v>
      </c>
      <c r="P27" s="11">
        <f>VLOOKUP($B27,[1]Youth!$C$6:$AD$59,20,FALSE)</f>
        <v>0.51</v>
      </c>
      <c r="Q27" s="8" t="s">
        <v>58</v>
      </c>
      <c r="R27" s="11">
        <f>VLOOKUP($B27,'[1]Wagner-Peyser'!$C$6:$AD$59,6,FALSE)</f>
        <v>0.7</v>
      </c>
      <c r="S27" s="11">
        <f>VLOOKUP($B27,'[1]Wagner-Peyser'!$C$6:$AD$59,13,FALSE)</f>
        <v>0.69</v>
      </c>
      <c r="T27" s="12">
        <f>VLOOKUP($B27,'[1]Wagner-Peyser'!$C$6:$AD$59,20,FALSE)</f>
        <v>4800</v>
      </c>
      <c r="U27" s="8" t="s">
        <v>58</v>
      </c>
      <c r="V27" s="9"/>
      <c r="W27" s="9"/>
      <c r="X27" s="9"/>
      <c r="Y27" s="10"/>
      <c r="Z27" s="9"/>
      <c r="AA27" s="9"/>
      <c r="AB27" s="9"/>
      <c r="AC27" s="10"/>
      <c r="AD27" s="9"/>
      <c r="AE27" s="9"/>
      <c r="AF27" s="9"/>
      <c r="AG27" s="9"/>
      <c r="AH27" s="9"/>
      <c r="AI27" s="9"/>
    </row>
    <row r="28" spans="1:35" ht="13" x14ac:dyDescent="0.3">
      <c r="A28" s="7">
        <v>3</v>
      </c>
      <c r="B28" s="7" t="s">
        <v>42</v>
      </c>
      <c r="C28" s="11">
        <f>VLOOKUP($B28,[1]Adult!$C$6:$AD$59,6,FALSE)</f>
        <v>0.76800000000000002</v>
      </c>
      <c r="D28" s="11">
        <f>VLOOKUP($B28,[1]Adult!$C$6:$AD$59,13,FALSE)</f>
        <v>0.73</v>
      </c>
      <c r="E28" s="12">
        <f>VLOOKUP($B28,[1]Adult!$C$6:$AD$59,20,FALSE)</f>
        <v>4908</v>
      </c>
      <c r="F28" s="11">
        <f>VLOOKUP($B28,[1]Adult!$C$6:$AD$59,27,FALSE)</f>
        <v>0.51900000000000002</v>
      </c>
      <c r="G28" s="8" t="s">
        <v>58</v>
      </c>
      <c r="H28" s="11">
        <f>VLOOKUP($B28,'[1]Dislocated Worker'!$C$6:$AD$59,6,FALSE)</f>
        <v>0.80100000000000005</v>
      </c>
      <c r="I28" s="11">
        <f>VLOOKUP($B28,'[1]Dislocated Worker'!$C$6:$AD$59,13,FALSE)</f>
        <v>0.76</v>
      </c>
      <c r="J28" s="12">
        <f>VLOOKUP($B28,'[1]Dislocated Worker'!$C$6:$AD$59,20,FALSE)</f>
        <v>6405</v>
      </c>
      <c r="K28" s="11">
        <f>VLOOKUP($B28,'[1]Dislocated Worker'!$C$6:$AD$59,27,FALSE)</f>
        <v>0.48599999999999999</v>
      </c>
      <c r="L28" s="8" t="s">
        <v>58</v>
      </c>
      <c r="M28" s="11">
        <f>VLOOKUP($B28,[1]Youth!$C$6:$AD$59,6,FALSE)</f>
        <v>0.76600000000000001</v>
      </c>
      <c r="N28" s="11">
        <f>VLOOKUP($B28,[1]Youth!$C$6:$AD$59,13,FALSE)</f>
        <v>0.69</v>
      </c>
      <c r="O28" s="14" t="s">
        <v>58</v>
      </c>
      <c r="P28" s="11">
        <f>VLOOKUP($B28,[1]Youth!$C$6:$AD$59,20,FALSE)</f>
        <v>0.68100000000000005</v>
      </c>
      <c r="Q28" s="8" t="s">
        <v>58</v>
      </c>
      <c r="R28" s="11">
        <f>VLOOKUP($B28,'[1]Wagner-Peyser'!$C$6:$AD$59,6,FALSE)</f>
        <v>0.67500000000000004</v>
      </c>
      <c r="S28" s="11">
        <f>VLOOKUP($B28,'[1]Wagner-Peyser'!$C$6:$AD$59,13,FALSE)</f>
        <v>0.67</v>
      </c>
      <c r="T28" s="12">
        <f>VLOOKUP($B28,'[1]Wagner-Peyser'!$C$6:$AD$59,20,FALSE)</f>
        <v>4300</v>
      </c>
      <c r="U28" s="8" t="s">
        <v>58</v>
      </c>
      <c r="V28" s="9"/>
      <c r="W28" s="9"/>
      <c r="X28" s="9"/>
      <c r="Y28" s="10"/>
      <c r="Z28" s="9"/>
      <c r="AA28" s="9"/>
      <c r="AB28" s="9"/>
      <c r="AC28" s="10"/>
      <c r="AD28" s="9"/>
      <c r="AE28" s="9"/>
      <c r="AF28" s="9"/>
      <c r="AG28" s="9"/>
      <c r="AH28" s="9"/>
      <c r="AI28" s="9"/>
    </row>
    <row r="29" spans="1:35" ht="13" x14ac:dyDescent="0.3">
      <c r="A29" s="7">
        <v>3</v>
      </c>
      <c r="B29" s="7" t="s">
        <v>44</v>
      </c>
      <c r="C29" s="11">
        <f>VLOOKUP($B29,[1]Adult!$C$6:$AD$59,6,FALSE)</f>
        <v>0.83</v>
      </c>
      <c r="D29" s="11">
        <f>VLOOKUP($B29,[1]Adult!$C$6:$AD$59,13,FALSE)</f>
        <v>0.83</v>
      </c>
      <c r="E29" s="12">
        <f>VLOOKUP($B29,[1]Adult!$C$6:$AD$59,20,FALSE)</f>
        <v>6633</v>
      </c>
      <c r="F29" s="11">
        <f>VLOOKUP($B29,[1]Adult!$C$6:$AD$59,27,FALSE)</f>
        <v>0.57999999999999996</v>
      </c>
      <c r="G29" s="8" t="s">
        <v>58</v>
      </c>
      <c r="H29" s="11">
        <f>VLOOKUP($B29,'[1]Dislocated Worker'!$C$6:$AD$59,6,FALSE)</f>
        <v>0.81</v>
      </c>
      <c r="I29" s="11">
        <f>VLOOKUP($B29,'[1]Dislocated Worker'!$C$6:$AD$59,13,FALSE)</f>
        <v>0.81</v>
      </c>
      <c r="J29" s="12">
        <f>VLOOKUP($B29,'[1]Dislocated Worker'!$C$6:$AD$59,20,FALSE)</f>
        <v>6900</v>
      </c>
      <c r="K29" s="11">
        <f>VLOOKUP($B29,'[1]Dislocated Worker'!$C$6:$AD$59,27,FALSE)</f>
        <v>0.68500000000000005</v>
      </c>
      <c r="L29" s="8" t="s">
        <v>58</v>
      </c>
      <c r="M29" s="11">
        <f>VLOOKUP($B29,[1]Youth!$C$6:$AD$59,6,FALSE)</f>
        <v>0.79</v>
      </c>
      <c r="N29" s="11">
        <f>VLOOKUP($B29,[1]Youth!$C$6:$AD$59,13,FALSE)</f>
        <v>0.75</v>
      </c>
      <c r="O29" s="14" t="s">
        <v>58</v>
      </c>
      <c r="P29" s="11">
        <f>VLOOKUP($B29,[1]Youth!$C$6:$AD$59,20,FALSE)</f>
        <v>0.7</v>
      </c>
      <c r="Q29" s="8" t="s">
        <v>58</v>
      </c>
      <c r="R29" s="11">
        <f>VLOOKUP($B29,'[1]Wagner-Peyser'!$C$6:$AD$59,6,FALSE)</f>
        <v>0.65</v>
      </c>
      <c r="S29" s="11">
        <f>VLOOKUP($B29,'[1]Wagner-Peyser'!$C$6:$AD$59,13,FALSE)</f>
        <v>0.65</v>
      </c>
      <c r="T29" s="12">
        <f>VLOOKUP($B29,'[1]Wagner-Peyser'!$C$6:$AD$59,20,FALSE)</f>
        <v>4587</v>
      </c>
      <c r="U29" s="8" t="s">
        <v>58</v>
      </c>
      <c r="V29" s="9"/>
      <c r="W29" s="9"/>
      <c r="X29" s="9"/>
      <c r="Y29" s="10"/>
      <c r="Z29" s="9"/>
      <c r="AA29" s="9"/>
      <c r="AB29" s="9"/>
      <c r="AC29" s="10"/>
      <c r="AD29" s="9"/>
      <c r="AE29" s="9"/>
      <c r="AF29" s="9"/>
      <c r="AG29" s="9"/>
      <c r="AH29" s="9"/>
      <c r="AI29" s="9"/>
    </row>
    <row r="30" spans="1:35" ht="13" x14ac:dyDescent="0.3">
      <c r="A30" s="7">
        <v>4</v>
      </c>
      <c r="B30" s="7" t="s">
        <v>5</v>
      </c>
      <c r="C30" s="11">
        <f>VLOOKUP($B30,[1]Adult!$C$6:$AD$59,6,FALSE)</f>
        <v>0.91</v>
      </c>
      <c r="D30" s="11">
        <f>VLOOKUP($B30,[1]Adult!$C$6:$AD$59,13,FALSE)</f>
        <v>0.85799999999999998</v>
      </c>
      <c r="E30" s="12">
        <f>VLOOKUP($B30,[1]Adult!$C$6:$AD$59,20,FALSE)</f>
        <v>6281</v>
      </c>
      <c r="F30" s="11">
        <f>VLOOKUP($B30,[1]Adult!$C$6:$AD$59,27,FALSE)</f>
        <v>0.74199999999999999</v>
      </c>
      <c r="G30" s="8" t="s">
        <v>58</v>
      </c>
      <c r="H30" s="11">
        <f>VLOOKUP($B30,'[1]Dislocated Worker'!$C$6:$AD$59,6,FALSE)</f>
        <v>0.91</v>
      </c>
      <c r="I30" s="11">
        <f>VLOOKUP($B30,'[1]Dislocated Worker'!$C$6:$AD$59,13,FALSE)</f>
        <v>0.85499999999999998</v>
      </c>
      <c r="J30" s="12">
        <f>VLOOKUP($B30,'[1]Dislocated Worker'!$C$6:$AD$59,20,FALSE)</f>
        <v>7000</v>
      </c>
      <c r="K30" s="11">
        <f>VLOOKUP($B30,'[1]Dislocated Worker'!$C$6:$AD$59,27,FALSE)</f>
        <v>0.76100000000000001</v>
      </c>
      <c r="L30" s="8" t="s">
        <v>58</v>
      </c>
      <c r="M30" s="11">
        <f>VLOOKUP($B30,[1]Youth!$C$6:$AD$59,6,FALSE)</f>
        <v>0.75</v>
      </c>
      <c r="N30" s="11">
        <f>VLOOKUP($B30,[1]Youth!$C$6:$AD$59,13,FALSE)</f>
        <v>0.78100000000000003</v>
      </c>
      <c r="O30" s="14" t="s">
        <v>58</v>
      </c>
      <c r="P30" s="11">
        <f>VLOOKUP($B30,[1]Youth!$C$6:$AD$59,20,FALSE)</f>
        <v>0.75</v>
      </c>
      <c r="Q30" s="8" t="s">
        <v>58</v>
      </c>
      <c r="R30" s="11">
        <f>VLOOKUP($B30,'[1]Wagner-Peyser'!$C$6:$AD$59,6,FALSE)</f>
        <v>0.73399999999999999</v>
      </c>
      <c r="S30" s="11">
        <f>VLOOKUP($B30,'[1]Wagner-Peyser'!$C$6:$AD$59,13,FALSE)</f>
        <v>0.745</v>
      </c>
      <c r="T30" s="12">
        <f>VLOOKUP($B30,'[1]Wagner-Peyser'!$C$6:$AD$59,20,FALSE)</f>
        <v>4750</v>
      </c>
      <c r="U30" s="8" t="s">
        <v>58</v>
      </c>
      <c r="V30" s="9"/>
      <c r="W30" s="9"/>
      <c r="X30" s="9"/>
      <c r="Y30" s="10"/>
      <c r="Z30" s="9"/>
      <c r="AA30" s="9"/>
      <c r="AB30" s="9"/>
      <c r="AC30" s="10"/>
      <c r="AD30" s="9"/>
      <c r="AE30" s="9"/>
      <c r="AF30" s="9"/>
      <c r="AG30" s="9"/>
      <c r="AH30" s="9"/>
      <c r="AI30" s="9"/>
    </row>
    <row r="31" spans="1:35" ht="13" x14ac:dyDescent="0.3">
      <c r="A31" s="7">
        <v>4</v>
      </c>
      <c r="B31" s="7" t="s">
        <v>7</v>
      </c>
      <c r="C31" s="11">
        <f>VLOOKUP($B31,[1]Adult!$C$6:$AD$59,6,FALSE)</f>
        <v>0.79600000000000004</v>
      </c>
      <c r="D31" s="11">
        <f>VLOOKUP($B31,[1]Adult!$C$6:$AD$59,13,FALSE)</f>
        <v>0.72599999999999998</v>
      </c>
      <c r="E31" s="12">
        <f>VLOOKUP($B31,[1]Adult!$C$6:$AD$59,20,FALSE)</f>
        <v>6900</v>
      </c>
      <c r="F31" s="11">
        <f>VLOOKUP($B31,[1]Adult!$C$6:$AD$59,27,FALSE)</f>
        <v>0.6</v>
      </c>
      <c r="G31" s="8" t="s">
        <v>58</v>
      </c>
      <c r="H31" s="11">
        <f>VLOOKUP($B31,'[1]Dislocated Worker'!$C$6:$AD$59,6,FALSE)</f>
        <v>0.80300000000000005</v>
      </c>
      <c r="I31" s="11">
        <f>VLOOKUP($B31,'[1]Dislocated Worker'!$C$6:$AD$59,13,FALSE)</f>
        <v>0.73199999999999998</v>
      </c>
      <c r="J31" s="12">
        <f>VLOOKUP($B31,'[1]Dislocated Worker'!$C$6:$AD$59,20,FALSE)</f>
        <v>8440</v>
      </c>
      <c r="K31" s="11">
        <f>VLOOKUP($B31,'[1]Dislocated Worker'!$C$6:$AD$59,27,FALSE)</f>
        <v>0.5</v>
      </c>
      <c r="L31" s="8" t="s">
        <v>58</v>
      </c>
      <c r="M31" s="11">
        <f>VLOOKUP($B31,[1]Youth!$C$6:$AD$59,6,FALSE)</f>
        <v>0.70699999999999996</v>
      </c>
      <c r="N31" s="11">
        <f>VLOOKUP($B31,[1]Youth!$C$6:$AD$59,13,FALSE)</f>
        <v>0.61899999999999999</v>
      </c>
      <c r="O31" s="14" t="s">
        <v>58</v>
      </c>
      <c r="P31" s="11">
        <f>VLOOKUP($B31,[1]Youth!$C$6:$AD$59,20,FALSE)</f>
        <v>0.58499999999999996</v>
      </c>
      <c r="Q31" s="8" t="s">
        <v>58</v>
      </c>
      <c r="R31" s="11">
        <f>VLOOKUP($B31,'[1]Wagner-Peyser'!$C$6:$AD$59,6,FALSE)</f>
        <v>0.59</v>
      </c>
      <c r="S31" s="11">
        <f>VLOOKUP($B31,'[1]Wagner-Peyser'!$C$6:$AD$59,13,FALSE)</f>
        <v>0.55500000000000005</v>
      </c>
      <c r="T31" s="12">
        <f>VLOOKUP($B31,'[1]Wagner-Peyser'!$C$6:$AD$59,20,FALSE)</f>
        <v>5192</v>
      </c>
      <c r="U31" s="8" t="s">
        <v>58</v>
      </c>
      <c r="V31" s="9"/>
      <c r="W31" s="9"/>
      <c r="X31" s="9"/>
      <c r="Y31" s="10"/>
      <c r="Z31" s="9"/>
      <c r="AA31" s="9"/>
      <c r="AB31" s="9"/>
      <c r="AC31" s="10"/>
      <c r="AD31" s="9"/>
      <c r="AE31" s="9"/>
      <c r="AF31" s="9"/>
      <c r="AG31" s="9"/>
      <c r="AH31" s="9"/>
      <c r="AI31" s="9"/>
    </row>
    <row r="32" spans="1:35" ht="13" x14ac:dyDescent="0.3">
      <c r="A32" s="7">
        <v>4</v>
      </c>
      <c r="B32" s="7" t="s">
        <v>20</v>
      </c>
      <c r="C32" s="11">
        <f>VLOOKUP($B32,[1]Adult!$C$6:$AD$59,6,FALSE)</f>
        <v>0.64500000000000002</v>
      </c>
      <c r="D32" s="11">
        <f>VLOOKUP($B32,[1]Adult!$C$6:$AD$59,13,FALSE)</f>
        <v>0.64400000000000002</v>
      </c>
      <c r="E32" s="12">
        <f>VLOOKUP($B32,[1]Adult!$C$6:$AD$59,20,FALSE)</f>
        <v>4900</v>
      </c>
      <c r="F32" s="11">
        <f>VLOOKUP($B32,[1]Adult!$C$6:$AD$59,27,FALSE)</f>
        <v>0.64300000000000002</v>
      </c>
      <c r="G32" s="8" t="s">
        <v>58</v>
      </c>
      <c r="H32" s="11">
        <f>VLOOKUP($B32,'[1]Dislocated Worker'!$C$6:$AD$59,6,FALSE)</f>
        <v>0.64300000000000002</v>
      </c>
      <c r="I32" s="11">
        <f>VLOOKUP($B32,'[1]Dislocated Worker'!$C$6:$AD$59,13,FALSE)</f>
        <v>0.67200000000000004</v>
      </c>
      <c r="J32" s="12">
        <f>VLOOKUP($B32,'[1]Dislocated Worker'!$C$6:$AD$59,20,FALSE)</f>
        <v>6800</v>
      </c>
      <c r="K32" s="11">
        <f>VLOOKUP($B32,'[1]Dislocated Worker'!$C$6:$AD$59,27,FALSE)</f>
        <v>0.7</v>
      </c>
      <c r="L32" s="8" t="s">
        <v>58</v>
      </c>
      <c r="M32" s="11">
        <f>VLOOKUP($B32,[1]Youth!$C$6:$AD$59,6,FALSE)</f>
        <v>0.67</v>
      </c>
      <c r="N32" s="11">
        <f>VLOOKUP($B32,[1]Youth!$C$6:$AD$59,13,FALSE)</f>
        <v>0.67</v>
      </c>
      <c r="O32" s="14" t="s">
        <v>58</v>
      </c>
      <c r="P32" s="11">
        <f>VLOOKUP($B32,[1]Youth!$C$6:$AD$59,20,FALSE)</f>
        <v>0.60199999999999998</v>
      </c>
      <c r="Q32" s="8" t="s">
        <v>58</v>
      </c>
      <c r="R32" s="11">
        <f>VLOOKUP($B32,'[1]Wagner-Peyser'!$C$6:$AD$59,6,FALSE)</f>
        <v>0.61</v>
      </c>
      <c r="S32" s="11">
        <f>VLOOKUP($B32,'[1]Wagner-Peyser'!$C$6:$AD$59,13,FALSE)</f>
        <v>0.627</v>
      </c>
      <c r="T32" s="12">
        <f>VLOOKUP($B32,'[1]Wagner-Peyser'!$C$6:$AD$59,20,FALSE)</f>
        <v>4700</v>
      </c>
      <c r="U32" s="8" t="s">
        <v>58</v>
      </c>
      <c r="V32" s="9"/>
      <c r="W32" s="9"/>
      <c r="X32" s="9"/>
      <c r="Y32" s="10"/>
      <c r="Z32" s="9"/>
      <c r="AA32" s="9"/>
      <c r="AB32" s="9"/>
      <c r="AC32" s="10"/>
      <c r="AD32" s="9"/>
      <c r="AE32" s="9"/>
      <c r="AF32" s="9"/>
      <c r="AG32" s="9"/>
      <c r="AH32" s="9"/>
      <c r="AI32" s="9"/>
    </row>
    <row r="33" spans="1:35" ht="13" x14ac:dyDescent="0.3">
      <c r="A33" s="7">
        <v>4</v>
      </c>
      <c r="B33" s="7" t="s">
        <v>28</v>
      </c>
      <c r="C33" s="11">
        <f>VLOOKUP($B33,[1]Adult!$C$6:$AD$59,6,FALSE)</f>
        <v>0.71</v>
      </c>
      <c r="D33" s="11">
        <f>VLOOKUP($B33,[1]Adult!$C$6:$AD$59,13,FALSE)</f>
        <v>0.73099999999999998</v>
      </c>
      <c r="E33" s="12">
        <f>VLOOKUP($B33,[1]Adult!$C$6:$AD$59,20,FALSE)</f>
        <v>5913</v>
      </c>
      <c r="F33" s="11">
        <f>VLOOKUP($B33,[1]Adult!$C$6:$AD$59,27,FALSE)</f>
        <v>0.53</v>
      </c>
      <c r="G33" s="8" t="s">
        <v>58</v>
      </c>
      <c r="H33" s="11">
        <f>VLOOKUP($B33,'[1]Dislocated Worker'!$C$6:$AD$59,6,FALSE)</f>
        <v>0.75</v>
      </c>
      <c r="I33" s="11">
        <f>VLOOKUP($B33,'[1]Dislocated Worker'!$C$6:$AD$59,13,FALSE)</f>
        <v>0.71</v>
      </c>
      <c r="J33" s="12">
        <f>VLOOKUP($B33,'[1]Dislocated Worker'!$C$6:$AD$59,20,FALSE)</f>
        <v>7000</v>
      </c>
      <c r="K33" s="11">
        <f>VLOOKUP($B33,'[1]Dislocated Worker'!$C$6:$AD$59,27,FALSE)</f>
        <v>0.53</v>
      </c>
      <c r="L33" s="8" t="s">
        <v>58</v>
      </c>
      <c r="M33" s="11">
        <f>VLOOKUP($B33,[1]Youth!$C$6:$AD$59,6,FALSE)</f>
        <v>0.60099999999999998</v>
      </c>
      <c r="N33" s="11">
        <f>VLOOKUP($B33,[1]Youth!$C$6:$AD$59,13,FALSE)</f>
        <v>0.59</v>
      </c>
      <c r="O33" s="14" t="s">
        <v>58</v>
      </c>
      <c r="P33" s="11">
        <f>VLOOKUP($B33,[1]Youth!$C$6:$AD$59,20,FALSE)</f>
        <v>0.59</v>
      </c>
      <c r="Q33" s="8" t="s">
        <v>58</v>
      </c>
      <c r="R33" s="11">
        <f>VLOOKUP($B33,'[1]Wagner-Peyser'!$C$6:$AD$59,6,FALSE)</f>
        <v>0.71</v>
      </c>
      <c r="S33" s="11">
        <f>VLOOKUP($B33,'[1]Wagner-Peyser'!$C$6:$AD$59,13,FALSE)</f>
        <v>0.67</v>
      </c>
      <c r="T33" s="12">
        <f>VLOOKUP($B33,'[1]Wagner-Peyser'!$C$6:$AD$59,20,FALSE)</f>
        <v>5134</v>
      </c>
      <c r="U33" s="8" t="s">
        <v>58</v>
      </c>
      <c r="V33" s="9"/>
      <c r="W33" s="9"/>
      <c r="X33" s="9"/>
      <c r="Y33" s="10"/>
      <c r="Z33" s="9"/>
      <c r="AA33" s="9"/>
      <c r="AB33" s="9"/>
      <c r="AC33" s="10"/>
      <c r="AD33" s="9"/>
      <c r="AE33" s="9"/>
      <c r="AF33" s="9"/>
      <c r="AG33" s="9"/>
      <c r="AH33" s="9"/>
      <c r="AI33" s="9"/>
    </row>
    <row r="34" spans="1:35" ht="13" x14ac:dyDescent="0.3">
      <c r="A34" s="7">
        <v>4</v>
      </c>
      <c r="B34" s="7" t="s">
        <v>33</v>
      </c>
      <c r="C34" s="11">
        <f>VLOOKUP($B34,[1]Adult!$C$6:$AD$59,6,FALSE)</f>
        <v>0.8</v>
      </c>
      <c r="D34" s="11">
        <f>VLOOKUP($B34,[1]Adult!$C$6:$AD$59,13,FALSE)</f>
        <v>0.78900000000000003</v>
      </c>
      <c r="E34" s="12">
        <f>VLOOKUP($B34,[1]Adult!$C$6:$AD$59,20,FALSE)</f>
        <v>8580</v>
      </c>
      <c r="F34" s="11">
        <f>VLOOKUP($B34,[1]Adult!$C$6:$AD$59,27,FALSE)</f>
        <v>0.69499999999999995</v>
      </c>
      <c r="G34" s="8" t="s">
        <v>58</v>
      </c>
      <c r="H34" s="11">
        <f>VLOOKUP($B34,'[1]Dislocated Worker'!$C$6:$AD$59,6,FALSE)</f>
        <v>0.75700000000000001</v>
      </c>
      <c r="I34" s="11">
        <f>VLOOKUP($B34,'[1]Dislocated Worker'!$C$6:$AD$59,13,FALSE)</f>
        <v>0.71299999999999997</v>
      </c>
      <c r="J34" s="12">
        <f>VLOOKUP($B34,'[1]Dislocated Worker'!$C$6:$AD$59,20,FALSE)</f>
        <v>7811</v>
      </c>
      <c r="K34" s="11">
        <f>VLOOKUP($B34,'[1]Dislocated Worker'!$C$6:$AD$59,27,FALSE)</f>
        <v>0.58299999999999996</v>
      </c>
      <c r="L34" s="8" t="s">
        <v>58</v>
      </c>
      <c r="M34" s="11">
        <f>VLOOKUP($B34,[1]Youth!$C$6:$AD$59,6,FALSE)</f>
        <v>0.7</v>
      </c>
      <c r="N34" s="11">
        <f>VLOOKUP($B34,[1]Youth!$C$6:$AD$59,13,FALSE)</f>
        <v>0.63200000000000001</v>
      </c>
      <c r="O34" s="14" t="s">
        <v>58</v>
      </c>
      <c r="P34" s="11">
        <f>VLOOKUP($B34,[1]Youth!$C$6:$AD$59,20,FALSE)</f>
        <v>0.55000000000000004</v>
      </c>
      <c r="Q34" s="8" t="s">
        <v>58</v>
      </c>
      <c r="R34" s="11">
        <f>VLOOKUP($B34,'[1]Wagner-Peyser'!$C$6:$AD$59,6,FALSE)</f>
        <v>0.627</v>
      </c>
      <c r="S34" s="11">
        <f>VLOOKUP($B34,'[1]Wagner-Peyser'!$C$6:$AD$59,13,FALSE)</f>
        <v>0.624</v>
      </c>
      <c r="T34" s="12">
        <f>VLOOKUP($B34,'[1]Wagner-Peyser'!$C$6:$AD$59,20,FALSE)</f>
        <v>4831</v>
      </c>
      <c r="U34" s="8" t="s">
        <v>58</v>
      </c>
      <c r="V34" s="9"/>
      <c r="W34" s="9"/>
      <c r="X34" s="9"/>
      <c r="Y34" s="10"/>
      <c r="Z34" s="9"/>
      <c r="AA34" s="9"/>
      <c r="AB34" s="9"/>
      <c r="AC34" s="10"/>
      <c r="AD34" s="9"/>
      <c r="AE34" s="9"/>
      <c r="AF34" s="9"/>
      <c r="AG34" s="9"/>
      <c r="AH34" s="9"/>
      <c r="AI34" s="9"/>
    </row>
    <row r="35" spans="1:35" ht="13" x14ac:dyDescent="0.3">
      <c r="A35" s="7">
        <v>4</v>
      </c>
      <c r="B35" s="7" t="s">
        <v>36</v>
      </c>
      <c r="C35" s="11">
        <f>VLOOKUP($B35,[1]Adult!$C$6:$AD$59,6,FALSE)</f>
        <v>0.76500000000000001</v>
      </c>
      <c r="D35" s="11">
        <f>VLOOKUP($B35,[1]Adult!$C$6:$AD$59,13,FALSE)</f>
        <v>0.77</v>
      </c>
      <c r="E35" s="12">
        <f>VLOOKUP($B35,[1]Adult!$C$6:$AD$59,20,FALSE)</f>
        <v>5700</v>
      </c>
      <c r="F35" s="11">
        <f>VLOOKUP($B35,[1]Adult!$C$6:$AD$59,27,FALSE)</f>
        <v>0.67</v>
      </c>
      <c r="G35" s="8" t="s">
        <v>58</v>
      </c>
      <c r="H35" s="11">
        <f>VLOOKUP($B35,'[1]Dislocated Worker'!$C$6:$AD$59,6,FALSE)</f>
        <v>0.84099999999999997</v>
      </c>
      <c r="I35" s="11">
        <f>VLOOKUP($B35,'[1]Dislocated Worker'!$C$6:$AD$59,13,FALSE)</f>
        <v>0.85699999999999998</v>
      </c>
      <c r="J35" s="12">
        <f>VLOOKUP($B35,'[1]Dislocated Worker'!$C$6:$AD$59,20,FALSE)</f>
        <v>8600</v>
      </c>
      <c r="K35" s="11">
        <f>VLOOKUP($B35,'[1]Dislocated Worker'!$C$6:$AD$59,27,FALSE)</f>
        <v>0.72199999999999998</v>
      </c>
      <c r="L35" s="8" t="s">
        <v>58</v>
      </c>
      <c r="M35" s="11">
        <f>VLOOKUP($B35,[1]Youth!$C$6:$AD$59,6,FALSE)</f>
        <v>0.75</v>
      </c>
      <c r="N35" s="11">
        <f>VLOOKUP($B35,[1]Youth!$C$6:$AD$59,13,FALSE)</f>
        <v>0.75</v>
      </c>
      <c r="O35" s="14" t="s">
        <v>58</v>
      </c>
      <c r="P35" s="11">
        <f>VLOOKUP($B35,[1]Youth!$C$6:$AD$59,20,FALSE)</f>
        <v>0.7</v>
      </c>
      <c r="Q35" s="8" t="s">
        <v>58</v>
      </c>
      <c r="R35" s="11">
        <f>VLOOKUP($B35,'[1]Wagner-Peyser'!$C$6:$AD$59,6,FALSE)</f>
        <v>0.63400000000000001</v>
      </c>
      <c r="S35" s="11">
        <f>VLOOKUP($B35,'[1]Wagner-Peyser'!$C$6:$AD$59,13,FALSE)</f>
        <v>0.63</v>
      </c>
      <c r="T35" s="12">
        <f>VLOOKUP($B35,'[1]Wagner-Peyser'!$C$6:$AD$59,20,FALSE)</f>
        <v>5500</v>
      </c>
      <c r="U35" s="8" t="s">
        <v>58</v>
      </c>
      <c r="V35" s="9"/>
      <c r="W35" s="9"/>
      <c r="X35" s="9"/>
      <c r="Y35" s="10"/>
      <c r="Z35" s="9"/>
      <c r="AA35" s="9"/>
      <c r="AB35" s="9"/>
      <c r="AC35" s="10"/>
      <c r="AD35" s="9"/>
      <c r="AE35" s="9"/>
      <c r="AF35" s="9"/>
      <c r="AG35" s="9"/>
      <c r="AH35" s="9"/>
      <c r="AI35" s="9"/>
    </row>
    <row r="36" spans="1:35" ht="13" x14ac:dyDescent="0.3">
      <c r="A36" s="7">
        <v>4</v>
      </c>
      <c r="B36" s="7" t="s">
        <v>38</v>
      </c>
      <c r="C36" s="11">
        <f>VLOOKUP($B36,[1]Adult!$C$6:$AD$59,6,FALSE)</f>
        <v>0.66700000000000004</v>
      </c>
      <c r="D36" s="11">
        <f>VLOOKUP($B36,[1]Adult!$C$6:$AD$59,13,FALSE)</f>
        <v>0.67</v>
      </c>
      <c r="E36" s="12">
        <f>VLOOKUP($B36,[1]Adult!$C$6:$AD$59,20,FALSE)</f>
        <v>5200</v>
      </c>
      <c r="F36" s="11">
        <f>VLOOKUP($B36,[1]Adult!$C$6:$AD$59,27,FALSE)</f>
        <v>0.64500000000000002</v>
      </c>
      <c r="G36" s="8" t="s">
        <v>58</v>
      </c>
      <c r="H36" s="11">
        <f>VLOOKUP($B36,'[1]Dislocated Worker'!$C$6:$AD$59,6,FALSE)</f>
        <v>0.75</v>
      </c>
      <c r="I36" s="11">
        <f>VLOOKUP($B36,'[1]Dislocated Worker'!$C$6:$AD$59,13,FALSE)</f>
        <v>0.73899999999999999</v>
      </c>
      <c r="J36" s="12">
        <f>VLOOKUP($B36,'[1]Dislocated Worker'!$C$6:$AD$59,20,FALSE)</f>
        <v>7600</v>
      </c>
      <c r="K36" s="11">
        <f>VLOOKUP($B36,'[1]Dislocated Worker'!$C$6:$AD$59,27,FALSE)</f>
        <v>0.59099999999999997</v>
      </c>
      <c r="L36" s="8" t="s">
        <v>58</v>
      </c>
      <c r="M36" s="11">
        <f>VLOOKUP($B36,[1]Youth!$C$6:$AD$59,6,FALSE)</f>
        <v>0.66500000000000004</v>
      </c>
      <c r="N36" s="11">
        <f>VLOOKUP($B36,[1]Youth!$C$6:$AD$59,13,FALSE)</f>
        <v>0.627</v>
      </c>
      <c r="O36" s="14" t="s">
        <v>58</v>
      </c>
      <c r="P36" s="11">
        <f>VLOOKUP($B36,[1]Youth!$C$6:$AD$59,20,FALSE)</f>
        <v>0.46400000000000002</v>
      </c>
      <c r="Q36" s="8" t="s">
        <v>58</v>
      </c>
      <c r="R36" s="11">
        <f>VLOOKUP($B36,'[1]Wagner-Peyser'!$C$6:$AD$59,6,FALSE)</f>
        <v>0.63500000000000001</v>
      </c>
      <c r="S36" s="11">
        <f>VLOOKUP($B36,'[1]Wagner-Peyser'!$C$6:$AD$59,13,FALSE)</f>
        <v>0.64</v>
      </c>
      <c r="T36" s="12">
        <f>VLOOKUP($B36,'[1]Wagner-Peyser'!$C$6:$AD$59,20,FALSE)</f>
        <v>5200</v>
      </c>
      <c r="U36" s="8" t="s">
        <v>58</v>
      </c>
      <c r="V36" s="9"/>
      <c r="W36" s="9"/>
      <c r="X36" s="9"/>
      <c r="Y36" s="10"/>
      <c r="Z36" s="9"/>
      <c r="AA36" s="9"/>
      <c r="AB36" s="9"/>
      <c r="AC36" s="10"/>
      <c r="AD36" s="9"/>
      <c r="AE36" s="9"/>
      <c r="AF36" s="9"/>
      <c r="AG36" s="9"/>
      <c r="AH36" s="9"/>
      <c r="AI36" s="9"/>
    </row>
    <row r="37" spans="1:35" ht="13" x14ac:dyDescent="0.3">
      <c r="A37" s="7">
        <v>4</v>
      </c>
      <c r="B37" s="7" t="s">
        <v>43</v>
      </c>
      <c r="C37" s="11">
        <f>VLOOKUP($B37,[1]Adult!$C$6:$AD$59,6,FALSE)</f>
        <v>0.77700000000000002</v>
      </c>
      <c r="D37" s="11">
        <f>VLOOKUP($B37,[1]Adult!$C$6:$AD$59,13,FALSE)</f>
        <v>0.76400000000000001</v>
      </c>
      <c r="E37" s="12">
        <f>VLOOKUP($B37,[1]Adult!$C$6:$AD$59,20,FALSE)</f>
        <v>4600</v>
      </c>
      <c r="F37" s="11">
        <f>VLOOKUP($B37,[1]Adult!$C$6:$AD$59,27,FALSE)</f>
        <v>0.60799999999999998</v>
      </c>
      <c r="G37" s="8" t="s">
        <v>58</v>
      </c>
      <c r="H37" s="11">
        <f>VLOOKUP($B37,'[1]Dislocated Worker'!$C$6:$AD$59,6,FALSE)</f>
        <v>0.875</v>
      </c>
      <c r="I37" s="11">
        <f>VLOOKUP($B37,'[1]Dislocated Worker'!$C$6:$AD$59,13,FALSE)</f>
        <v>0.84</v>
      </c>
      <c r="J37" s="12">
        <f>VLOOKUP($B37,'[1]Dislocated Worker'!$C$6:$AD$59,20,FALSE)</f>
        <v>6910</v>
      </c>
      <c r="K37" s="11">
        <f>VLOOKUP($B37,'[1]Dislocated Worker'!$C$6:$AD$59,27,FALSE)</f>
        <v>0.67900000000000005</v>
      </c>
      <c r="L37" s="8" t="s">
        <v>58</v>
      </c>
      <c r="M37" s="11">
        <f>VLOOKUP($B37,[1]Youth!$C$6:$AD$59,6,FALSE)</f>
        <v>0.73599999999999999</v>
      </c>
      <c r="N37" s="11">
        <f>VLOOKUP($B37,[1]Youth!$C$6:$AD$59,13,FALSE)</f>
        <v>0.73499999999999999</v>
      </c>
      <c r="O37" s="14" t="s">
        <v>58</v>
      </c>
      <c r="P37" s="11">
        <f>VLOOKUP($B37,[1]Youth!$C$6:$AD$59,20,FALSE)</f>
        <v>0.53500000000000003</v>
      </c>
      <c r="Q37" s="8" t="s">
        <v>58</v>
      </c>
      <c r="R37" s="11">
        <f>VLOOKUP($B37,'[1]Wagner-Peyser'!$C$6:$AD$59,6,FALSE)</f>
        <v>0.7</v>
      </c>
      <c r="S37" s="11">
        <f>VLOOKUP($B37,'[1]Wagner-Peyser'!$C$6:$AD$59,13,FALSE)</f>
        <v>0.61399999999999999</v>
      </c>
      <c r="T37" s="12">
        <f>VLOOKUP($B37,'[1]Wagner-Peyser'!$C$6:$AD$59,20,FALSE)</f>
        <v>4800</v>
      </c>
      <c r="U37" s="8" t="s">
        <v>58</v>
      </c>
      <c r="V37" s="9"/>
      <c r="W37" s="9"/>
      <c r="X37" s="9"/>
      <c r="Y37" s="10"/>
      <c r="Z37" s="9"/>
      <c r="AA37" s="9"/>
      <c r="AB37" s="9"/>
      <c r="AC37" s="10"/>
      <c r="AD37" s="9"/>
      <c r="AE37" s="9"/>
      <c r="AF37" s="9"/>
      <c r="AG37" s="9"/>
      <c r="AH37" s="9"/>
      <c r="AI37" s="9"/>
    </row>
    <row r="38" spans="1:35" ht="13" x14ac:dyDescent="0.3">
      <c r="A38" s="7">
        <v>4</v>
      </c>
      <c r="B38" s="7" t="s">
        <v>45</v>
      </c>
      <c r="C38" s="11">
        <f>VLOOKUP($B38,[1]Adult!$C$6:$AD$59,6,FALSE)</f>
        <v>0.76100000000000001</v>
      </c>
      <c r="D38" s="11">
        <f>VLOOKUP($B38,[1]Adult!$C$6:$AD$59,13,FALSE)</f>
        <v>0.73099999999999998</v>
      </c>
      <c r="E38" s="12">
        <f>VLOOKUP($B38,[1]Adult!$C$6:$AD$59,20,FALSE)</f>
        <v>4800</v>
      </c>
      <c r="F38" s="11">
        <f>VLOOKUP($B38,[1]Adult!$C$6:$AD$59,27,FALSE)</f>
        <v>0.65</v>
      </c>
      <c r="G38" s="8" t="s">
        <v>58</v>
      </c>
      <c r="H38" s="11">
        <f>VLOOKUP($B38,'[1]Dislocated Worker'!$C$6:$AD$59,6,FALSE)</f>
        <v>0.81100000000000005</v>
      </c>
      <c r="I38" s="11">
        <f>VLOOKUP($B38,'[1]Dislocated Worker'!$C$6:$AD$59,13,FALSE)</f>
        <v>0.80100000000000005</v>
      </c>
      <c r="J38" s="12">
        <f>VLOOKUP($B38,'[1]Dislocated Worker'!$C$6:$AD$59,20,FALSE)</f>
        <v>7300</v>
      </c>
      <c r="K38" s="11">
        <f>VLOOKUP($B38,'[1]Dislocated Worker'!$C$6:$AD$59,27,FALSE)</f>
        <v>0.74</v>
      </c>
      <c r="L38" s="8" t="s">
        <v>58</v>
      </c>
      <c r="M38" s="11">
        <f>VLOOKUP($B38,[1]Youth!$C$6:$AD$59,6,FALSE)</f>
        <v>0.71899999999999997</v>
      </c>
      <c r="N38" s="11">
        <f>VLOOKUP($B38,[1]Youth!$C$6:$AD$59,13,FALSE)</f>
        <v>0.73899999999999999</v>
      </c>
      <c r="O38" s="14" t="s">
        <v>58</v>
      </c>
      <c r="P38" s="11">
        <f>VLOOKUP($B38,[1]Youth!$C$6:$AD$59,20,FALSE)</f>
        <v>0.61399999999999999</v>
      </c>
      <c r="Q38" s="8" t="s">
        <v>58</v>
      </c>
      <c r="R38" s="11">
        <f>VLOOKUP($B38,'[1]Wagner-Peyser'!$C$6:$AD$59,6,FALSE)</f>
        <v>0.69</v>
      </c>
      <c r="S38" s="11">
        <f>VLOOKUP($B38,'[1]Wagner-Peyser'!$C$6:$AD$59,13,FALSE)</f>
        <v>0.69</v>
      </c>
      <c r="T38" s="12">
        <f>VLOOKUP($B38,'[1]Wagner-Peyser'!$C$6:$AD$59,20,FALSE)</f>
        <v>5200</v>
      </c>
      <c r="U38" s="8" t="s">
        <v>58</v>
      </c>
      <c r="V38" s="9"/>
      <c r="W38" s="9"/>
      <c r="X38" s="9"/>
      <c r="Y38" s="10"/>
      <c r="Z38" s="9"/>
      <c r="AA38" s="9"/>
      <c r="AB38" s="9"/>
      <c r="AC38" s="10"/>
      <c r="AD38" s="9"/>
      <c r="AE38" s="9"/>
      <c r="AF38" s="9"/>
      <c r="AG38" s="9"/>
      <c r="AH38" s="9"/>
      <c r="AI38" s="9"/>
    </row>
    <row r="39" spans="1:35" ht="13" x14ac:dyDescent="0.3">
      <c r="A39" s="7">
        <v>4</v>
      </c>
      <c r="B39" s="7" t="s">
        <v>46</v>
      </c>
      <c r="C39" s="11">
        <f>VLOOKUP($B39,[1]Adult!$C$6:$AD$59,6,FALSE)</f>
        <v>0.67</v>
      </c>
      <c r="D39" s="11">
        <f>VLOOKUP($B39,[1]Adult!$C$6:$AD$59,13,FALSE)</f>
        <v>0.7</v>
      </c>
      <c r="E39" s="12">
        <f>VLOOKUP($B39,[1]Adult!$C$6:$AD$59,20,FALSE)</f>
        <v>5646</v>
      </c>
      <c r="F39" s="11">
        <f>VLOOKUP($B39,[1]Adult!$C$6:$AD$59,27,FALSE)</f>
        <v>0.53</v>
      </c>
      <c r="G39" s="8" t="s">
        <v>58</v>
      </c>
      <c r="H39" s="11">
        <f>VLOOKUP($B39,'[1]Dislocated Worker'!$C$6:$AD$59,6,FALSE)</f>
        <v>0.81</v>
      </c>
      <c r="I39" s="11">
        <f>VLOOKUP($B39,'[1]Dislocated Worker'!$C$6:$AD$59,13,FALSE)</f>
        <v>0.84</v>
      </c>
      <c r="J39" s="12">
        <f>VLOOKUP($B39,'[1]Dislocated Worker'!$C$6:$AD$59,20,FALSE)</f>
        <v>7500</v>
      </c>
      <c r="K39" s="11">
        <f>VLOOKUP($B39,'[1]Dislocated Worker'!$C$6:$AD$59,27,FALSE)</f>
        <v>0.61299999999999999</v>
      </c>
      <c r="L39" s="8" t="s">
        <v>58</v>
      </c>
      <c r="M39" s="11">
        <f>VLOOKUP($B39,[1]Youth!$C$6:$AD$59,6,FALSE)</f>
        <v>0.67</v>
      </c>
      <c r="N39" s="11">
        <f>VLOOKUP($B39,[1]Youth!$C$6:$AD$59,13,FALSE)</f>
        <v>0.65</v>
      </c>
      <c r="O39" s="14" t="s">
        <v>58</v>
      </c>
      <c r="P39" s="11">
        <f>VLOOKUP($B39,[1]Youth!$C$6:$AD$59,20,FALSE)</f>
        <v>0.54</v>
      </c>
      <c r="Q39" s="8" t="s">
        <v>58</v>
      </c>
      <c r="R39" s="11">
        <f>VLOOKUP($B39,'[1]Wagner-Peyser'!$C$6:$AD$59,6,FALSE)</f>
        <v>0.63</v>
      </c>
      <c r="S39" s="11">
        <f>VLOOKUP($B39,'[1]Wagner-Peyser'!$C$6:$AD$59,13,FALSE)</f>
        <v>0.67</v>
      </c>
      <c r="T39" s="12">
        <f>VLOOKUP($B39,'[1]Wagner-Peyser'!$C$6:$AD$59,20,FALSE)</f>
        <v>5414</v>
      </c>
      <c r="U39" s="8" t="s">
        <v>58</v>
      </c>
      <c r="V39" s="9"/>
      <c r="W39" s="9"/>
      <c r="X39" s="9"/>
      <c r="Y39" s="10"/>
      <c r="Z39" s="9"/>
      <c r="AA39" s="9"/>
      <c r="AB39" s="9"/>
      <c r="AC39" s="10"/>
      <c r="AD39" s="9"/>
      <c r="AE39" s="9"/>
      <c r="AF39" s="9"/>
      <c r="AG39" s="9"/>
      <c r="AH39" s="9"/>
      <c r="AI39" s="9"/>
    </row>
    <row r="40" spans="1:35" ht="13" x14ac:dyDescent="0.3">
      <c r="A40" s="7">
        <v>4</v>
      </c>
      <c r="B40" s="7" t="s">
        <v>52</v>
      </c>
      <c r="C40" s="11">
        <f>VLOOKUP($B40,[1]Adult!$C$6:$AD$59,6,FALSE)</f>
        <v>0.71</v>
      </c>
      <c r="D40" s="11">
        <f>VLOOKUP($B40,[1]Adult!$C$6:$AD$59,13,FALSE)</f>
        <v>0.69799999999999995</v>
      </c>
      <c r="E40" s="12">
        <f>VLOOKUP($B40,[1]Adult!$C$6:$AD$59,20,FALSE)</f>
        <v>6196</v>
      </c>
      <c r="F40" s="11">
        <f>VLOOKUP($B40,[1]Adult!$C$6:$AD$59,27,FALSE)</f>
        <v>0.57999999999999996</v>
      </c>
      <c r="G40" s="8" t="s">
        <v>58</v>
      </c>
      <c r="H40" s="11">
        <f>VLOOKUP($B40,'[1]Dislocated Worker'!$C$6:$AD$59,6,FALSE)</f>
        <v>0.79</v>
      </c>
      <c r="I40" s="11">
        <f>VLOOKUP($B40,'[1]Dislocated Worker'!$C$6:$AD$59,13,FALSE)</f>
        <v>0.77</v>
      </c>
      <c r="J40" s="12">
        <f>VLOOKUP($B40,'[1]Dislocated Worker'!$C$6:$AD$59,20,FALSE)</f>
        <v>7306</v>
      </c>
      <c r="K40" s="11">
        <f>VLOOKUP($B40,'[1]Dislocated Worker'!$C$6:$AD$59,27,FALSE)</f>
        <v>0.67</v>
      </c>
      <c r="L40" s="8" t="s">
        <v>58</v>
      </c>
      <c r="M40" s="11">
        <f>VLOOKUP($B40,[1]Youth!$C$6:$AD$59,6,FALSE)</f>
        <v>0.65</v>
      </c>
      <c r="N40" s="11">
        <f>VLOOKUP($B40,[1]Youth!$C$6:$AD$59,13,FALSE)</f>
        <v>0.66</v>
      </c>
      <c r="O40" s="14" t="s">
        <v>58</v>
      </c>
      <c r="P40" s="11">
        <f>VLOOKUP($B40,[1]Youth!$C$6:$AD$59,20,FALSE)</f>
        <v>0.57999999999999996</v>
      </c>
      <c r="Q40" s="8" t="s">
        <v>58</v>
      </c>
      <c r="R40" s="11">
        <f>VLOOKUP($B40,'[1]Wagner-Peyser'!$C$6:$AD$59,6,FALSE)</f>
        <v>0.68</v>
      </c>
      <c r="S40" s="11">
        <f>VLOOKUP($B40,'[1]Wagner-Peyser'!$C$6:$AD$59,13,FALSE)</f>
        <v>0.68200000000000005</v>
      </c>
      <c r="T40" s="12">
        <f>VLOOKUP($B40,'[1]Wagner-Peyser'!$C$6:$AD$59,20,FALSE)</f>
        <v>5400</v>
      </c>
      <c r="U40" s="8" t="s">
        <v>58</v>
      </c>
      <c r="V40" s="9"/>
      <c r="W40" s="9"/>
      <c r="X40" s="9"/>
      <c r="Y40" s="10"/>
      <c r="Z40" s="9"/>
      <c r="AA40" s="9"/>
      <c r="AB40" s="9"/>
      <c r="AC40" s="10"/>
      <c r="AD40" s="9"/>
      <c r="AE40" s="9"/>
      <c r="AF40" s="9"/>
      <c r="AG40" s="9"/>
      <c r="AH40" s="9"/>
      <c r="AI40" s="9"/>
    </row>
    <row r="41" spans="1:35" ht="13" x14ac:dyDescent="0.3">
      <c r="A41" s="7">
        <v>5</v>
      </c>
      <c r="B41" s="7" t="s">
        <v>15</v>
      </c>
      <c r="C41" s="11">
        <f>VLOOKUP($B41,[1]Adult!$C$6:$AD$59,6,FALSE)</f>
        <v>0.76</v>
      </c>
      <c r="D41" s="11">
        <f>VLOOKUP($B41,[1]Adult!$C$6:$AD$59,13,FALSE)</f>
        <v>0.73</v>
      </c>
      <c r="E41" s="12">
        <f>VLOOKUP($B41,[1]Adult!$C$6:$AD$59,20,FALSE)</f>
        <v>5460</v>
      </c>
      <c r="F41" s="11">
        <f>VLOOKUP($B41,[1]Adult!$C$6:$AD$59,27,FALSE)</f>
        <v>0.63</v>
      </c>
      <c r="G41" s="8" t="s">
        <v>58</v>
      </c>
      <c r="H41" s="11">
        <f>VLOOKUP($B41,'[1]Dislocated Worker'!$C$6:$AD$59,6,FALSE)</f>
        <v>0.80500000000000005</v>
      </c>
      <c r="I41" s="11">
        <f>VLOOKUP($B41,'[1]Dislocated Worker'!$C$6:$AD$59,13,FALSE)</f>
        <v>0.79</v>
      </c>
      <c r="J41" s="12">
        <f>VLOOKUP($B41,'[1]Dislocated Worker'!$C$6:$AD$59,20,FALSE)</f>
        <v>7600</v>
      </c>
      <c r="K41" s="11">
        <f>VLOOKUP($B41,'[1]Dislocated Worker'!$C$6:$AD$59,27,FALSE)</f>
        <v>0.66</v>
      </c>
      <c r="L41" s="8" t="s">
        <v>58</v>
      </c>
      <c r="M41" s="11">
        <f>VLOOKUP($B41,[1]Youth!$C$6:$AD$59,6,FALSE)</f>
        <v>0.73</v>
      </c>
      <c r="N41" s="11">
        <f>VLOOKUP($B41,[1]Youth!$C$6:$AD$59,13,FALSE)</f>
        <v>0.62</v>
      </c>
      <c r="O41" s="14" t="s">
        <v>58</v>
      </c>
      <c r="P41" s="11">
        <f>VLOOKUP($B41,[1]Youth!$C$6:$AD$59,20,FALSE)</f>
        <v>0.67</v>
      </c>
      <c r="Q41" s="8" t="s">
        <v>58</v>
      </c>
      <c r="R41" s="11">
        <f>VLOOKUP($B41,'[1]Wagner-Peyser'!$C$6:$AD$59,6,FALSE)</f>
        <v>0.61</v>
      </c>
      <c r="S41" s="11">
        <f>VLOOKUP($B41,'[1]Wagner-Peyser'!$C$6:$AD$59,13,FALSE)</f>
        <v>0.6</v>
      </c>
      <c r="T41" s="12">
        <f>VLOOKUP($B41,'[1]Wagner-Peyser'!$C$6:$AD$59,20,FALSE)</f>
        <v>5400</v>
      </c>
      <c r="U41" s="8" t="s">
        <v>58</v>
      </c>
      <c r="V41" s="9"/>
      <c r="W41" s="9"/>
      <c r="X41" s="9"/>
      <c r="Y41" s="10"/>
      <c r="Z41" s="9"/>
      <c r="AA41" s="9"/>
      <c r="AB41" s="9"/>
      <c r="AC41" s="10"/>
      <c r="AD41" s="9"/>
      <c r="AE41" s="9"/>
      <c r="AF41" s="9"/>
      <c r="AG41" s="9"/>
      <c r="AH41" s="9"/>
      <c r="AI41" s="9"/>
    </row>
    <row r="42" spans="1:35" ht="13" x14ac:dyDescent="0.3">
      <c r="A42" s="7">
        <v>5</v>
      </c>
      <c r="B42" s="7" t="s">
        <v>16</v>
      </c>
      <c r="C42" s="11">
        <f>VLOOKUP($B42,[1]Adult!$C$6:$AD$59,6,FALSE)</f>
        <v>0.76</v>
      </c>
      <c r="D42" s="11">
        <f>VLOOKUP($B42,[1]Adult!$C$6:$AD$59,13,FALSE)</f>
        <v>0.73</v>
      </c>
      <c r="E42" s="12">
        <f>VLOOKUP($B42,[1]Adult!$C$6:$AD$59,20,FALSE)</f>
        <v>5600</v>
      </c>
      <c r="F42" s="11">
        <f>VLOOKUP($B42,[1]Adult!$C$6:$AD$59,27,FALSE)</f>
        <v>0.5</v>
      </c>
      <c r="G42" s="8" t="s">
        <v>58</v>
      </c>
      <c r="H42" s="11">
        <f>VLOOKUP($B42,'[1]Dislocated Worker'!$C$6:$AD$59,6,FALSE)</f>
        <v>0.76</v>
      </c>
      <c r="I42" s="11">
        <f>VLOOKUP($B42,'[1]Dislocated Worker'!$C$6:$AD$59,13,FALSE)</f>
        <v>0.74</v>
      </c>
      <c r="J42" s="12">
        <f>VLOOKUP($B42,'[1]Dislocated Worker'!$C$6:$AD$59,20,FALSE)</f>
        <v>6700</v>
      </c>
      <c r="K42" s="11">
        <f>VLOOKUP($B42,'[1]Dislocated Worker'!$C$6:$AD$59,27,FALSE)</f>
        <v>0.47</v>
      </c>
      <c r="L42" s="8" t="s">
        <v>58</v>
      </c>
      <c r="M42" s="11">
        <f>VLOOKUP($B42,[1]Youth!$C$6:$AD$59,6,FALSE)</f>
        <v>0.73</v>
      </c>
      <c r="N42" s="11">
        <f>VLOOKUP($B42,[1]Youth!$C$6:$AD$59,13,FALSE)</f>
        <v>0.71</v>
      </c>
      <c r="O42" s="14" t="s">
        <v>58</v>
      </c>
      <c r="P42" s="11">
        <f>VLOOKUP($B42,[1]Youth!$C$6:$AD$59,20,FALSE)</f>
        <v>0.59</v>
      </c>
      <c r="Q42" s="8" t="s">
        <v>58</v>
      </c>
      <c r="R42" s="11">
        <f>VLOOKUP($B42,'[1]Wagner-Peyser'!$C$6:$AD$59,6,FALSE)</f>
        <v>0.68</v>
      </c>
      <c r="S42" s="11">
        <f>VLOOKUP($B42,'[1]Wagner-Peyser'!$C$6:$AD$59,13,FALSE)</f>
        <v>0.65</v>
      </c>
      <c r="T42" s="12">
        <f>VLOOKUP($B42,'[1]Wagner-Peyser'!$C$6:$AD$59,20,FALSE)</f>
        <v>5000</v>
      </c>
      <c r="U42" s="8" t="s">
        <v>58</v>
      </c>
      <c r="V42" s="9"/>
      <c r="W42" s="9"/>
      <c r="X42" s="9"/>
      <c r="Y42" s="10"/>
      <c r="Z42" s="9"/>
      <c r="AA42" s="9"/>
      <c r="AB42" s="9"/>
      <c r="AC42" s="10"/>
      <c r="AD42" s="9"/>
      <c r="AE42" s="9"/>
      <c r="AF42" s="9"/>
      <c r="AG42" s="9"/>
      <c r="AH42" s="9"/>
      <c r="AI42" s="9"/>
    </row>
    <row r="43" spans="1:35" ht="13" x14ac:dyDescent="0.3">
      <c r="A43" s="7">
        <v>5</v>
      </c>
      <c r="B43" s="7" t="s">
        <v>17</v>
      </c>
      <c r="C43" s="11">
        <f>VLOOKUP($B43,[1]Adult!$C$6:$AD$59,6,FALSE)</f>
        <v>0.72</v>
      </c>
      <c r="D43" s="11">
        <f>VLOOKUP($B43,[1]Adult!$C$6:$AD$59,13,FALSE)</f>
        <v>0.7</v>
      </c>
      <c r="E43" s="12">
        <f>VLOOKUP($B43,[1]Adult!$C$6:$AD$59,20,FALSE)</f>
        <v>4900</v>
      </c>
      <c r="F43" s="11">
        <f>VLOOKUP($B43,[1]Adult!$C$6:$AD$59,27,FALSE)</f>
        <v>0.66</v>
      </c>
      <c r="G43" s="8" t="s">
        <v>58</v>
      </c>
      <c r="H43" s="11">
        <f>VLOOKUP($B43,'[1]Dislocated Worker'!$C$6:$AD$59,6,FALSE)</f>
        <v>0.73</v>
      </c>
      <c r="I43" s="11">
        <f>VLOOKUP($B43,'[1]Dislocated Worker'!$C$6:$AD$59,13,FALSE)</f>
        <v>0.71</v>
      </c>
      <c r="J43" s="12">
        <f>VLOOKUP($B43,'[1]Dislocated Worker'!$C$6:$AD$59,20,FALSE)</f>
        <v>6100</v>
      </c>
      <c r="K43" s="11">
        <f>VLOOKUP($B43,'[1]Dislocated Worker'!$C$6:$AD$59,27,FALSE)</f>
        <v>0.66</v>
      </c>
      <c r="L43" s="8" t="s">
        <v>58</v>
      </c>
      <c r="M43" s="11">
        <f>VLOOKUP($B43,[1]Youth!$C$6:$AD$59,6,FALSE)</f>
        <v>0.71</v>
      </c>
      <c r="N43" s="11">
        <f>VLOOKUP($B43,[1]Youth!$C$6:$AD$59,13,FALSE)</f>
        <v>0.71</v>
      </c>
      <c r="O43" s="14" t="s">
        <v>58</v>
      </c>
      <c r="P43" s="11">
        <f>VLOOKUP($B43,[1]Youth!$C$6:$AD$59,20,FALSE)</f>
        <v>0.58499999999999996</v>
      </c>
      <c r="Q43" s="8" t="s">
        <v>58</v>
      </c>
      <c r="R43" s="11">
        <f>VLOOKUP($B43,'[1]Wagner-Peyser'!$C$6:$AD$59,6,FALSE)</f>
        <v>0.7</v>
      </c>
      <c r="S43" s="11">
        <f>VLOOKUP($B43,'[1]Wagner-Peyser'!$C$6:$AD$59,13,FALSE)</f>
        <v>0.65</v>
      </c>
      <c r="T43" s="12">
        <f>VLOOKUP($B43,'[1]Wagner-Peyser'!$C$6:$AD$59,20,FALSE)</f>
        <v>5500</v>
      </c>
      <c r="U43" s="8" t="s">
        <v>58</v>
      </c>
      <c r="V43" s="9"/>
      <c r="W43" s="9"/>
      <c r="X43" s="9"/>
      <c r="Y43" s="10"/>
      <c r="Z43" s="9"/>
      <c r="AA43" s="9"/>
      <c r="AB43" s="9"/>
      <c r="AC43" s="10"/>
      <c r="AD43" s="9"/>
      <c r="AE43" s="9"/>
      <c r="AF43" s="9"/>
      <c r="AG43" s="9"/>
      <c r="AH43" s="9"/>
      <c r="AI43" s="9"/>
    </row>
    <row r="44" spans="1:35" ht="13" x14ac:dyDescent="0.3">
      <c r="A44" s="7">
        <v>5</v>
      </c>
      <c r="B44" s="7" t="s">
        <v>18</v>
      </c>
      <c r="C44" s="11">
        <f>VLOOKUP($B44,[1]Adult!$C$6:$AD$59,6,FALSE)</f>
        <v>0.78700000000000003</v>
      </c>
      <c r="D44" s="11">
        <f>VLOOKUP($B44,[1]Adult!$C$6:$AD$59,13,FALSE)</f>
        <v>0.76600000000000001</v>
      </c>
      <c r="E44" s="12">
        <f>VLOOKUP($B44,[1]Adult!$C$6:$AD$59,20,FALSE)</f>
        <v>6225</v>
      </c>
      <c r="F44" s="11">
        <f>VLOOKUP($B44,[1]Adult!$C$6:$AD$59,27,FALSE)</f>
        <v>0.67400000000000004</v>
      </c>
      <c r="G44" s="8" t="s">
        <v>58</v>
      </c>
      <c r="H44" s="11">
        <f>VLOOKUP($B44,'[1]Dislocated Worker'!$C$6:$AD$59,6,FALSE)</f>
        <v>0.81699999999999995</v>
      </c>
      <c r="I44" s="11">
        <f>VLOOKUP($B44,'[1]Dislocated Worker'!$C$6:$AD$59,13,FALSE)</f>
        <v>0.80200000000000005</v>
      </c>
      <c r="J44" s="12">
        <f>VLOOKUP($B44,'[1]Dislocated Worker'!$C$6:$AD$59,20,FALSE)</f>
        <v>8084</v>
      </c>
      <c r="K44" s="11">
        <f>VLOOKUP($B44,'[1]Dislocated Worker'!$C$6:$AD$59,27,FALSE)</f>
        <v>0.69</v>
      </c>
      <c r="L44" s="8" t="s">
        <v>58</v>
      </c>
      <c r="M44" s="11">
        <f>VLOOKUP($B44,[1]Youth!$C$6:$AD$59,6,FALSE)</f>
        <v>0.72599999999999998</v>
      </c>
      <c r="N44" s="11">
        <f>VLOOKUP($B44,[1]Youth!$C$6:$AD$59,13,FALSE)</f>
        <v>0.67400000000000004</v>
      </c>
      <c r="O44" s="14" t="s">
        <v>58</v>
      </c>
      <c r="P44" s="11">
        <f>VLOOKUP($B44,[1]Youth!$C$6:$AD$59,20,FALSE)</f>
        <v>0.63300000000000001</v>
      </c>
      <c r="Q44" s="8" t="s">
        <v>58</v>
      </c>
      <c r="R44" s="11">
        <f>VLOOKUP($B44,'[1]Wagner-Peyser'!$C$6:$AD$59,6,FALSE)</f>
        <v>0.67900000000000005</v>
      </c>
      <c r="S44" s="11">
        <f>VLOOKUP($B44,'[1]Wagner-Peyser'!$C$6:$AD$59,13,FALSE)</f>
        <v>0.68200000000000005</v>
      </c>
      <c r="T44" s="12">
        <f>VLOOKUP($B44,'[1]Wagner-Peyser'!$C$6:$AD$59,20,FALSE)</f>
        <v>4701</v>
      </c>
      <c r="U44" s="8" t="s">
        <v>58</v>
      </c>
      <c r="V44" s="9"/>
      <c r="W44" s="9"/>
      <c r="X44" s="9"/>
      <c r="Y44" s="10"/>
      <c r="Z44" s="9"/>
      <c r="AA44" s="9"/>
      <c r="AB44" s="9"/>
      <c r="AC44" s="10"/>
      <c r="AD44" s="9"/>
      <c r="AE44" s="9"/>
      <c r="AF44" s="9"/>
      <c r="AG44" s="9"/>
      <c r="AH44" s="9"/>
      <c r="AI44" s="9"/>
    </row>
    <row r="45" spans="1:35" ht="13" x14ac:dyDescent="0.3">
      <c r="A45" s="7">
        <v>5</v>
      </c>
      <c r="B45" s="7" t="s">
        <v>24</v>
      </c>
      <c r="C45" s="11">
        <f>VLOOKUP($B45,[1]Adult!$C$6:$AD$59,6,FALSE)</f>
        <v>0.85299999999999998</v>
      </c>
      <c r="D45" s="11">
        <f>VLOOKUP($B45,[1]Adult!$C$6:$AD$59,13,FALSE)</f>
        <v>0.752</v>
      </c>
      <c r="E45" s="12">
        <f>VLOOKUP($B45,[1]Adult!$C$6:$AD$59,20,FALSE)</f>
        <v>6700</v>
      </c>
      <c r="F45" s="11">
        <f>VLOOKUP($B45,[1]Adult!$C$6:$AD$59,27,FALSE)</f>
        <v>0.7</v>
      </c>
      <c r="G45" s="8" t="s">
        <v>58</v>
      </c>
      <c r="H45" s="11">
        <f>VLOOKUP($B45,'[1]Dislocated Worker'!$C$6:$AD$59,6,FALSE)</f>
        <v>0.876</v>
      </c>
      <c r="I45" s="11">
        <f>VLOOKUP($B45,'[1]Dislocated Worker'!$C$6:$AD$59,13,FALSE)</f>
        <v>0.82399999999999995</v>
      </c>
      <c r="J45" s="12">
        <f>VLOOKUP($B45,'[1]Dislocated Worker'!$C$6:$AD$59,20,FALSE)</f>
        <v>7697</v>
      </c>
      <c r="K45" s="11">
        <f>VLOOKUP($B45,'[1]Dislocated Worker'!$C$6:$AD$59,27,FALSE)</f>
        <v>0.73199999999999998</v>
      </c>
      <c r="L45" s="8" t="s">
        <v>58</v>
      </c>
      <c r="M45" s="11">
        <f>VLOOKUP($B45,[1]Youth!$C$6:$AD$59,6,FALSE)</f>
        <v>0.72</v>
      </c>
      <c r="N45" s="11">
        <f>VLOOKUP($B45,[1]Youth!$C$6:$AD$59,13,FALSE)</f>
        <v>0.72</v>
      </c>
      <c r="O45" s="14" t="s">
        <v>58</v>
      </c>
      <c r="P45" s="11">
        <f>VLOOKUP($B45,[1]Youth!$C$6:$AD$59,20,FALSE)</f>
        <v>0.6</v>
      </c>
      <c r="Q45" s="8" t="s">
        <v>58</v>
      </c>
      <c r="R45" s="11">
        <f>VLOOKUP($B45,'[1]Wagner-Peyser'!$C$6:$AD$59,6,FALSE)</f>
        <v>0.70499999999999996</v>
      </c>
      <c r="S45" s="11">
        <f>VLOOKUP($B45,'[1]Wagner-Peyser'!$C$6:$AD$59,13,FALSE)</f>
        <v>0.69899999999999995</v>
      </c>
      <c r="T45" s="12">
        <f>VLOOKUP($B45,'[1]Wagner-Peyser'!$C$6:$AD$59,20,FALSE)</f>
        <v>5450</v>
      </c>
      <c r="U45" s="8" t="s">
        <v>58</v>
      </c>
      <c r="V45" s="9"/>
      <c r="W45" s="9"/>
      <c r="X45" s="9"/>
      <c r="Y45" s="10"/>
      <c r="Z45" s="9"/>
      <c r="AA45" s="9"/>
      <c r="AB45" s="9"/>
      <c r="AC45" s="10"/>
      <c r="AD45" s="9"/>
      <c r="AE45" s="9"/>
      <c r="AF45" s="9"/>
      <c r="AG45" s="9"/>
      <c r="AH45" s="9"/>
      <c r="AI45" s="9"/>
    </row>
    <row r="46" spans="1:35" ht="13" x14ac:dyDescent="0.3">
      <c r="A46" s="7">
        <v>5</v>
      </c>
      <c r="B46" s="7" t="s">
        <v>25</v>
      </c>
      <c r="C46" s="11">
        <f>VLOOKUP($B46,[1]Adult!$C$6:$AD$59,6,FALSE)</f>
        <v>0.82099999999999995</v>
      </c>
      <c r="D46" s="11">
        <f>VLOOKUP($B46,[1]Adult!$C$6:$AD$59,13,FALSE)</f>
        <v>0.72499999999999998</v>
      </c>
      <c r="E46" s="12">
        <f>VLOOKUP($B46,[1]Adult!$C$6:$AD$59,20,FALSE)</f>
        <v>6350</v>
      </c>
      <c r="F46" s="11">
        <f>VLOOKUP($B46,[1]Adult!$C$6:$AD$59,27,FALSE)</f>
        <v>0.73</v>
      </c>
      <c r="G46" s="8" t="s">
        <v>58</v>
      </c>
      <c r="H46" s="11">
        <f>VLOOKUP($B46,'[1]Dislocated Worker'!$C$6:$AD$59,6,FALSE)</f>
        <v>0.82899999999999996</v>
      </c>
      <c r="I46" s="11">
        <f>VLOOKUP($B46,'[1]Dislocated Worker'!$C$6:$AD$59,13,FALSE)</f>
        <v>0.78600000000000003</v>
      </c>
      <c r="J46" s="12">
        <f>VLOOKUP($B46,'[1]Dislocated Worker'!$C$6:$AD$59,20,FALSE)</f>
        <v>8900</v>
      </c>
      <c r="K46" s="11">
        <f>VLOOKUP($B46,'[1]Dislocated Worker'!$C$6:$AD$59,27,FALSE)</f>
        <v>0.81399999999999995</v>
      </c>
      <c r="L46" s="8" t="s">
        <v>58</v>
      </c>
      <c r="M46" s="11">
        <f>VLOOKUP($B46,[1]Youth!$C$6:$AD$59,6,FALSE)</f>
        <v>0.66</v>
      </c>
      <c r="N46" s="11">
        <f>VLOOKUP($B46,[1]Youth!$C$6:$AD$59,13,FALSE)</f>
        <v>0.625</v>
      </c>
      <c r="O46" s="14" t="s">
        <v>58</v>
      </c>
      <c r="P46" s="11">
        <f>VLOOKUP($B46,[1]Youth!$C$6:$AD$59,20,FALSE)</f>
        <v>0.47699999999999998</v>
      </c>
      <c r="Q46" s="8" t="s">
        <v>58</v>
      </c>
      <c r="R46" s="11">
        <f>VLOOKUP($B46,'[1]Wagner-Peyser'!$C$6:$AD$59,6,FALSE)</f>
        <v>0.64</v>
      </c>
      <c r="S46" s="11">
        <f>VLOOKUP($B46,'[1]Wagner-Peyser'!$C$6:$AD$59,13,FALSE)</f>
        <v>0.68</v>
      </c>
      <c r="T46" s="12">
        <f>VLOOKUP($B46,'[1]Wagner-Peyser'!$C$6:$AD$59,20,FALSE)</f>
        <v>6300</v>
      </c>
      <c r="U46" s="8" t="s">
        <v>58</v>
      </c>
      <c r="V46" s="9"/>
      <c r="W46" s="9"/>
      <c r="X46" s="9"/>
      <c r="Y46" s="10"/>
      <c r="Z46" s="9"/>
      <c r="AA46" s="9"/>
      <c r="AB46" s="9"/>
      <c r="AC46" s="10"/>
      <c r="AD46" s="9"/>
      <c r="AE46" s="9"/>
      <c r="AF46" s="9"/>
      <c r="AG46" s="9"/>
      <c r="AH46" s="9"/>
      <c r="AI46" s="9"/>
    </row>
    <row r="47" spans="1:35" ht="13" x14ac:dyDescent="0.3">
      <c r="A47" s="7">
        <v>5</v>
      </c>
      <c r="B47" s="7" t="s">
        <v>27</v>
      </c>
      <c r="C47" s="11">
        <f>VLOOKUP($B47,[1]Adult!$C$6:$AD$59,6,FALSE)</f>
        <v>0.68700000000000006</v>
      </c>
      <c r="D47" s="11">
        <f>VLOOKUP($B47,[1]Adult!$C$6:$AD$59,13,FALSE)</f>
        <v>0.66400000000000003</v>
      </c>
      <c r="E47" s="12">
        <f>VLOOKUP($B47,[1]Adult!$C$6:$AD$59,20,FALSE)</f>
        <v>5100</v>
      </c>
      <c r="F47" s="11">
        <f>VLOOKUP($B47,[1]Adult!$C$6:$AD$59,27,FALSE)</f>
        <v>0.46500000000000002</v>
      </c>
      <c r="G47" s="8" t="s">
        <v>58</v>
      </c>
      <c r="H47" s="11">
        <f>VLOOKUP($B47,'[1]Dislocated Worker'!$C$6:$AD$59,6,FALSE)</f>
        <v>0.72499999999999998</v>
      </c>
      <c r="I47" s="11">
        <f>VLOOKUP($B47,'[1]Dislocated Worker'!$C$6:$AD$59,13,FALSE)</f>
        <v>0.70199999999999996</v>
      </c>
      <c r="J47" s="12">
        <f>VLOOKUP($B47,'[1]Dislocated Worker'!$C$6:$AD$59,20,FALSE)</f>
        <v>5800</v>
      </c>
      <c r="K47" s="11">
        <f>VLOOKUP($B47,'[1]Dislocated Worker'!$C$6:$AD$59,27,FALSE)</f>
        <v>0.51</v>
      </c>
      <c r="L47" s="8" t="s">
        <v>58</v>
      </c>
      <c r="M47" s="11">
        <f>VLOOKUP($B47,[1]Youth!$C$6:$AD$59,6,FALSE)</f>
        <v>0.72499999999999998</v>
      </c>
      <c r="N47" s="11">
        <f>VLOOKUP($B47,[1]Youth!$C$6:$AD$59,13,FALSE)</f>
        <v>0.68</v>
      </c>
      <c r="O47" s="14" t="s">
        <v>58</v>
      </c>
      <c r="P47" s="11">
        <f>VLOOKUP($B47,[1]Youth!$C$6:$AD$59,20,FALSE)</f>
        <v>0.67200000000000004</v>
      </c>
      <c r="Q47" s="8" t="s">
        <v>58</v>
      </c>
      <c r="R47" s="11">
        <f>VLOOKUP($B47,'[1]Wagner-Peyser'!$C$6:$AD$59,6,FALSE)</f>
        <v>0.67</v>
      </c>
      <c r="S47" s="11">
        <f>VLOOKUP($B47,'[1]Wagner-Peyser'!$C$6:$AD$59,13,FALSE)</f>
        <v>0.70799999999999996</v>
      </c>
      <c r="T47" s="12">
        <f>VLOOKUP($B47,'[1]Wagner-Peyser'!$C$6:$AD$59,20,FALSE)</f>
        <v>4844</v>
      </c>
      <c r="U47" s="8" t="s">
        <v>58</v>
      </c>
      <c r="V47" s="9"/>
      <c r="W47" s="9"/>
      <c r="X47" s="9"/>
      <c r="Y47" s="10"/>
      <c r="Z47" s="9"/>
      <c r="AA47" s="9"/>
      <c r="AB47" s="9"/>
      <c r="AC47" s="10"/>
      <c r="AD47" s="9"/>
      <c r="AE47" s="9"/>
      <c r="AF47" s="9"/>
      <c r="AG47" s="9"/>
      <c r="AH47" s="9"/>
      <c r="AI47" s="9"/>
    </row>
    <row r="48" spans="1:35" ht="13" x14ac:dyDescent="0.3">
      <c r="A48" s="7">
        <v>5</v>
      </c>
      <c r="B48" s="7" t="s">
        <v>29</v>
      </c>
      <c r="C48" s="11">
        <f>VLOOKUP($B48,[1]Adult!$C$6:$AD$59,6,FALSE)</f>
        <v>0.78</v>
      </c>
      <c r="D48" s="11">
        <f>VLOOKUP($B48,[1]Adult!$C$6:$AD$59,13,FALSE)</f>
        <v>0.79</v>
      </c>
      <c r="E48" s="12">
        <f>VLOOKUP($B48,[1]Adult!$C$6:$AD$59,20,FALSE)</f>
        <v>6000</v>
      </c>
      <c r="F48" s="11">
        <f>VLOOKUP($B48,[1]Adult!$C$6:$AD$59,27,FALSE)</f>
        <v>0.56000000000000005</v>
      </c>
      <c r="G48" s="8" t="s">
        <v>58</v>
      </c>
      <c r="H48" s="11">
        <f>VLOOKUP($B48,'[1]Dislocated Worker'!$C$6:$AD$59,6,FALSE)</f>
        <v>0.87</v>
      </c>
      <c r="I48" s="11">
        <f>VLOOKUP($B48,'[1]Dislocated Worker'!$C$6:$AD$59,13,FALSE)</f>
        <v>0.88</v>
      </c>
      <c r="J48" s="12">
        <f>VLOOKUP($B48,'[1]Dislocated Worker'!$C$6:$AD$59,20,FALSE)</f>
        <v>7500</v>
      </c>
      <c r="K48" s="11">
        <f>VLOOKUP($B48,'[1]Dislocated Worker'!$C$6:$AD$59,27,FALSE)</f>
        <v>0.6</v>
      </c>
      <c r="L48" s="8" t="s">
        <v>58</v>
      </c>
      <c r="M48" s="11">
        <f>VLOOKUP($B48,[1]Youth!$C$6:$AD$59,6,FALSE)</f>
        <v>0.78</v>
      </c>
      <c r="N48" s="11">
        <f>VLOOKUP($B48,[1]Youth!$C$6:$AD$59,13,FALSE)</f>
        <v>0.77</v>
      </c>
      <c r="O48" s="14" t="s">
        <v>58</v>
      </c>
      <c r="P48" s="11">
        <f>VLOOKUP($B48,[1]Youth!$C$6:$AD$59,20,FALSE)</f>
        <v>0.68</v>
      </c>
      <c r="Q48" s="8" t="s">
        <v>58</v>
      </c>
      <c r="R48" s="11">
        <f>VLOOKUP($B48,'[1]Wagner-Peyser'!$C$6:$AD$59,6,FALSE)</f>
        <v>0.73</v>
      </c>
      <c r="S48" s="11">
        <f>VLOOKUP($B48,'[1]Wagner-Peyser'!$C$6:$AD$59,13,FALSE)</f>
        <v>0.73</v>
      </c>
      <c r="T48" s="12">
        <f>VLOOKUP($B48,'[1]Wagner-Peyser'!$C$6:$AD$59,20,FALSE)</f>
        <v>5800</v>
      </c>
      <c r="U48" s="8" t="s">
        <v>58</v>
      </c>
      <c r="V48" s="9"/>
      <c r="W48" s="9"/>
      <c r="X48" s="9"/>
      <c r="Y48" s="10"/>
      <c r="Z48" s="9"/>
      <c r="AA48" s="9"/>
      <c r="AB48" s="9"/>
      <c r="AC48" s="10"/>
      <c r="AD48" s="9"/>
      <c r="AE48" s="9"/>
      <c r="AF48" s="9"/>
      <c r="AG48" s="9"/>
      <c r="AH48" s="9"/>
      <c r="AI48" s="9"/>
    </row>
    <row r="49" spans="1:36" ht="13" x14ac:dyDescent="0.3">
      <c r="A49" s="7">
        <v>5</v>
      </c>
      <c r="B49" s="7" t="s">
        <v>37</v>
      </c>
      <c r="C49" s="11">
        <f>VLOOKUP($B49,[1]Adult!$C$6:$AD$59,6,FALSE)</f>
        <v>0.79</v>
      </c>
      <c r="D49" s="11">
        <f>VLOOKUP($B49,[1]Adult!$C$6:$AD$59,13,FALSE)</f>
        <v>0.76</v>
      </c>
      <c r="E49" s="12">
        <f>VLOOKUP($B49,[1]Adult!$C$6:$AD$59,20,FALSE)</f>
        <v>5700</v>
      </c>
      <c r="F49" s="11">
        <f>VLOOKUP($B49,[1]Adult!$C$6:$AD$59,27,FALSE)</f>
        <v>0.6</v>
      </c>
      <c r="G49" s="8" t="s">
        <v>58</v>
      </c>
      <c r="H49" s="11">
        <f>VLOOKUP($B49,'[1]Dislocated Worker'!$C$6:$AD$59,6,FALSE)</f>
        <v>0.84</v>
      </c>
      <c r="I49" s="11">
        <f>VLOOKUP($B49,'[1]Dislocated Worker'!$C$6:$AD$59,13,FALSE)</f>
        <v>0.82</v>
      </c>
      <c r="J49" s="12">
        <f>VLOOKUP($B49,'[1]Dislocated Worker'!$C$6:$AD$59,20,FALSE)</f>
        <v>8000</v>
      </c>
      <c r="K49" s="11">
        <f>VLOOKUP($B49,'[1]Dislocated Worker'!$C$6:$AD$59,27,FALSE)</f>
        <v>0.64</v>
      </c>
      <c r="L49" s="8" t="s">
        <v>58</v>
      </c>
      <c r="M49" s="11">
        <f>VLOOKUP($B49,[1]Youth!$C$6:$AD$59,6,FALSE)</f>
        <v>0.67</v>
      </c>
      <c r="N49" s="11">
        <f>VLOOKUP($B49,[1]Youth!$C$6:$AD$59,13,FALSE)</f>
        <v>0.65</v>
      </c>
      <c r="O49" s="14" t="s">
        <v>58</v>
      </c>
      <c r="P49" s="11">
        <f>VLOOKUP($B49,[1]Youth!$C$6:$AD$59,20,FALSE)</f>
        <v>0.55000000000000004</v>
      </c>
      <c r="Q49" s="8" t="s">
        <v>58</v>
      </c>
      <c r="R49" s="11">
        <f>VLOOKUP($B49,'[1]Wagner-Peyser'!$C$6:$AD$59,6,FALSE)</f>
        <v>0.68</v>
      </c>
      <c r="S49" s="11">
        <f>VLOOKUP($B49,'[1]Wagner-Peyser'!$C$6:$AD$59,13,FALSE)</f>
        <v>0.66</v>
      </c>
      <c r="T49" s="12">
        <f>VLOOKUP($B49,'[1]Wagner-Peyser'!$C$6:$AD$59,20,FALSE)</f>
        <v>6200</v>
      </c>
      <c r="U49" s="8" t="s">
        <v>58</v>
      </c>
      <c r="V49" s="9"/>
      <c r="W49" s="9"/>
      <c r="X49" s="9"/>
      <c r="Y49" s="10"/>
      <c r="Z49" s="9"/>
      <c r="AA49" s="9"/>
      <c r="AB49" s="9"/>
      <c r="AC49" s="10"/>
      <c r="AD49" s="9"/>
      <c r="AE49" s="9"/>
      <c r="AF49" s="9"/>
      <c r="AG49" s="9"/>
      <c r="AH49" s="9"/>
      <c r="AI49" s="9"/>
    </row>
    <row r="50" spans="1:36" ht="13" x14ac:dyDescent="0.3">
      <c r="A50" s="7">
        <v>5</v>
      </c>
      <c r="B50" s="7" t="s">
        <v>51</v>
      </c>
      <c r="C50" s="11">
        <f>VLOOKUP($B50,[1]Adult!$C$6:$AD$59,6,FALSE)</f>
        <v>0.76</v>
      </c>
      <c r="D50" s="11">
        <f>VLOOKUP($B50,[1]Adult!$C$6:$AD$59,13,FALSE)</f>
        <v>0.71</v>
      </c>
      <c r="E50" s="12">
        <f>VLOOKUP($B50,[1]Adult!$C$6:$AD$59,20,FALSE)</f>
        <v>5100</v>
      </c>
      <c r="F50" s="11">
        <f>VLOOKUP($B50,[1]Adult!$C$6:$AD$59,27,FALSE)</f>
        <v>0.6</v>
      </c>
      <c r="G50" s="8" t="s">
        <v>58</v>
      </c>
      <c r="H50" s="11">
        <f>VLOOKUP($B50,'[1]Dislocated Worker'!$C$6:$AD$59,6,FALSE)</f>
        <v>0.8</v>
      </c>
      <c r="I50" s="11">
        <f>VLOOKUP($B50,'[1]Dislocated Worker'!$C$6:$AD$59,13,FALSE)</f>
        <v>0.79</v>
      </c>
      <c r="J50" s="12">
        <f>VLOOKUP($B50,'[1]Dislocated Worker'!$C$6:$AD$59,20,FALSE)</f>
        <v>7100</v>
      </c>
      <c r="K50" s="11">
        <f>VLOOKUP($B50,'[1]Dislocated Worker'!$C$6:$AD$59,27,FALSE)</f>
        <v>0.65</v>
      </c>
      <c r="L50" s="8" t="s">
        <v>58</v>
      </c>
      <c r="M50" s="11">
        <f>VLOOKUP($B50,[1]Youth!$C$6:$AD$59,6,FALSE)</f>
        <v>0.75</v>
      </c>
      <c r="N50" s="11">
        <f>VLOOKUP($B50,[1]Youth!$C$6:$AD$59,13,FALSE)</f>
        <v>0.74</v>
      </c>
      <c r="O50" s="14" t="s">
        <v>58</v>
      </c>
      <c r="P50" s="11">
        <f>VLOOKUP($B50,[1]Youth!$C$6:$AD$59,20,FALSE)</f>
        <v>0.66</v>
      </c>
      <c r="Q50" s="8" t="s">
        <v>58</v>
      </c>
      <c r="R50" s="11">
        <f>VLOOKUP($B50,'[1]Wagner-Peyser'!$C$6:$AD$59,6,FALSE)</f>
        <v>0.66</v>
      </c>
      <c r="S50" s="11">
        <f>VLOOKUP($B50,'[1]Wagner-Peyser'!$C$6:$AD$59,13,FALSE)</f>
        <v>0.64</v>
      </c>
      <c r="T50" s="12">
        <f>VLOOKUP($B50,'[1]Wagner-Peyser'!$C$6:$AD$59,20,FALSE)</f>
        <v>5400</v>
      </c>
      <c r="U50" s="8" t="s">
        <v>58</v>
      </c>
      <c r="V50" s="9"/>
      <c r="W50" s="9"/>
      <c r="X50" s="9"/>
      <c r="Y50" s="10"/>
      <c r="Z50" s="9"/>
      <c r="AA50" s="9"/>
      <c r="AB50" s="9"/>
      <c r="AC50" s="10"/>
      <c r="AD50" s="9"/>
      <c r="AE50" s="9"/>
      <c r="AF50" s="9"/>
      <c r="AG50" s="9"/>
      <c r="AH50" s="9"/>
      <c r="AI50" s="9"/>
    </row>
    <row r="51" spans="1:36" ht="13" x14ac:dyDescent="0.3">
      <c r="A51" s="7">
        <v>6</v>
      </c>
      <c r="B51" s="7" t="s">
        <v>3</v>
      </c>
      <c r="C51" s="11">
        <f>VLOOKUP($B51,[1]Adult!$C$6:$AD$59,6,FALSE)</f>
        <v>0.72</v>
      </c>
      <c r="D51" s="11">
        <f>VLOOKUP($B51,[1]Adult!$C$6:$AD$59,13,FALSE)</f>
        <v>0.71</v>
      </c>
      <c r="E51" s="12">
        <f>VLOOKUP($B51,[1]Adult!$C$6:$AD$59,20,FALSE)</f>
        <v>7600</v>
      </c>
      <c r="F51" s="11">
        <f>VLOOKUP($B51,[1]Adult!$C$6:$AD$59,27,FALSE)</f>
        <v>0.63</v>
      </c>
      <c r="G51" s="8" t="s">
        <v>58</v>
      </c>
      <c r="H51" s="11">
        <f>VLOOKUP($B51,'[1]Dislocated Worker'!$C$6:$AD$59,6,FALSE)</f>
        <v>0.73</v>
      </c>
      <c r="I51" s="11">
        <f>VLOOKUP($B51,'[1]Dislocated Worker'!$C$6:$AD$59,13,FALSE)</f>
        <v>0.71</v>
      </c>
      <c r="J51" s="12">
        <f>VLOOKUP($B51,'[1]Dislocated Worker'!$C$6:$AD$59,20,FALSE)</f>
        <v>9400</v>
      </c>
      <c r="K51" s="11">
        <f>VLOOKUP($B51,'[1]Dislocated Worker'!$C$6:$AD$59,27,FALSE)</f>
        <v>0.64</v>
      </c>
      <c r="L51" s="8" t="s">
        <v>58</v>
      </c>
      <c r="M51" s="11">
        <f>VLOOKUP($B51,[1]Youth!$C$6:$AD$59,6,FALSE)</f>
        <v>0.54</v>
      </c>
      <c r="N51" s="11">
        <f>VLOOKUP($B51,[1]Youth!$C$6:$AD$59,13,FALSE)</f>
        <v>0.5</v>
      </c>
      <c r="O51" s="14" t="s">
        <v>58</v>
      </c>
      <c r="P51" s="11">
        <f>VLOOKUP($B51,[1]Youth!$C$6:$AD$59,20,FALSE)</f>
        <v>0.5</v>
      </c>
      <c r="Q51" s="8" t="s">
        <v>58</v>
      </c>
      <c r="R51" s="11">
        <f>VLOOKUP($B51,'[1]Wagner-Peyser'!$C$6:$AD$59,6,FALSE)</f>
        <v>0.55800000000000005</v>
      </c>
      <c r="S51" s="11">
        <f>VLOOKUP($B51,'[1]Wagner-Peyser'!$C$6:$AD$59,13,FALSE)</f>
        <v>0.6</v>
      </c>
      <c r="T51" s="12">
        <f>VLOOKUP($B51,'[1]Wagner-Peyser'!$C$6:$AD$59,20,FALSE)</f>
        <v>5435</v>
      </c>
      <c r="U51" s="8" t="s">
        <v>58</v>
      </c>
      <c r="V51" s="9"/>
      <c r="W51" s="9"/>
      <c r="X51" s="9"/>
      <c r="Y51" s="10"/>
      <c r="Z51" s="9"/>
      <c r="AA51" s="9"/>
      <c r="AB51" s="9"/>
      <c r="AC51" s="10"/>
      <c r="AD51" s="9"/>
      <c r="AE51" s="9"/>
      <c r="AF51" s="9"/>
      <c r="AG51" s="9"/>
      <c r="AH51" s="9"/>
      <c r="AI51" s="9"/>
    </row>
    <row r="52" spans="1:36" ht="13" x14ac:dyDescent="0.3">
      <c r="A52" s="7">
        <v>6</v>
      </c>
      <c r="B52" s="7" t="s">
        <v>4</v>
      </c>
      <c r="C52" s="11">
        <f>VLOOKUP($B52,[1]Adult!$C$6:$AD$59,6,FALSE)</f>
        <v>0.74099999999999999</v>
      </c>
      <c r="D52" s="11">
        <f>VLOOKUP($B52,[1]Adult!$C$6:$AD$59,13,FALSE)</f>
        <v>0.65</v>
      </c>
      <c r="E52" s="12">
        <f>VLOOKUP($B52,[1]Adult!$C$6:$AD$59,20,FALSE)</f>
        <v>5700</v>
      </c>
      <c r="F52" s="11">
        <f>VLOOKUP($B52,[1]Adult!$C$6:$AD$59,27,FALSE)</f>
        <v>0.65</v>
      </c>
      <c r="G52" s="8" t="s">
        <v>58</v>
      </c>
      <c r="H52" s="11">
        <f>VLOOKUP($B52,'[1]Dislocated Worker'!$C$6:$AD$59,6,FALSE)</f>
        <v>0.76500000000000001</v>
      </c>
      <c r="I52" s="11">
        <f>VLOOKUP($B52,'[1]Dislocated Worker'!$C$6:$AD$59,13,FALSE)</f>
        <v>0.7</v>
      </c>
      <c r="J52" s="12">
        <f>VLOOKUP($B52,'[1]Dislocated Worker'!$C$6:$AD$59,20,FALSE)</f>
        <v>7300</v>
      </c>
      <c r="K52" s="11">
        <f>VLOOKUP($B52,'[1]Dislocated Worker'!$C$6:$AD$59,27,FALSE)</f>
        <v>0.54800000000000004</v>
      </c>
      <c r="L52" s="8" t="s">
        <v>58</v>
      </c>
      <c r="M52" s="11">
        <f>VLOOKUP($B52,[1]Youth!$C$6:$AD$59,6,FALSE)</f>
        <v>0.67500000000000004</v>
      </c>
      <c r="N52" s="11">
        <f>VLOOKUP($B52,[1]Youth!$C$6:$AD$59,13,FALSE)</f>
        <v>0.64</v>
      </c>
      <c r="O52" s="14" t="s">
        <v>58</v>
      </c>
      <c r="P52" s="11">
        <f>VLOOKUP($B52,[1]Youth!$C$6:$AD$59,20,FALSE)</f>
        <v>0.5</v>
      </c>
      <c r="Q52" s="8" t="s">
        <v>58</v>
      </c>
      <c r="R52" s="11">
        <f>VLOOKUP($B52,'[1]Wagner-Peyser'!$C$6:$AD$59,6,FALSE)</f>
        <v>0.63</v>
      </c>
      <c r="S52" s="11">
        <f>VLOOKUP($B52,'[1]Wagner-Peyser'!$C$6:$AD$59,13,FALSE)</f>
        <v>0.59</v>
      </c>
      <c r="T52" s="12">
        <f>VLOOKUP($B52,'[1]Wagner-Peyser'!$C$6:$AD$59,20,FALSE)</f>
        <v>4600</v>
      </c>
      <c r="U52" s="8" t="s">
        <v>58</v>
      </c>
      <c r="V52" s="9"/>
      <c r="W52" s="9"/>
      <c r="X52" s="9"/>
      <c r="Y52" s="10"/>
      <c r="Z52" s="9"/>
      <c r="AA52" s="9"/>
      <c r="AB52" s="9"/>
      <c r="AC52" s="10"/>
      <c r="AD52" s="9"/>
      <c r="AE52" s="9"/>
      <c r="AF52" s="9"/>
      <c r="AG52" s="9"/>
      <c r="AH52" s="9"/>
      <c r="AI52" s="9"/>
    </row>
    <row r="53" spans="1:36" ht="13" x14ac:dyDescent="0.3">
      <c r="A53" s="7">
        <v>6</v>
      </c>
      <c r="B53" s="7" t="s">
        <v>6</v>
      </c>
      <c r="C53" s="11">
        <f>VLOOKUP($B53,[1]Adult!$C$6:$AD$59,6,FALSE)</f>
        <v>0.64</v>
      </c>
      <c r="D53" s="11">
        <f>VLOOKUP($B53,[1]Adult!$C$6:$AD$59,13,FALSE)</f>
        <v>0.60499999999999998</v>
      </c>
      <c r="E53" s="12">
        <f>VLOOKUP($B53,[1]Adult!$C$6:$AD$59,20,FALSE)</f>
        <v>5200</v>
      </c>
      <c r="F53" s="11">
        <f>VLOOKUP($B53,[1]Adult!$C$6:$AD$59,27,FALSE)</f>
        <v>0.53</v>
      </c>
      <c r="G53" s="8" t="s">
        <v>58</v>
      </c>
      <c r="H53" s="11">
        <f>VLOOKUP($B53,'[1]Dislocated Worker'!$C$6:$AD$59,6,FALSE)</f>
        <v>0.68</v>
      </c>
      <c r="I53" s="11">
        <f>VLOOKUP($B53,'[1]Dislocated Worker'!$C$6:$AD$59,13,FALSE)</f>
        <v>0.63500000000000001</v>
      </c>
      <c r="J53" s="12">
        <f>VLOOKUP($B53,'[1]Dislocated Worker'!$C$6:$AD$59,20,FALSE)</f>
        <v>7450</v>
      </c>
      <c r="K53" s="11">
        <f>VLOOKUP($B53,'[1]Dislocated Worker'!$C$6:$AD$59,27,FALSE)</f>
        <v>0.56999999999999995</v>
      </c>
      <c r="L53" s="8" t="s">
        <v>58</v>
      </c>
      <c r="M53" s="11">
        <f>VLOOKUP($B53,[1]Youth!$C$6:$AD$59,6,FALSE)</f>
        <v>0.65400000000000003</v>
      </c>
      <c r="N53" s="11">
        <f>VLOOKUP($B53,[1]Youth!$C$6:$AD$59,13,FALSE)</f>
        <v>0.62</v>
      </c>
      <c r="O53" s="14" t="s">
        <v>58</v>
      </c>
      <c r="P53" s="11">
        <f>VLOOKUP($B53,[1]Youth!$C$6:$AD$59,20,FALSE)</f>
        <v>0.53</v>
      </c>
      <c r="Q53" s="8" t="s">
        <v>58</v>
      </c>
      <c r="R53" s="11">
        <f>VLOOKUP($B53,'[1]Wagner-Peyser'!$C$6:$AD$59,6,FALSE)</f>
        <v>0.57699999999999996</v>
      </c>
      <c r="S53" s="11">
        <f>VLOOKUP($B53,'[1]Wagner-Peyser'!$C$6:$AD$59,13,FALSE)</f>
        <v>0.53700000000000003</v>
      </c>
      <c r="T53" s="12">
        <f>VLOOKUP($B53,'[1]Wagner-Peyser'!$C$6:$AD$59,20,FALSE)</f>
        <v>5000</v>
      </c>
      <c r="U53" s="8" t="s">
        <v>58</v>
      </c>
      <c r="V53" s="9"/>
      <c r="W53" s="9"/>
      <c r="X53" s="9"/>
      <c r="Y53" s="10"/>
      <c r="Z53" s="9"/>
      <c r="AA53" s="9"/>
      <c r="AB53" s="9"/>
      <c r="AC53" s="10"/>
      <c r="AD53" s="9"/>
      <c r="AE53" s="9"/>
      <c r="AF53" s="9"/>
      <c r="AG53" s="9"/>
      <c r="AH53" s="9"/>
      <c r="AI53" s="9"/>
    </row>
    <row r="54" spans="1:36" ht="13" x14ac:dyDescent="0.3">
      <c r="A54" s="7">
        <v>6</v>
      </c>
      <c r="B54" s="7" t="s">
        <v>73</v>
      </c>
      <c r="C54" s="11">
        <f>VLOOKUP($B54,[1]Adult!$C$6:$AD$59,6,FALSE)</f>
        <v>0.32</v>
      </c>
      <c r="D54" s="11">
        <f>VLOOKUP($B54,[1]Adult!$C$6:$AD$59,13,FALSE)</f>
        <v>0.3</v>
      </c>
      <c r="E54" s="12">
        <f>VLOOKUP($B54,[1]Adult!$C$6:$AD$59,20,FALSE)</f>
        <v>4500</v>
      </c>
      <c r="F54" s="11">
        <f>VLOOKUP($B54,[1]Adult!$C$6:$AD$59,27,FALSE)</f>
        <v>0.6</v>
      </c>
      <c r="G54" s="8" t="s">
        <v>58</v>
      </c>
      <c r="H54" s="11">
        <f>VLOOKUP($B54,'[1]Dislocated Worker'!$C$6:$AD$59,6,FALSE)</f>
        <v>0.38</v>
      </c>
      <c r="I54" s="11">
        <f>VLOOKUP($B54,'[1]Dislocated Worker'!$C$6:$AD$59,13,FALSE)</f>
        <v>0.36</v>
      </c>
      <c r="J54" s="12">
        <f>VLOOKUP($B54,'[1]Dislocated Worker'!$C$6:$AD$59,20,FALSE)</f>
        <v>4500</v>
      </c>
      <c r="K54" s="11">
        <f>VLOOKUP($B54,'[1]Dislocated Worker'!$C$6:$AD$59,27,FALSE)</f>
        <v>0.56000000000000005</v>
      </c>
      <c r="L54" s="8" t="s">
        <v>58</v>
      </c>
      <c r="M54" s="11">
        <f>VLOOKUP($B54,[1]Youth!$C$6:$AD$59,6,FALSE)</f>
        <v>0.42</v>
      </c>
      <c r="N54" s="11">
        <f>VLOOKUP($B54,[1]Youth!$C$6:$AD$59,13,FALSE)</f>
        <v>0.3</v>
      </c>
      <c r="O54" s="14" t="s">
        <v>58</v>
      </c>
      <c r="P54" s="11">
        <f>VLOOKUP($B54,[1]Youth!$C$6:$AD$59,20,FALSE)</f>
        <v>0.3</v>
      </c>
      <c r="Q54" s="8" t="s">
        <v>58</v>
      </c>
      <c r="R54" s="11">
        <f>VLOOKUP($B54,'[1]Wagner-Peyser'!$C$6:$AD$59,6,FALSE)</f>
        <v>0.53</v>
      </c>
      <c r="S54" s="11">
        <f>VLOOKUP($B54,'[1]Wagner-Peyser'!$C$6:$AD$59,13,FALSE)</f>
        <v>0.5</v>
      </c>
      <c r="T54" s="12">
        <f>VLOOKUP($B54,'[1]Wagner-Peyser'!$C$6:$AD$59,20,FALSE)</f>
        <v>4500</v>
      </c>
      <c r="U54" s="8" t="s">
        <v>58</v>
      </c>
      <c r="V54" s="9"/>
      <c r="W54" s="9"/>
      <c r="X54" s="9"/>
      <c r="Y54" s="10"/>
      <c r="Z54" s="9"/>
      <c r="AA54" s="9"/>
      <c r="AB54" s="9"/>
      <c r="AC54" s="10"/>
      <c r="AD54" s="9"/>
      <c r="AE54" s="9"/>
      <c r="AF54" s="9"/>
      <c r="AG54" s="9"/>
      <c r="AH54" s="9"/>
      <c r="AI54" s="9"/>
    </row>
    <row r="55" spans="1:36" ht="13" x14ac:dyDescent="0.3">
      <c r="A55" s="7">
        <v>6</v>
      </c>
      <c r="B55" s="7" t="s">
        <v>13</v>
      </c>
      <c r="C55" s="11">
        <f>VLOOKUP($B55,[1]Adult!$C$6:$AD$59,6,FALSE)</f>
        <v>0.68600000000000005</v>
      </c>
      <c r="D55" s="11">
        <f>VLOOKUP($B55,[1]Adult!$C$6:$AD$59,13,FALSE)</f>
        <v>0.63900000000000001</v>
      </c>
      <c r="E55" s="12">
        <f>VLOOKUP($B55,[1]Adult!$C$6:$AD$59,20,FALSE)</f>
        <v>5250</v>
      </c>
      <c r="F55" s="11">
        <f>VLOOKUP($B55,[1]Adult!$C$6:$AD$59,27,FALSE)</f>
        <v>0.51</v>
      </c>
      <c r="G55" s="8" t="s">
        <v>58</v>
      </c>
      <c r="H55" s="11">
        <f>VLOOKUP($B55,'[1]Dislocated Worker'!$C$6:$AD$59,6,FALSE)</f>
        <v>0.74</v>
      </c>
      <c r="I55" s="11">
        <f>VLOOKUP($B55,'[1]Dislocated Worker'!$C$6:$AD$59,13,FALSE)</f>
        <v>0.70399999999999996</v>
      </c>
      <c r="J55" s="12">
        <f>VLOOKUP($B55,'[1]Dislocated Worker'!$C$6:$AD$59,20,FALSE)</f>
        <v>7000</v>
      </c>
      <c r="K55" s="11">
        <f>VLOOKUP($B55,'[1]Dislocated Worker'!$C$6:$AD$59,27,FALSE)</f>
        <v>0.66500000000000004</v>
      </c>
      <c r="L55" s="8" t="s">
        <v>58</v>
      </c>
      <c r="M55" s="11">
        <f>VLOOKUP($B55,[1]Youth!$C$6:$AD$59,6,FALSE)</f>
        <v>0.59</v>
      </c>
      <c r="N55" s="11">
        <f>VLOOKUP($B55,[1]Youth!$C$6:$AD$59,13,FALSE)</f>
        <v>0.55900000000000005</v>
      </c>
      <c r="O55" s="14" t="s">
        <v>58</v>
      </c>
      <c r="P55" s="11">
        <f>VLOOKUP($B55,[1]Youth!$C$6:$AD$59,20,FALSE)</f>
        <v>0.61099999999999999</v>
      </c>
      <c r="Q55" s="8" t="s">
        <v>58</v>
      </c>
      <c r="R55" s="11">
        <f>VLOOKUP($B55,'[1]Wagner-Peyser'!$C$6:$AD$59,6,FALSE)</f>
        <v>0.59699999999999998</v>
      </c>
      <c r="S55" s="11">
        <f>VLOOKUP($B55,'[1]Wagner-Peyser'!$C$6:$AD$59,13,FALSE)</f>
        <v>0.57999999999999996</v>
      </c>
      <c r="T55" s="12">
        <f>VLOOKUP($B55,'[1]Wagner-Peyser'!$C$6:$AD$59,20,FALSE)</f>
        <v>5100</v>
      </c>
      <c r="U55" s="8" t="s">
        <v>58</v>
      </c>
      <c r="V55" s="9"/>
      <c r="W55" s="9"/>
      <c r="X55" s="9"/>
      <c r="Y55" s="10"/>
      <c r="Z55" s="9"/>
      <c r="AA55" s="9"/>
      <c r="AB55" s="9"/>
      <c r="AC55" s="10"/>
      <c r="AD55" s="9"/>
      <c r="AE55" s="9"/>
      <c r="AF55" s="9"/>
      <c r="AG55" s="9"/>
      <c r="AH55" s="9"/>
      <c r="AI55" s="9"/>
    </row>
    <row r="56" spans="1:36" ht="13" x14ac:dyDescent="0.3">
      <c r="A56" s="7">
        <v>6</v>
      </c>
      <c r="B56" s="7" t="s">
        <v>14</v>
      </c>
      <c r="C56" s="11">
        <f>VLOOKUP($B56,[1]Adult!$C$6:$AD$59,6,FALSE)</f>
        <v>0.77</v>
      </c>
      <c r="D56" s="11">
        <f>VLOOKUP($B56,[1]Adult!$C$6:$AD$59,13,FALSE)</f>
        <v>0.46</v>
      </c>
      <c r="E56" s="12">
        <f>VLOOKUP($B56,[1]Adult!$C$6:$AD$59,20,FALSE)</f>
        <v>6000</v>
      </c>
      <c r="F56" s="11">
        <f>VLOOKUP($B56,[1]Adult!$C$6:$AD$59,27,FALSE)</f>
        <v>0.5</v>
      </c>
      <c r="G56" s="8" t="s">
        <v>58</v>
      </c>
      <c r="H56" s="11">
        <f>VLOOKUP($B56,'[1]Dislocated Worker'!$C$6:$AD$59,6,FALSE)</f>
        <v>0.85899999999999999</v>
      </c>
      <c r="I56" s="11">
        <f>VLOOKUP($B56,'[1]Dislocated Worker'!$C$6:$AD$59,13,FALSE)</f>
        <v>0.49</v>
      </c>
      <c r="J56" s="12">
        <f>VLOOKUP($B56,'[1]Dislocated Worker'!$C$6:$AD$59,20,FALSE)</f>
        <v>7241</v>
      </c>
      <c r="K56" s="11">
        <f>VLOOKUP($B56,'[1]Dislocated Worker'!$C$6:$AD$59,27,FALSE)</f>
        <v>0.45</v>
      </c>
      <c r="L56" s="8" t="s">
        <v>58</v>
      </c>
      <c r="M56" s="11">
        <f>VLOOKUP($B56,[1]Youth!$C$6:$AD$59,6,FALSE)</f>
        <v>0.69499999999999995</v>
      </c>
      <c r="N56" s="11">
        <f>VLOOKUP($B56,[1]Youth!$C$6:$AD$59,13,FALSE)</f>
        <v>0.5</v>
      </c>
      <c r="O56" s="14" t="s">
        <v>58</v>
      </c>
      <c r="P56" s="11">
        <f>VLOOKUP($B56,[1]Youth!$C$6:$AD$59,20,FALSE)</f>
        <v>0.52</v>
      </c>
      <c r="Q56" s="8" t="s">
        <v>58</v>
      </c>
      <c r="R56" s="11">
        <f>VLOOKUP($B56,'[1]Wagner-Peyser'!$C$6:$AD$59,6,FALSE)</f>
        <v>0.65600000000000003</v>
      </c>
      <c r="S56" s="11">
        <f>VLOOKUP($B56,'[1]Wagner-Peyser'!$C$6:$AD$59,13,FALSE)</f>
        <v>0.49</v>
      </c>
      <c r="T56" s="12">
        <f>VLOOKUP($B56,'[1]Wagner-Peyser'!$C$6:$AD$59,20,FALSE)</f>
        <v>4859</v>
      </c>
      <c r="U56" s="8" t="s">
        <v>58</v>
      </c>
      <c r="V56" s="9"/>
      <c r="W56" s="9"/>
      <c r="X56" s="9"/>
      <c r="Y56" s="10"/>
      <c r="Z56" s="9"/>
      <c r="AA56" s="9"/>
      <c r="AB56" s="9"/>
      <c r="AC56" s="10"/>
      <c r="AD56" s="9"/>
      <c r="AE56" s="9"/>
      <c r="AF56" s="9"/>
      <c r="AG56" s="9"/>
      <c r="AH56" s="9"/>
      <c r="AI56" s="9"/>
    </row>
    <row r="57" spans="1:36" ht="13" x14ac:dyDescent="0.3">
      <c r="A57" s="7">
        <v>6</v>
      </c>
      <c r="B57" s="7" t="s">
        <v>30</v>
      </c>
      <c r="C57" s="11">
        <f>VLOOKUP($B57,[1]Adult!$C$6:$AD$59,6,FALSE)</f>
        <v>0.73</v>
      </c>
      <c r="D57" s="11">
        <f>VLOOKUP($B57,[1]Adult!$C$6:$AD$59,13,FALSE)</f>
        <v>0.60399999999999998</v>
      </c>
      <c r="E57" s="12">
        <f>VLOOKUP($B57,[1]Adult!$C$6:$AD$59,20,FALSE)</f>
        <v>5000</v>
      </c>
      <c r="F57" s="11">
        <f>VLOOKUP($B57,[1]Adult!$C$6:$AD$59,27,FALSE)</f>
        <v>0.53</v>
      </c>
      <c r="G57" s="8" t="s">
        <v>58</v>
      </c>
      <c r="H57" s="11">
        <f>VLOOKUP($B57,'[1]Dislocated Worker'!$C$6:$AD$59,6,FALSE)</f>
        <v>0.82099999999999995</v>
      </c>
      <c r="I57" s="11">
        <f>VLOOKUP($B57,'[1]Dislocated Worker'!$C$6:$AD$59,13,FALSE)</f>
        <v>0.64300000000000002</v>
      </c>
      <c r="J57" s="12">
        <f>VLOOKUP($B57,'[1]Dislocated Worker'!$C$6:$AD$59,20,FALSE)</f>
        <v>6700</v>
      </c>
      <c r="K57" s="11">
        <f>VLOOKUP($B57,'[1]Dislocated Worker'!$C$6:$AD$59,27,FALSE)</f>
        <v>0.6</v>
      </c>
      <c r="L57" s="8" t="s">
        <v>58</v>
      </c>
      <c r="M57" s="11">
        <f>VLOOKUP($B57,[1]Youth!$C$6:$AD$59,6,FALSE)</f>
        <v>0.6</v>
      </c>
      <c r="N57" s="11">
        <f>VLOOKUP($B57,[1]Youth!$C$6:$AD$59,13,FALSE)</f>
        <v>0.48</v>
      </c>
      <c r="O57" s="14" t="s">
        <v>58</v>
      </c>
      <c r="P57" s="11">
        <f>VLOOKUP($B57,[1]Youth!$C$6:$AD$59,20,FALSE)</f>
        <v>0.4</v>
      </c>
      <c r="Q57" s="8" t="s">
        <v>58</v>
      </c>
      <c r="R57" s="11">
        <f>VLOOKUP($B57,'[1]Wagner-Peyser'!$C$6:$AD$59,6,FALSE)</f>
        <v>0.71499999999999997</v>
      </c>
      <c r="S57" s="11">
        <f>VLOOKUP($B57,'[1]Wagner-Peyser'!$C$6:$AD$59,13,FALSE)</f>
        <v>0.6</v>
      </c>
      <c r="T57" s="12">
        <f>VLOOKUP($B57,'[1]Wagner-Peyser'!$C$6:$AD$59,20,FALSE)</f>
        <v>4656</v>
      </c>
      <c r="U57" s="8" t="s">
        <v>58</v>
      </c>
      <c r="V57" s="9"/>
      <c r="W57" s="9"/>
      <c r="X57" s="9"/>
      <c r="Y57" s="10"/>
      <c r="Z57" s="9"/>
      <c r="AA57" s="9"/>
      <c r="AB57" s="9"/>
      <c r="AC57" s="10"/>
      <c r="AD57" s="9"/>
      <c r="AE57" s="9"/>
      <c r="AF57" s="9"/>
      <c r="AG57" s="9"/>
      <c r="AH57" s="9"/>
      <c r="AI57" s="9"/>
    </row>
    <row r="58" spans="1:36" ht="13" x14ac:dyDescent="0.3">
      <c r="A58" s="7">
        <v>6</v>
      </c>
      <c r="B58" s="7" t="s">
        <v>39</v>
      </c>
      <c r="C58" s="11">
        <f>VLOOKUP($B58,[1]Adult!$C$6:$AD$59,6,FALSE)</f>
        <v>0.70499999999999996</v>
      </c>
      <c r="D58" s="11">
        <f>VLOOKUP($B58,[1]Adult!$C$6:$AD$59,13,FALSE)</f>
        <v>0.68</v>
      </c>
      <c r="E58" s="12">
        <f>VLOOKUP($B58,[1]Adult!$C$6:$AD$59,20,FALSE)</f>
        <v>6000</v>
      </c>
      <c r="F58" s="11">
        <f>VLOOKUP($B58,[1]Adult!$C$6:$AD$59,27,FALSE)</f>
        <v>0.45</v>
      </c>
      <c r="G58" s="8" t="s">
        <v>58</v>
      </c>
      <c r="H58" s="11">
        <f>VLOOKUP($B58,'[1]Dislocated Worker'!$C$6:$AD$59,6,FALSE)</f>
        <v>0.70499999999999996</v>
      </c>
      <c r="I58" s="11">
        <f>VLOOKUP($B58,'[1]Dislocated Worker'!$C$6:$AD$59,13,FALSE)</f>
        <v>0.68</v>
      </c>
      <c r="J58" s="12">
        <f>VLOOKUP($B58,'[1]Dislocated Worker'!$C$6:$AD$59,20,FALSE)</f>
        <v>6000</v>
      </c>
      <c r="K58" s="11">
        <f>VLOOKUP($B58,'[1]Dislocated Worker'!$C$6:$AD$59,27,FALSE)</f>
        <v>0.45</v>
      </c>
      <c r="L58" s="8" t="s">
        <v>58</v>
      </c>
      <c r="M58" s="11">
        <f>VLOOKUP($B58,[1]Youth!$C$6:$AD$59,6,FALSE)</f>
        <v>0.62</v>
      </c>
      <c r="N58" s="11">
        <f>VLOOKUP($B58,[1]Youth!$C$6:$AD$59,13,FALSE)</f>
        <v>0.59</v>
      </c>
      <c r="O58" s="14" t="s">
        <v>58</v>
      </c>
      <c r="P58" s="11">
        <f>VLOOKUP($B58,[1]Youth!$C$6:$AD$59,20,FALSE)</f>
        <v>0.65</v>
      </c>
      <c r="Q58" s="8" t="s">
        <v>58</v>
      </c>
      <c r="R58" s="11">
        <f>VLOOKUP($B58,'[1]Wagner-Peyser'!$C$6:$AD$59,6,FALSE)</f>
        <v>0.70499999999999996</v>
      </c>
      <c r="S58" s="11">
        <f>VLOOKUP($B58,'[1]Wagner-Peyser'!$C$6:$AD$59,13,FALSE)</f>
        <v>0.68</v>
      </c>
      <c r="T58" s="12">
        <f>VLOOKUP($B58,'[1]Wagner-Peyser'!$C$6:$AD$59,20,FALSE)</f>
        <v>6000</v>
      </c>
      <c r="U58" s="8" t="s">
        <v>58</v>
      </c>
      <c r="V58" s="9"/>
      <c r="W58" s="9"/>
      <c r="X58" s="9"/>
      <c r="Y58" s="10"/>
      <c r="Z58" s="9"/>
      <c r="AA58" s="9"/>
      <c r="AB58" s="9"/>
      <c r="AC58" s="10"/>
      <c r="AD58" s="9"/>
      <c r="AE58" s="9"/>
      <c r="AF58" s="9"/>
      <c r="AG58" s="9"/>
      <c r="AH58" s="9"/>
      <c r="AI58" s="9"/>
    </row>
    <row r="59" spans="1:36" ht="13" x14ac:dyDescent="0.3">
      <c r="A59" s="7">
        <v>6</v>
      </c>
      <c r="B59" s="7" t="s">
        <v>49</v>
      </c>
      <c r="C59" s="11">
        <f>VLOOKUP($B59,[1]Adult!$C$6:$AD$59,6,FALSE)</f>
        <v>0.73</v>
      </c>
      <c r="D59" s="11">
        <f>VLOOKUP($B59,[1]Adult!$C$6:$AD$59,13,FALSE)</f>
        <v>0.72199999999999998</v>
      </c>
      <c r="E59" s="12">
        <f>VLOOKUP($B59,[1]Adult!$C$6:$AD$59,20,FALSE)</f>
        <v>6200</v>
      </c>
      <c r="F59" s="11">
        <f>VLOOKUP($B59,[1]Adult!$C$6:$AD$59,27,FALSE)</f>
        <v>0.61399999999999999</v>
      </c>
      <c r="G59" s="8" t="s">
        <v>58</v>
      </c>
      <c r="H59" s="11">
        <f>VLOOKUP($B59,'[1]Dislocated Worker'!$C$6:$AD$59,6,FALSE)</f>
        <v>0.78400000000000003</v>
      </c>
      <c r="I59" s="11">
        <f>VLOOKUP($B59,'[1]Dislocated Worker'!$C$6:$AD$59,13,FALSE)</f>
        <v>0.751</v>
      </c>
      <c r="J59" s="12">
        <f>VLOOKUP($B59,'[1]Dislocated Worker'!$C$6:$AD$59,20,FALSE)</f>
        <v>6200</v>
      </c>
      <c r="K59" s="11">
        <f>VLOOKUP($B59,'[1]Dislocated Worker'!$C$6:$AD$59,27,FALSE)</f>
        <v>0.64800000000000002</v>
      </c>
      <c r="L59" s="8" t="s">
        <v>58</v>
      </c>
      <c r="M59" s="11">
        <f>VLOOKUP($B59,[1]Youth!$C$6:$AD$59,6,FALSE)</f>
        <v>0.63</v>
      </c>
      <c r="N59" s="11">
        <f>VLOOKUP($B59,[1]Youth!$C$6:$AD$59,13,FALSE)</f>
        <v>0.59399999999999997</v>
      </c>
      <c r="O59" s="14" t="s">
        <v>58</v>
      </c>
      <c r="P59" s="11">
        <f>VLOOKUP($B59,[1]Youth!$C$6:$AD$59,20,FALSE)</f>
        <v>0.51700000000000002</v>
      </c>
      <c r="Q59" s="8" t="s">
        <v>58</v>
      </c>
      <c r="R59" s="11">
        <f>VLOOKUP($B59,'[1]Wagner-Peyser'!$C$6:$AD$59,6,FALSE)</f>
        <v>0.68</v>
      </c>
      <c r="S59" s="11">
        <f>VLOOKUP($B59,'[1]Wagner-Peyser'!$C$6:$AD$59,13,FALSE)</f>
        <v>0.67</v>
      </c>
      <c r="T59" s="12">
        <f>VLOOKUP($B59,'[1]Wagner-Peyser'!$C$6:$AD$59,20,FALSE)</f>
        <v>6900</v>
      </c>
      <c r="U59" s="8" t="s">
        <v>58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" customHeight="1" x14ac:dyDescent="0.3">
      <c r="B60" s="5" t="s">
        <v>82</v>
      </c>
    </row>
  </sheetData>
  <sortState xmlns:xlrd2="http://schemas.microsoft.com/office/spreadsheetml/2017/richdata2" ref="A6:V58">
    <sortCondition ref="A6:A58"/>
  </sortState>
  <mergeCells count="22">
    <mergeCell ref="U3:U5"/>
    <mergeCell ref="O3:O5"/>
    <mergeCell ref="A2:T2"/>
    <mergeCell ref="A3:A5"/>
    <mergeCell ref="B3:B5"/>
    <mergeCell ref="C3:C5"/>
    <mergeCell ref="D3:D5"/>
    <mergeCell ref="E3:E5"/>
    <mergeCell ref="G3:G5"/>
    <mergeCell ref="H3:H5"/>
    <mergeCell ref="I3:I5"/>
    <mergeCell ref="J3:J5"/>
    <mergeCell ref="F3:F5"/>
    <mergeCell ref="K3:K5"/>
    <mergeCell ref="L3:L5"/>
    <mergeCell ref="M3:M5"/>
    <mergeCell ref="T3:T5"/>
    <mergeCell ref="N3:N5"/>
    <mergeCell ref="P3:P5"/>
    <mergeCell ref="Q3:Q5"/>
    <mergeCell ref="R3:R5"/>
    <mergeCell ref="S3:S5"/>
  </mergeCells>
  <pageMargins left="0" right="0" top="0" bottom="0" header="0" footer="0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0"/>
  <sheetViews>
    <sheetView topLeftCell="I1" zoomScaleNormal="100" workbookViewId="0">
      <selection activeCell="Q12" sqref="Q12"/>
    </sheetView>
  </sheetViews>
  <sheetFormatPr defaultColWidth="9.08984375" defaultRowHeight="15" customHeight="1" x14ac:dyDescent="0.3"/>
  <cols>
    <col min="1" max="1" width="8.08984375" style="5" customWidth="1"/>
    <col min="2" max="2" width="17.453125" style="5" bestFit="1" customWidth="1"/>
    <col min="3" max="3" width="11.453125" style="5" customWidth="1"/>
    <col min="4" max="4" width="10.90625" style="5" customWidth="1"/>
    <col min="5" max="5" width="11.90625" style="5" customWidth="1"/>
    <col min="6" max="7" width="11.6328125" style="5" customWidth="1"/>
    <col min="8" max="8" width="11.453125" style="5" customWidth="1"/>
    <col min="9" max="9" width="10.90625" style="5" customWidth="1"/>
    <col min="10" max="10" width="11.90625" style="5" customWidth="1"/>
    <col min="11" max="12" width="11.6328125" style="5" customWidth="1"/>
    <col min="13" max="13" width="11.453125" style="5" customWidth="1"/>
    <col min="14" max="14" width="10.90625" style="5" customWidth="1"/>
    <col min="15" max="15" width="11.90625" style="5" customWidth="1"/>
    <col min="16" max="17" width="11.6328125" style="5" customWidth="1"/>
    <col min="18" max="18" width="11.453125" style="5" customWidth="1"/>
    <col min="19" max="19" width="10.90625" style="5" customWidth="1"/>
    <col min="20" max="20" width="11.90625" style="5" customWidth="1"/>
    <col min="21" max="21" width="11.6328125" style="5" customWidth="1"/>
    <col min="22" max="16384" width="9.08984375" style="5"/>
  </cols>
  <sheetData>
    <row r="1" spans="1:36" ht="12.75" customHeight="1" x14ac:dyDescent="0.3">
      <c r="A1" s="13" t="s">
        <v>76</v>
      </c>
      <c r="B1" s="1"/>
      <c r="C1" s="18">
        <v>1</v>
      </c>
      <c r="D1" s="3">
        <v>2</v>
      </c>
      <c r="E1" s="4">
        <v>3</v>
      </c>
      <c r="F1" s="4">
        <v>4</v>
      </c>
      <c r="G1" s="4"/>
      <c r="H1" s="3">
        <v>1</v>
      </c>
      <c r="I1" s="3">
        <v>2</v>
      </c>
      <c r="J1" s="4">
        <v>3</v>
      </c>
      <c r="K1" s="4">
        <v>4</v>
      </c>
      <c r="L1" s="4"/>
      <c r="M1" s="3">
        <v>1</v>
      </c>
      <c r="N1" s="3">
        <v>2</v>
      </c>
      <c r="O1" s="4">
        <v>3</v>
      </c>
      <c r="P1" s="4">
        <v>4</v>
      </c>
      <c r="Q1" s="4"/>
      <c r="R1" s="3">
        <v>1</v>
      </c>
      <c r="S1" s="3">
        <v>2</v>
      </c>
      <c r="T1" s="4">
        <v>3</v>
      </c>
      <c r="U1" s="4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2.75" customHeight="1" x14ac:dyDescent="0.3">
      <c r="A2" s="22" t="s">
        <v>75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47.25" customHeight="1" x14ac:dyDescent="0.3">
      <c r="A3" s="23" t="s">
        <v>0</v>
      </c>
      <c r="B3" s="24" t="s">
        <v>1</v>
      </c>
      <c r="C3" s="19" t="s">
        <v>53</v>
      </c>
      <c r="D3" s="19" t="s">
        <v>54</v>
      </c>
      <c r="E3" s="19" t="s">
        <v>55</v>
      </c>
      <c r="F3" s="19" t="s">
        <v>56</v>
      </c>
      <c r="G3" s="19" t="s">
        <v>57</v>
      </c>
      <c r="H3" s="19" t="s">
        <v>59</v>
      </c>
      <c r="I3" s="19" t="s">
        <v>60</v>
      </c>
      <c r="J3" s="19" t="s">
        <v>61</v>
      </c>
      <c r="K3" s="19" t="s">
        <v>62</v>
      </c>
      <c r="L3" s="19" t="s">
        <v>64</v>
      </c>
      <c r="M3" s="19" t="s">
        <v>71</v>
      </c>
      <c r="N3" s="19" t="s">
        <v>72</v>
      </c>
      <c r="O3" s="19" t="s">
        <v>65</v>
      </c>
      <c r="P3" s="19" t="s">
        <v>66</v>
      </c>
      <c r="Q3" s="19" t="s">
        <v>67</v>
      </c>
      <c r="R3" s="19" t="s">
        <v>68</v>
      </c>
      <c r="S3" s="19" t="s">
        <v>69</v>
      </c>
      <c r="T3" s="19" t="s">
        <v>70</v>
      </c>
      <c r="U3" s="19" t="s">
        <v>63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6" ht="15" customHeight="1" x14ac:dyDescent="0.3">
      <c r="A4" s="23"/>
      <c r="B4" s="25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6" ht="23.25" customHeight="1" x14ac:dyDescent="0.3">
      <c r="A5" s="23"/>
      <c r="B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6" ht="13" x14ac:dyDescent="0.3">
      <c r="A6" s="7">
        <v>1</v>
      </c>
      <c r="B6" s="7" t="s">
        <v>8</v>
      </c>
      <c r="C6" s="11">
        <f>VLOOKUP($B6,[1]Adult!$C$6:$AD$59,7,FALSE)</f>
        <v>0.71499999999999997</v>
      </c>
      <c r="D6" s="11">
        <f>VLOOKUP($B6,[1]Adult!$C$6:$AD$59,14,FALSE)</f>
        <v>0.69499999999999995</v>
      </c>
      <c r="E6" s="12">
        <f>VLOOKUP($B6,[1]Adult!$C$6:$AD$59,21,FALSE)</f>
        <v>4900</v>
      </c>
      <c r="F6" s="11">
        <f>VLOOKUP($B6,[1]Adult!$C$6:$AD$59,28,FALSE)</f>
        <v>0.70499999999999996</v>
      </c>
      <c r="G6" s="8" t="s">
        <v>58</v>
      </c>
      <c r="H6" s="11">
        <f>VLOOKUP($B6,'[1]Dislocated Worker'!$C$6:$AD$59,7,FALSE)</f>
        <v>0.76500000000000001</v>
      </c>
      <c r="I6" s="11">
        <f>VLOOKUP($B6,'[1]Dislocated Worker'!$C$6:$AD$59,14,FALSE)</f>
        <v>0.77</v>
      </c>
      <c r="J6" s="12">
        <f>VLOOKUP($B6,'[1]Dislocated Worker'!$C$6:$AD$59,21,FALSE)</f>
        <v>7300</v>
      </c>
      <c r="K6" s="11">
        <f>VLOOKUP($B6,'[1]Dislocated Worker'!$C$6:$AD$59,28,FALSE)</f>
        <v>0.70499999999999996</v>
      </c>
      <c r="L6" s="8" t="s">
        <v>58</v>
      </c>
      <c r="M6" s="11">
        <f>VLOOKUP($B6,[1]Youth!$C$6:$AD$59,7,FALSE)</f>
        <v>0.76500000000000001</v>
      </c>
      <c r="N6" s="11">
        <f>VLOOKUP($B6,[1]Youth!$C$6:$AD$59,14,FALSE)</f>
        <v>0.73</v>
      </c>
      <c r="O6" s="14" t="s">
        <v>58</v>
      </c>
      <c r="P6" s="11">
        <f>VLOOKUP($B6,[1]Youth!$C$6:$AD$59,21,FALSE)</f>
        <v>0.72499999999999998</v>
      </c>
      <c r="Q6" s="8" t="s">
        <v>58</v>
      </c>
      <c r="R6" s="11">
        <f>VLOOKUP($B6,'[1]Wagner-Peyser'!$C$6:$AD$59,7,FALSE)</f>
        <v>0.62</v>
      </c>
      <c r="S6" s="11">
        <f>VLOOKUP($B6,'[1]Wagner-Peyser'!$C$6:$AD$59,14,FALSE)</f>
        <v>0.59</v>
      </c>
      <c r="T6" s="12">
        <f>VLOOKUP($B6,'[1]Wagner-Peyser'!$C$6:$AD$59,21,FALSE)</f>
        <v>5900</v>
      </c>
      <c r="U6" s="8" t="s">
        <v>58</v>
      </c>
      <c r="V6" s="9"/>
      <c r="W6" s="9"/>
      <c r="X6" s="9"/>
      <c r="Y6" s="10"/>
      <c r="Z6" s="9"/>
      <c r="AA6" s="9"/>
      <c r="AB6" s="9"/>
      <c r="AC6" s="10"/>
      <c r="AD6" s="9"/>
      <c r="AE6" s="9"/>
      <c r="AF6" s="9"/>
      <c r="AG6" s="9"/>
      <c r="AH6" s="9"/>
      <c r="AI6" s="9"/>
    </row>
    <row r="7" spans="1:36" ht="13" x14ac:dyDescent="0.3">
      <c r="A7" s="7">
        <v>1</v>
      </c>
      <c r="B7" s="7" t="s">
        <v>21</v>
      </c>
      <c r="C7" s="11">
        <f>VLOOKUP($B7,[1]Adult!$C$6:$AD$59,7,FALSE)</f>
        <v>0.73</v>
      </c>
      <c r="D7" s="11">
        <f>VLOOKUP($B7,[1]Adult!$C$6:$AD$59,14,FALSE)</f>
        <v>0.71</v>
      </c>
      <c r="E7" s="12">
        <f>VLOOKUP($B7,[1]Adult!$C$6:$AD$59,21,FALSE)</f>
        <v>5000</v>
      </c>
      <c r="F7" s="11">
        <f>VLOOKUP($B7,[1]Adult!$C$6:$AD$59,28,FALSE)</f>
        <v>0.61</v>
      </c>
      <c r="G7" s="8" t="s">
        <v>58</v>
      </c>
      <c r="H7" s="11">
        <f>VLOOKUP($B7,'[1]Dislocated Worker'!$C$6:$AD$59,7,FALSE)</f>
        <v>0.79</v>
      </c>
      <c r="I7" s="11">
        <f>VLOOKUP($B7,'[1]Dislocated Worker'!$C$6:$AD$59,14,FALSE)</f>
        <v>0.76</v>
      </c>
      <c r="J7" s="12">
        <f>VLOOKUP($B7,'[1]Dislocated Worker'!$C$6:$AD$59,21,FALSE)</f>
        <v>6600</v>
      </c>
      <c r="K7" s="11">
        <f>VLOOKUP($B7,'[1]Dislocated Worker'!$C$6:$AD$59,28,FALSE)</f>
        <v>0.56000000000000005</v>
      </c>
      <c r="L7" s="8" t="s">
        <v>58</v>
      </c>
      <c r="M7" s="11">
        <f>VLOOKUP($B7,[1]Youth!$C$6:$AD$59,7,FALSE)</f>
        <v>0.7</v>
      </c>
      <c r="N7" s="11">
        <f>VLOOKUP($B7,[1]Youth!$C$6:$AD$59,14,FALSE)</f>
        <v>0.7</v>
      </c>
      <c r="O7" s="14" t="s">
        <v>58</v>
      </c>
      <c r="P7" s="11">
        <f>VLOOKUP($B7,[1]Youth!$C$6:$AD$59,21,FALSE)</f>
        <v>0.51</v>
      </c>
      <c r="Q7" s="8" t="s">
        <v>58</v>
      </c>
      <c r="R7" s="11">
        <f>VLOOKUP($B7,'[1]Wagner-Peyser'!$C$6:$AD$59,7,FALSE)</f>
        <v>0.66</v>
      </c>
      <c r="S7" s="11">
        <f>VLOOKUP($B7,'[1]Wagner-Peyser'!$C$6:$AD$59,14,FALSE)</f>
        <v>0.64</v>
      </c>
      <c r="T7" s="12">
        <f>VLOOKUP($B7,'[1]Wagner-Peyser'!$C$6:$AD$59,21,FALSE)</f>
        <v>5100</v>
      </c>
      <c r="U7" s="8" t="s">
        <v>58</v>
      </c>
      <c r="V7" s="9"/>
      <c r="W7" s="9"/>
      <c r="X7" s="9"/>
      <c r="Y7" s="10"/>
      <c r="Z7" s="9"/>
      <c r="AA7" s="9"/>
      <c r="AB7" s="9"/>
      <c r="AC7" s="10"/>
      <c r="AD7" s="9"/>
      <c r="AE7" s="9"/>
      <c r="AF7" s="9"/>
      <c r="AG7" s="9"/>
      <c r="AH7" s="9"/>
      <c r="AI7" s="9"/>
    </row>
    <row r="8" spans="1:36" ht="13" x14ac:dyDescent="0.3">
      <c r="A8" s="7">
        <v>1</v>
      </c>
      <c r="B8" s="7" t="s">
        <v>23</v>
      </c>
      <c r="C8" s="11">
        <f>VLOOKUP($B8,[1]Adult!$C$6:$AD$59,7,FALSE)</f>
        <v>0.86499999999999999</v>
      </c>
      <c r="D8" s="11">
        <f>VLOOKUP($B8,[1]Adult!$C$6:$AD$59,14,FALSE)</f>
        <v>0.78</v>
      </c>
      <c r="E8" s="12">
        <f>VLOOKUP($B8,[1]Adult!$C$6:$AD$59,21,FALSE)</f>
        <v>5300</v>
      </c>
      <c r="F8" s="11">
        <f>VLOOKUP($B8,[1]Adult!$C$6:$AD$59,28,FALSE)</f>
        <v>0.72</v>
      </c>
      <c r="G8" s="8" t="s">
        <v>58</v>
      </c>
      <c r="H8" s="11">
        <f>VLOOKUP($B8,'[1]Dislocated Worker'!$C$6:$AD$59,7,FALSE)</f>
        <v>0.86</v>
      </c>
      <c r="I8" s="11">
        <f>VLOOKUP($B8,'[1]Dislocated Worker'!$C$6:$AD$59,14,FALSE)</f>
        <v>0.85</v>
      </c>
      <c r="J8" s="12">
        <f>VLOOKUP($B8,'[1]Dislocated Worker'!$C$6:$AD$59,21,FALSE)</f>
        <v>7800</v>
      </c>
      <c r="K8" s="11">
        <f>VLOOKUP($B8,'[1]Dislocated Worker'!$C$6:$AD$59,28,FALSE)</f>
        <v>0.62</v>
      </c>
      <c r="L8" s="8" t="s">
        <v>58</v>
      </c>
      <c r="M8" s="11">
        <f>VLOOKUP($B8,[1]Youth!$C$6:$AD$59,7,FALSE)</f>
        <v>0.81</v>
      </c>
      <c r="N8" s="11">
        <f>VLOOKUP($B8,[1]Youth!$C$6:$AD$59,14,FALSE)</f>
        <v>0.73499999999999999</v>
      </c>
      <c r="O8" s="14" t="s">
        <v>58</v>
      </c>
      <c r="P8" s="11">
        <f>VLOOKUP($B8,[1]Youth!$C$6:$AD$59,21,FALSE)</f>
        <v>0.70499999999999996</v>
      </c>
      <c r="Q8" s="8" t="s">
        <v>58</v>
      </c>
      <c r="R8" s="11">
        <f>VLOOKUP($B8,'[1]Wagner-Peyser'!$C$6:$AD$59,7,FALSE)</f>
        <v>0.64500000000000002</v>
      </c>
      <c r="S8" s="11">
        <f>VLOOKUP($B8,'[1]Wagner-Peyser'!$C$6:$AD$59,14,FALSE)</f>
        <v>0.64</v>
      </c>
      <c r="T8" s="12">
        <f>VLOOKUP($B8,'[1]Wagner-Peyser'!$C$6:$AD$59,21,FALSE)</f>
        <v>6100</v>
      </c>
      <c r="U8" s="8" t="s">
        <v>58</v>
      </c>
      <c r="V8" s="9"/>
      <c r="W8" s="9"/>
      <c r="X8" s="9"/>
      <c r="Y8" s="10"/>
      <c r="Z8" s="9"/>
      <c r="AA8" s="9"/>
      <c r="AB8" s="9"/>
      <c r="AC8" s="10"/>
      <c r="AD8" s="9"/>
      <c r="AE8" s="9"/>
      <c r="AF8" s="9"/>
      <c r="AG8" s="9"/>
      <c r="AH8" s="9"/>
      <c r="AI8" s="9"/>
    </row>
    <row r="9" spans="1:36" ht="13" x14ac:dyDescent="0.3">
      <c r="A9" s="7">
        <v>1</v>
      </c>
      <c r="B9" s="7" t="s">
        <v>31</v>
      </c>
      <c r="C9" s="11">
        <f>VLOOKUP($B9,[1]Adult!$C$6:$AD$59,7,FALSE)</f>
        <v>0.76</v>
      </c>
      <c r="D9" s="11">
        <f>VLOOKUP($B9,[1]Adult!$C$6:$AD$59,14,FALSE)</f>
        <v>0.73</v>
      </c>
      <c r="E9" s="12">
        <f>VLOOKUP($B9,[1]Adult!$C$6:$AD$59,21,FALSE)</f>
        <v>5600</v>
      </c>
      <c r="F9" s="11">
        <f>VLOOKUP($B9,[1]Adult!$C$6:$AD$59,28,FALSE)</f>
        <v>0.56000000000000005</v>
      </c>
      <c r="G9" s="8" t="s">
        <v>58</v>
      </c>
      <c r="H9" s="11">
        <f>VLOOKUP($B9,'[1]Dislocated Worker'!$C$6:$AD$59,7,FALSE)</f>
        <v>0.86499999999999999</v>
      </c>
      <c r="I9" s="11">
        <f>VLOOKUP($B9,'[1]Dislocated Worker'!$C$6:$AD$59,14,FALSE)</f>
        <v>0.82</v>
      </c>
      <c r="J9" s="12">
        <f>VLOOKUP($B9,'[1]Dislocated Worker'!$C$6:$AD$59,21,FALSE)</f>
        <v>7900</v>
      </c>
      <c r="K9" s="11">
        <f>VLOOKUP($B9,'[1]Dislocated Worker'!$C$6:$AD$59,28,FALSE)</f>
        <v>0.67</v>
      </c>
      <c r="L9" s="8" t="s">
        <v>58</v>
      </c>
      <c r="M9" s="11">
        <f>VLOOKUP($B9,[1]Youth!$C$6:$AD$59,7,FALSE)</f>
        <v>0.64</v>
      </c>
      <c r="N9" s="11">
        <f>VLOOKUP($B9,[1]Youth!$C$6:$AD$59,14,FALSE)</f>
        <v>0.61</v>
      </c>
      <c r="O9" s="14" t="s">
        <v>58</v>
      </c>
      <c r="P9" s="11">
        <f>VLOOKUP($B9,[1]Youth!$C$6:$AD$59,21,FALSE)</f>
        <v>0.61</v>
      </c>
      <c r="Q9" s="8" t="s">
        <v>58</v>
      </c>
      <c r="R9" s="11">
        <f>VLOOKUP($B9,'[1]Wagner-Peyser'!$C$6:$AD$59,7,FALSE)</f>
        <v>0.67500000000000004</v>
      </c>
      <c r="S9" s="11">
        <f>VLOOKUP($B9,'[1]Wagner-Peyser'!$C$6:$AD$59,14,FALSE)</f>
        <v>0.67</v>
      </c>
      <c r="T9" s="12">
        <f>VLOOKUP($B9,'[1]Wagner-Peyser'!$C$6:$AD$59,21,FALSE)</f>
        <v>6246</v>
      </c>
      <c r="U9" s="8" t="s">
        <v>58</v>
      </c>
      <c r="V9" s="9"/>
      <c r="W9" s="9"/>
      <c r="X9" s="9"/>
      <c r="Y9" s="10"/>
      <c r="Z9" s="9"/>
      <c r="AA9" s="9"/>
      <c r="AB9" s="9"/>
      <c r="AC9" s="10"/>
      <c r="AD9" s="9"/>
      <c r="AE9" s="9"/>
      <c r="AF9" s="9"/>
      <c r="AG9" s="9"/>
      <c r="AH9" s="9"/>
      <c r="AI9" s="9"/>
    </row>
    <row r="10" spans="1:36" ht="13" x14ac:dyDescent="0.3">
      <c r="A10" s="7">
        <v>1</v>
      </c>
      <c r="B10" s="7" t="s">
        <v>32</v>
      </c>
      <c r="C10" s="11">
        <f>VLOOKUP($B10,[1]Adult!$C$6:$AD$59,7,FALSE)</f>
        <v>0.74</v>
      </c>
      <c r="D10" s="11">
        <f>VLOOKUP($B10,[1]Adult!$C$6:$AD$59,14,FALSE)</f>
        <v>0.72</v>
      </c>
      <c r="E10" s="12">
        <f>VLOOKUP($B10,[1]Adult!$C$6:$AD$59,21,FALSE)</f>
        <v>5500</v>
      </c>
      <c r="F10" s="11">
        <f>VLOOKUP($B10,[1]Adult!$C$6:$AD$59,28,FALSE)</f>
        <v>0.59</v>
      </c>
      <c r="G10" s="8" t="s">
        <v>58</v>
      </c>
      <c r="H10" s="11">
        <f>VLOOKUP($B10,'[1]Dislocated Worker'!$C$6:$AD$59,7,FALSE)</f>
        <v>0.77500000000000002</v>
      </c>
      <c r="I10" s="11">
        <f>VLOOKUP($B10,'[1]Dislocated Worker'!$C$6:$AD$59,14,FALSE)</f>
        <v>0.75</v>
      </c>
      <c r="J10" s="12">
        <f>VLOOKUP($B10,'[1]Dislocated Worker'!$C$6:$AD$59,21,FALSE)</f>
        <v>7000</v>
      </c>
      <c r="K10" s="11">
        <f>VLOOKUP($B10,'[1]Dislocated Worker'!$C$6:$AD$59,28,FALSE)</f>
        <v>0.64</v>
      </c>
      <c r="L10" s="8" t="s">
        <v>58</v>
      </c>
      <c r="M10" s="11">
        <f>VLOOKUP($B10,[1]Youth!$C$6:$AD$59,7,FALSE)</f>
        <v>0.66</v>
      </c>
      <c r="N10" s="11">
        <f>VLOOKUP($B10,[1]Youth!$C$6:$AD$59,14,FALSE)</f>
        <v>0.5</v>
      </c>
      <c r="O10" s="14" t="s">
        <v>58</v>
      </c>
      <c r="P10" s="11">
        <f>VLOOKUP($B10,[1]Youth!$C$6:$AD$59,21,FALSE)</f>
        <v>0.65</v>
      </c>
      <c r="Q10" s="8" t="s">
        <v>58</v>
      </c>
      <c r="R10" s="11">
        <f>VLOOKUP($B10,'[1]Wagner-Peyser'!$C$6:$AD$59,7,FALSE)</f>
        <v>0.55000000000000004</v>
      </c>
      <c r="S10" s="11">
        <f>VLOOKUP($B10,'[1]Wagner-Peyser'!$C$6:$AD$59,14,FALSE)</f>
        <v>0.56000000000000005</v>
      </c>
      <c r="T10" s="12">
        <f>VLOOKUP($B10,'[1]Wagner-Peyser'!$C$6:$AD$59,21,FALSE)</f>
        <v>5300</v>
      </c>
      <c r="U10" s="8" t="s">
        <v>58</v>
      </c>
      <c r="V10" s="9"/>
      <c r="W10" s="9"/>
      <c r="X10" s="9"/>
      <c r="Y10" s="10"/>
      <c r="Z10" s="9"/>
      <c r="AA10" s="9"/>
      <c r="AB10" s="9"/>
      <c r="AC10" s="10"/>
      <c r="AD10" s="9"/>
      <c r="AE10" s="9"/>
      <c r="AF10" s="9"/>
      <c r="AG10" s="9"/>
      <c r="AH10" s="9"/>
      <c r="AI10" s="9"/>
    </row>
    <row r="11" spans="1:36" ht="13" x14ac:dyDescent="0.3">
      <c r="A11" s="7">
        <v>1</v>
      </c>
      <c r="B11" s="7" t="s">
        <v>34</v>
      </c>
      <c r="C11" s="11">
        <f>VLOOKUP($B11,[1]Adult!$C$6:$AD$59,7,FALSE)</f>
        <v>0.69</v>
      </c>
      <c r="D11" s="11">
        <f>VLOOKUP($B11,[1]Adult!$C$6:$AD$59,14,FALSE)</f>
        <v>0.68</v>
      </c>
      <c r="E11" s="12">
        <f>VLOOKUP($B11,[1]Adult!$C$6:$AD$59,21,FALSE)</f>
        <v>5300</v>
      </c>
      <c r="F11" s="11">
        <f>VLOOKUP($B11,[1]Adult!$C$6:$AD$59,28,FALSE)</f>
        <v>0.46</v>
      </c>
      <c r="G11" s="8" t="s">
        <v>58</v>
      </c>
      <c r="H11" s="11">
        <f>VLOOKUP($B11,'[1]Dislocated Worker'!$C$6:$AD$59,7,FALSE)</f>
        <v>0.67</v>
      </c>
      <c r="I11" s="11">
        <f>VLOOKUP($B11,'[1]Dislocated Worker'!$C$6:$AD$59,14,FALSE)</f>
        <v>0.67</v>
      </c>
      <c r="J11" s="12">
        <f>VLOOKUP($B11,'[1]Dislocated Worker'!$C$6:$AD$59,21,FALSE)</f>
        <v>6500</v>
      </c>
      <c r="K11" s="11">
        <f>VLOOKUP($B11,'[1]Dislocated Worker'!$C$6:$AD$59,28,FALSE)</f>
        <v>0.46</v>
      </c>
      <c r="L11" s="8" t="s">
        <v>58</v>
      </c>
      <c r="M11" s="11">
        <f>VLOOKUP($B11,[1]Youth!$C$6:$AD$59,7,FALSE)</f>
        <v>0.73</v>
      </c>
      <c r="N11" s="11">
        <f>VLOOKUP($B11,[1]Youth!$C$6:$AD$59,14,FALSE)</f>
        <v>0.63</v>
      </c>
      <c r="O11" s="14" t="s">
        <v>58</v>
      </c>
      <c r="P11" s="11">
        <f>VLOOKUP($B11,[1]Youth!$C$6:$AD$59,21,FALSE)</f>
        <v>0.63</v>
      </c>
      <c r="Q11" s="8" t="s">
        <v>58</v>
      </c>
      <c r="R11" s="11">
        <f>VLOOKUP($B11,'[1]Wagner-Peyser'!$C$6:$AD$59,7,FALSE)</f>
        <v>0.68</v>
      </c>
      <c r="S11" s="11">
        <f>VLOOKUP($B11,'[1]Wagner-Peyser'!$C$6:$AD$59,14,FALSE)</f>
        <v>0.67</v>
      </c>
      <c r="T11" s="12">
        <f>VLOOKUP($B11,'[1]Wagner-Peyser'!$C$6:$AD$59,21,FALSE)</f>
        <v>5400</v>
      </c>
      <c r="U11" s="8" t="s">
        <v>58</v>
      </c>
      <c r="V11" s="9"/>
      <c r="W11" s="9"/>
      <c r="X11" s="9"/>
      <c r="Y11" s="10"/>
      <c r="Z11" s="9"/>
      <c r="AA11" s="9"/>
      <c r="AB11" s="9"/>
      <c r="AC11" s="10"/>
      <c r="AD11" s="9"/>
      <c r="AE11" s="9"/>
      <c r="AF11" s="9"/>
      <c r="AG11" s="9"/>
      <c r="AH11" s="9"/>
      <c r="AI11" s="9"/>
    </row>
    <row r="12" spans="1:36" ht="13" x14ac:dyDescent="0.3">
      <c r="A12" s="7">
        <v>1</v>
      </c>
      <c r="B12" s="15" t="s">
        <v>77</v>
      </c>
      <c r="C12" s="11">
        <f>VLOOKUP($B12,[1]Adult!$C$6:$AD$59,7,FALSE)</f>
        <v>0.72</v>
      </c>
      <c r="D12" s="11">
        <f>VLOOKUP($B12,[1]Adult!$C$6:$AD$59,14,FALSE)</f>
        <v>0.5</v>
      </c>
      <c r="E12" s="12">
        <f>VLOOKUP($B12,[1]Adult!$C$6:$AD$59,21,FALSE)</f>
        <v>2890</v>
      </c>
      <c r="F12" s="11">
        <f>VLOOKUP($B12,[1]Adult!$C$6:$AD$59,28,FALSE)</f>
        <v>0.69</v>
      </c>
      <c r="G12" s="8" t="s">
        <v>58</v>
      </c>
      <c r="H12" s="11">
        <f>VLOOKUP($B12,'[1]Dislocated Worker'!$C$6:$AD$59,7,FALSE)</f>
        <v>0.73</v>
      </c>
      <c r="I12" s="11">
        <f>VLOOKUP($B12,'[1]Dislocated Worker'!$C$6:$AD$59,14,FALSE)</f>
        <v>0.52</v>
      </c>
      <c r="J12" s="12">
        <f>VLOOKUP($B12,'[1]Dislocated Worker'!$C$6:$AD$59,21,FALSE)</f>
        <v>3454</v>
      </c>
      <c r="K12" s="11">
        <f>VLOOKUP($B12,'[1]Dislocated Worker'!$C$6:$AD$59,28,FALSE)</f>
        <v>0.73</v>
      </c>
      <c r="L12" s="8" t="s">
        <v>58</v>
      </c>
      <c r="M12" s="11">
        <f>VLOOKUP($B12,[1]Youth!$C$6:$AD$59,7,FALSE)</f>
        <v>0.51</v>
      </c>
      <c r="N12" s="11">
        <f>VLOOKUP($B12,[1]Youth!$C$6:$AD$59,14,FALSE)</f>
        <v>0.54</v>
      </c>
      <c r="O12" s="14" t="s">
        <v>58</v>
      </c>
      <c r="P12" s="11">
        <f>VLOOKUP($B12,[1]Youth!$C$6:$AD$59,21,FALSE)</f>
        <v>0.48399999999999999</v>
      </c>
      <c r="Q12" s="8" t="s">
        <v>58</v>
      </c>
      <c r="R12" s="11">
        <f>VLOOKUP($B12,'[1]Wagner-Peyser'!$C$6:$AD$59,7,FALSE)</f>
        <v>0.49</v>
      </c>
      <c r="S12" s="11">
        <f>VLOOKUP($B12,'[1]Wagner-Peyser'!$C$6:$AD$59,14,FALSE)</f>
        <v>0.5</v>
      </c>
      <c r="T12" s="12">
        <f>VLOOKUP($B12,'[1]Wagner-Peyser'!$C$6:$AD$59,21,FALSE)</f>
        <v>7800</v>
      </c>
      <c r="U12" s="8" t="s">
        <v>58</v>
      </c>
      <c r="V12" s="9"/>
      <c r="W12" s="9"/>
      <c r="X12" s="9"/>
      <c r="Y12" s="10"/>
      <c r="Z12" s="9"/>
      <c r="AA12" s="9"/>
      <c r="AB12" s="9"/>
      <c r="AC12" s="10"/>
      <c r="AD12" s="9"/>
      <c r="AE12" s="9"/>
      <c r="AF12" s="9"/>
      <c r="AG12" s="9"/>
      <c r="AH12" s="9"/>
      <c r="AI12" s="9"/>
    </row>
    <row r="13" spans="1:36" ht="13" x14ac:dyDescent="0.3">
      <c r="A13" s="7">
        <v>1</v>
      </c>
      <c r="B13" s="7" t="s">
        <v>41</v>
      </c>
      <c r="C13" s="11">
        <f>VLOOKUP($B13,[1]Adult!$C$6:$AD$59,7,FALSE)</f>
        <v>0.78</v>
      </c>
      <c r="D13" s="11">
        <f>VLOOKUP($B13,[1]Adult!$C$6:$AD$59,14,FALSE)</f>
        <v>0.73599999999999999</v>
      </c>
      <c r="E13" s="12">
        <f>VLOOKUP($B13,[1]Adult!$C$6:$AD$59,21,FALSE)</f>
        <v>6000</v>
      </c>
      <c r="F13" s="11">
        <f>VLOOKUP($B13,[1]Adult!$C$6:$AD$59,28,FALSE)</f>
        <v>0.69</v>
      </c>
      <c r="G13" s="8" t="s">
        <v>58</v>
      </c>
      <c r="H13" s="11">
        <f>VLOOKUP($B13,'[1]Dislocated Worker'!$C$6:$AD$59,7,FALSE)</f>
        <v>0.8</v>
      </c>
      <c r="I13" s="11">
        <f>VLOOKUP($B13,'[1]Dislocated Worker'!$C$6:$AD$59,14,FALSE)</f>
        <v>0.81</v>
      </c>
      <c r="J13" s="12">
        <f>VLOOKUP($B13,'[1]Dislocated Worker'!$C$6:$AD$59,21,FALSE)</f>
        <v>7100</v>
      </c>
      <c r="K13" s="11">
        <f>VLOOKUP($B13,'[1]Dislocated Worker'!$C$6:$AD$59,28,FALSE)</f>
        <v>0.77800000000000002</v>
      </c>
      <c r="L13" s="8" t="s">
        <v>58</v>
      </c>
      <c r="M13" s="11">
        <f>VLOOKUP($B13,[1]Youth!$C$6:$AD$59,7,FALSE)</f>
        <v>0.62</v>
      </c>
      <c r="N13" s="11">
        <f>VLOOKUP($B13,[1]Youth!$C$6:$AD$59,14,FALSE)</f>
        <v>0.59399999999999997</v>
      </c>
      <c r="O13" s="14" t="s">
        <v>58</v>
      </c>
      <c r="P13" s="11">
        <f>VLOOKUP($B13,[1]Youth!$C$6:$AD$59,21,FALSE)</f>
        <v>0.60599999999999998</v>
      </c>
      <c r="Q13" s="8" t="s">
        <v>58</v>
      </c>
      <c r="R13" s="11">
        <f>VLOOKUP($B13,'[1]Wagner-Peyser'!$C$6:$AD$59,7,FALSE)</f>
        <v>0.73</v>
      </c>
      <c r="S13" s="11">
        <f>VLOOKUP($B13,'[1]Wagner-Peyser'!$C$6:$AD$59,14,FALSE)</f>
        <v>0.64</v>
      </c>
      <c r="T13" s="12">
        <f>VLOOKUP($B13,'[1]Wagner-Peyser'!$C$6:$AD$59,21,FALSE)</f>
        <v>5900</v>
      </c>
      <c r="U13" s="8" t="s">
        <v>58</v>
      </c>
      <c r="V13" s="9"/>
      <c r="W13" s="9"/>
      <c r="X13" s="9"/>
      <c r="Y13" s="10"/>
      <c r="Z13" s="9"/>
      <c r="AA13" s="9"/>
      <c r="AB13" s="9"/>
      <c r="AC13" s="10"/>
      <c r="AD13" s="9"/>
      <c r="AE13" s="9"/>
      <c r="AF13" s="9"/>
      <c r="AG13" s="9"/>
      <c r="AH13" s="9"/>
      <c r="AI13" s="9"/>
    </row>
    <row r="14" spans="1:36" ht="13" x14ac:dyDescent="0.3">
      <c r="A14" s="7">
        <v>1</v>
      </c>
      <c r="B14" s="7" t="s">
        <v>47</v>
      </c>
      <c r="C14" s="11">
        <f>VLOOKUP($B14,[1]Adult!$C$6:$AD$59,7,FALSE)</f>
        <v>0.71</v>
      </c>
      <c r="D14" s="11">
        <f>VLOOKUP($B14,[1]Adult!$C$6:$AD$59,14,FALSE)</f>
        <v>0.66</v>
      </c>
      <c r="E14" s="12">
        <f>VLOOKUP($B14,[1]Adult!$C$6:$AD$59,21,FALSE)</f>
        <v>4620</v>
      </c>
      <c r="F14" s="11">
        <f>VLOOKUP($B14,[1]Adult!$C$6:$AD$59,28,FALSE)</f>
        <v>0.62</v>
      </c>
      <c r="G14" s="8" t="s">
        <v>58</v>
      </c>
      <c r="H14" s="11">
        <f>VLOOKUP($B14,'[1]Dislocated Worker'!$C$6:$AD$59,7,FALSE)</f>
        <v>0.79</v>
      </c>
      <c r="I14" s="11">
        <f>VLOOKUP($B14,'[1]Dislocated Worker'!$C$6:$AD$59,14,FALSE)</f>
        <v>0.745</v>
      </c>
      <c r="J14" s="12">
        <f>VLOOKUP($B14,'[1]Dislocated Worker'!$C$6:$AD$59,21,FALSE)</f>
        <v>8212</v>
      </c>
      <c r="K14" s="11">
        <f>VLOOKUP($B14,'[1]Dislocated Worker'!$C$6:$AD$59,28,FALSE)</f>
        <v>0.62</v>
      </c>
      <c r="L14" s="8" t="s">
        <v>58</v>
      </c>
      <c r="M14" s="11">
        <f>VLOOKUP($B14,[1]Youth!$C$6:$AD$59,7,FALSE)</f>
        <v>0.55000000000000004</v>
      </c>
      <c r="N14" s="11">
        <f>VLOOKUP($B14,[1]Youth!$C$6:$AD$59,14,FALSE)</f>
        <v>0.55000000000000004</v>
      </c>
      <c r="O14" s="14" t="s">
        <v>58</v>
      </c>
      <c r="P14" s="11">
        <f>VLOOKUP($B14,[1]Youth!$C$6:$AD$59,21,FALSE)</f>
        <v>0.38</v>
      </c>
      <c r="Q14" s="8" t="s">
        <v>58</v>
      </c>
      <c r="R14" s="11">
        <f>VLOOKUP($B14,'[1]Wagner-Peyser'!$C$6:$AD$59,7,FALSE)</f>
        <v>0.66</v>
      </c>
      <c r="S14" s="11">
        <f>VLOOKUP($B14,'[1]Wagner-Peyser'!$C$6:$AD$59,14,FALSE)</f>
        <v>0.59</v>
      </c>
      <c r="T14" s="12">
        <f>VLOOKUP($B14,'[1]Wagner-Peyser'!$C$6:$AD$59,21,FALSE)</f>
        <v>5200</v>
      </c>
      <c r="U14" s="8" t="s">
        <v>58</v>
      </c>
      <c r="V14" s="9"/>
      <c r="W14" s="9"/>
      <c r="X14" s="9"/>
      <c r="Y14" s="10"/>
      <c r="Z14" s="9"/>
      <c r="AA14" s="9"/>
      <c r="AB14" s="9"/>
      <c r="AC14" s="10"/>
      <c r="AD14" s="9"/>
      <c r="AE14" s="9"/>
      <c r="AF14" s="9"/>
      <c r="AG14" s="9"/>
      <c r="AH14" s="9"/>
      <c r="AI14" s="9"/>
    </row>
    <row r="15" spans="1:36" ht="13" x14ac:dyDescent="0.3">
      <c r="A15" s="7">
        <v>1</v>
      </c>
      <c r="B15" s="15" t="s">
        <v>78</v>
      </c>
      <c r="C15" s="16" t="s">
        <v>80</v>
      </c>
      <c r="D15" s="16" t="s">
        <v>80</v>
      </c>
      <c r="E15" s="17" t="s">
        <v>80</v>
      </c>
      <c r="F15" s="16" t="s">
        <v>80</v>
      </c>
      <c r="G15" s="8" t="s">
        <v>58</v>
      </c>
      <c r="H15" s="16" t="s">
        <v>80</v>
      </c>
      <c r="I15" s="16" t="s">
        <v>80</v>
      </c>
      <c r="J15" s="17" t="s">
        <v>80</v>
      </c>
      <c r="K15" s="16" t="s">
        <v>80</v>
      </c>
      <c r="L15" s="8" t="s">
        <v>58</v>
      </c>
      <c r="M15" s="16" t="s">
        <v>80</v>
      </c>
      <c r="N15" s="16" t="s">
        <v>80</v>
      </c>
      <c r="O15" s="14" t="s">
        <v>58</v>
      </c>
      <c r="P15" s="16" t="s">
        <v>80</v>
      </c>
      <c r="Q15" s="8" t="s">
        <v>58</v>
      </c>
      <c r="R15" s="16" t="s">
        <v>80</v>
      </c>
      <c r="S15" s="16" t="s">
        <v>80</v>
      </c>
      <c r="T15" s="17" t="s">
        <v>80</v>
      </c>
      <c r="U15" s="8" t="s">
        <v>58</v>
      </c>
      <c r="V15" s="9"/>
      <c r="W15" s="9"/>
      <c r="X15" s="9"/>
      <c r="Y15" s="10"/>
      <c r="Z15" s="9"/>
      <c r="AA15" s="9"/>
      <c r="AB15" s="9"/>
      <c r="AC15" s="10"/>
      <c r="AD15" s="9"/>
      <c r="AE15" s="9"/>
      <c r="AF15" s="9"/>
      <c r="AG15" s="9"/>
      <c r="AH15" s="9"/>
      <c r="AI15" s="9"/>
    </row>
    <row r="16" spans="1:36" ht="13" x14ac:dyDescent="0.3">
      <c r="A16" s="7">
        <v>2</v>
      </c>
      <c r="B16" s="7" t="s">
        <v>9</v>
      </c>
      <c r="C16" s="11">
        <f>VLOOKUP($B16,[1]Adult!$C$6:$AD$59,7,FALSE)</f>
        <v>0.73</v>
      </c>
      <c r="D16" s="11">
        <f>VLOOKUP($B16,[1]Adult!$C$6:$AD$59,14,FALSE)</f>
        <v>0.747</v>
      </c>
      <c r="E16" s="12">
        <f>VLOOKUP($B16,[1]Adult!$C$6:$AD$59,21,FALSE)</f>
        <v>4575</v>
      </c>
      <c r="F16" s="11">
        <f>VLOOKUP($B16,[1]Adult!$C$6:$AD$59,28,FALSE)</f>
        <v>0.5</v>
      </c>
      <c r="G16" s="8" t="s">
        <v>58</v>
      </c>
      <c r="H16" s="11">
        <f>VLOOKUP($B16,'[1]Dislocated Worker'!$C$6:$AD$59,7,FALSE)</f>
        <v>0.77400000000000002</v>
      </c>
      <c r="I16" s="11">
        <f>VLOOKUP($B16,'[1]Dislocated Worker'!$C$6:$AD$59,14,FALSE)</f>
        <v>0.77500000000000002</v>
      </c>
      <c r="J16" s="12">
        <f>VLOOKUP($B16,'[1]Dislocated Worker'!$C$6:$AD$59,21,FALSE)</f>
        <v>6300</v>
      </c>
      <c r="K16" s="11">
        <f>VLOOKUP($B16,'[1]Dislocated Worker'!$C$6:$AD$59,28,FALSE)</f>
        <v>0.5</v>
      </c>
      <c r="L16" s="8" t="s">
        <v>58</v>
      </c>
      <c r="M16" s="11">
        <f>VLOOKUP($B16,[1]Youth!$C$6:$AD$59,7,FALSE)</f>
        <v>0.66700000000000004</v>
      </c>
      <c r="N16" s="11">
        <f>VLOOKUP($B16,[1]Youth!$C$6:$AD$59,14,FALSE)</f>
        <v>0.55000000000000004</v>
      </c>
      <c r="O16" s="14" t="s">
        <v>58</v>
      </c>
      <c r="P16" s="11">
        <f>VLOOKUP($B16,[1]Youth!$C$6:$AD$59,21,FALSE)</f>
        <v>0.77</v>
      </c>
      <c r="Q16" s="8" t="s">
        <v>58</v>
      </c>
      <c r="R16" s="11">
        <f>VLOOKUP($B16,'[1]Wagner-Peyser'!$C$6:$AD$59,7,FALSE)</f>
        <v>0.56000000000000005</v>
      </c>
      <c r="S16" s="11">
        <f>VLOOKUP($B16,'[1]Wagner-Peyser'!$C$6:$AD$59,14,FALSE)</f>
        <v>0.62</v>
      </c>
      <c r="T16" s="12">
        <f>VLOOKUP($B16,'[1]Wagner-Peyser'!$C$6:$AD$59,21,FALSE)</f>
        <v>4500</v>
      </c>
      <c r="U16" s="8" t="s">
        <v>58</v>
      </c>
      <c r="V16" s="9"/>
      <c r="W16" s="9"/>
      <c r="X16" s="9"/>
      <c r="Y16" s="10"/>
      <c r="Z16" s="9"/>
      <c r="AA16" s="9"/>
      <c r="AB16" s="9"/>
      <c r="AC16" s="10"/>
      <c r="AD16" s="9"/>
      <c r="AE16" s="9"/>
      <c r="AF16" s="9"/>
      <c r="AG16" s="9"/>
      <c r="AH16" s="9"/>
      <c r="AI16" s="9"/>
    </row>
    <row r="17" spans="1:35" ht="13" x14ac:dyDescent="0.3">
      <c r="A17" s="7">
        <v>2</v>
      </c>
      <c r="B17" s="7" t="s">
        <v>10</v>
      </c>
      <c r="C17" s="11">
        <f>VLOOKUP($B17,[1]Adult!$C$6:$AD$59,7,FALSE)</f>
        <v>0.65</v>
      </c>
      <c r="D17" s="11">
        <f>VLOOKUP($B17,[1]Adult!$C$6:$AD$59,14,FALSE)</f>
        <v>0.68</v>
      </c>
      <c r="E17" s="12">
        <f>VLOOKUP($B17,[1]Adult!$C$6:$AD$59,21,FALSE)</f>
        <v>5725</v>
      </c>
      <c r="F17" s="11">
        <f>VLOOKUP($B17,[1]Adult!$C$6:$AD$59,28,FALSE)</f>
        <v>0.6</v>
      </c>
      <c r="G17" s="8" t="s">
        <v>58</v>
      </c>
      <c r="H17" s="11">
        <f>VLOOKUP($B17,'[1]Dislocated Worker'!$C$6:$AD$59,7,FALSE)</f>
        <v>0.67</v>
      </c>
      <c r="I17" s="11">
        <f>VLOOKUP($B17,'[1]Dislocated Worker'!$C$6:$AD$59,14,FALSE)</f>
        <v>0.68</v>
      </c>
      <c r="J17" s="12">
        <f>VLOOKUP($B17,'[1]Dislocated Worker'!$C$6:$AD$59,21,FALSE)</f>
        <v>7500</v>
      </c>
      <c r="K17" s="11">
        <f>VLOOKUP($B17,'[1]Dislocated Worker'!$C$6:$AD$59,28,FALSE)</f>
        <v>0.6</v>
      </c>
      <c r="L17" s="8" t="s">
        <v>58</v>
      </c>
      <c r="M17" s="11">
        <f>VLOOKUP($B17,[1]Youth!$C$6:$AD$59,7,FALSE)</f>
        <v>0.54</v>
      </c>
      <c r="N17" s="11">
        <f>VLOOKUP($B17,[1]Youth!$C$6:$AD$59,14,FALSE)</f>
        <v>0.46</v>
      </c>
      <c r="O17" s="14" t="s">
        <v>58</v>
      </c>
      <c r="P17" s="11">
        <f>VLOOKUP($B17,[1]Youth!$C$6:$AD$59,21,FALSE)</f>
        <v>0.52</v>
      </c>
      <c r="Q17" s="8" t="s">
        <v>58</v>
      </c>
      <c r="R17" s="11">
        <f>VLOOKUP($B17,'[1]Wagner-Peyser'!$C$6:$AD$59,7,FALSE)</f>
        <v>0.54</v>
      </c>
      <c r="S17" s="11">
        <f>VLOOKUP($B17,'[1]Wagner-Peyser'!$C$6:$AD$59,14,FALSE)</f>
        <v>0.79</v>
      </c>
      <c r="T17" s="12">
        <f>VLOOKUP($B17,'[1]Wagner-Peyser'!$C$6:$AD$59,21,FALSE)</f>
        <v>5200</v>
      </c>
      <c r="U17" s="8" t="s">
        <v>58</v>
      </c>
      <c r="V17" s="9"/>
      <c r="W17" s="9"/>
      <c r="X17" s="9"/>
      <c r="Y17" s="10"/>
      <c r="Z17" s="9"/>
      <c r="AA17" s="9"/>
      <c r="AB17" s="9"/>
      <c r="AC17" s="10"/>
      <c r="AD17" s="9"/>
      <c r="AE17" s="9"/>
      <c r="AF17" s="9"/>
      <c r="AG17" s="9"/>
      <c r="AH17" s="9"/>
      <c r="AI17" s="9"/>
    </row>
    <row r="18" spans="1:35" ht="13" x14ac:dyDescent="0.3">
      <c r="A18" s="7">
        <v>2</v>
      </c>
      <c r="B18" s="7" t="s">
        <v>22</v>
      </c>
      <c r="C18" s="11">
        <f>VLOOKUP($B18,[1]Adult!$C$6:$AD$59,7,FALSE)</f>
        <v>0.75</v>
      </c>
      <c r="D18" s="11">
        <f>VLOOKUP($B18,[1]Adult!$C$6:$AD$59,14,FALSE)</f>
        <v>0.71</v>
      </c>
      <c r="E18" s="12">
        <f>VLOOKUP($B18,[1]Adult!$C$6:$AD$59,21,FALSE)</f>
        <v>5900</v>
      </c>
      <c r="F18" s="11">
        <f>VLOOKUP($B18,[1]Adult!$C$6:$AD$59,28,FALSE)</f>
        <v>0.57999999999999996</v>
      </c>
      <c r="G18" s="8" t="s">
        <v>58</v>
      </c>
      <c r="H18" s="11">
        <f>VLOOKUP($B18,'[1]Dislocated Worker'!$C$6:$AD$59,7,FALSE)</f>
        <v>0.8</v>
      </c>
      <c r="I18" s="11">
        <f>VLOOKUP($B18,'[1]Dislocated Worker'!$C$6:$AD$59,14,FALSE)</f>
        <v>0.76</v>
      </c>
      <c r="J18" s="12">
        <f>VLOOKUP($B18,'[1]Dislocated Worker'!$C$6:$AD$59,21,FALSE)</f>
        <v>7900</v>
      </c>
      <c r="K18" s="11">
        <f>VLOOKUP($B18,'[1]Dislocated Worker'!$C$6:$AD$59,28,FALSE)</f>
        <v>0.56000000000000005</v>
      </c>
      <c r="L18" s="8" t="s">
        <v>58</v>
      </c>
      <c r="M18" s="11">
        <f>VLOOKUP($B18,[1]Youth!$C$6:$AD$59,7,FALSE)</f>
        <v>0.67</v>
      </c>
      <c r="N18" s="11">
        <f>VLOOKUP($B18,[1]Youth!$C$6:$AD$59,14,FALSE)</f>
        <v>0.61</v>
      </c>
      <c r="O18" s="14" t="s">
        <v>58</v>
      </c>
      <c r="P18" s="11">
        <f>VLOOKUP($B18,[1]Youth!$C$6:$AD$59,21,FALSE)</f>
        <v>0.65</v>
      </c>
      <c r="Q18" s="8" t="s">
        <v>58</v>
      </c>
      <c r="R18" s="11">
        <f>VLOOKUP($B18,'[1]Wagner-Peyser'!$C$6:$AD$59,7,FALSE)</f>
        <v>0.57999999999999996</v>
      </c>
      <c r="S18" s="11">
        <f>VLOOKUP($B18,'[1]Wagner-Peyser'!$C$6:$AD$59,14,FALSE)</f>
        <v>0.56999999999999995</v>
      </c>
      <c r="T18" s="12">
        <f>VLOOKUP($B18,'[1]Wagner-Peyser'!$C$6:$AD$59,21,FALSE)</f>
        <v>5000</v>
      </c>
      <c r="U18" s="8" t="s">
        <v>58</v>
      </c>
      <c r="V18" s="9"/>
      <c r="W18" s="9"/>
      <c r="X18" s="9"/>
      <c r="Y18" s="10"/>
      <c r="Z18" s="9"/>
      <c r="AA18" s="9"/>
      <c r="AB18" s="9"/>
      <c r="AC18" s="10"/>
      <c r="AD18" s="9"/>
      <c r="AE18" s="9"/>
      <c r="AF18" s="9"/>
      <c r="AG18" s="9"/>
      <c r="AH18" s="9"/>
      <c r="AI18" s="9"/>
    </row>
    <row r="19" spans="1:35" ht="13" x14ac:dyDescent="0.3">
      <c r="A19" s="7">
        <v>2</v>
      </c>
      <c r="B19" s="7" t="s">
        <v>40</v>
      </c>
      <c r="C19" s="11">
        <f>VLOOKUP($B19,[1]Adult!$C$6:$AD$59,7,FALSE)</f>
        <v>0.73</v>
      </c>
      <c r="D19" s="11">
        <f>VLOOKUP($B19,[1]Adult!$C$6:$AD$59,14,FALSE)</f>
        <v>0.7</v>
      </c>
      <c r="E19" s="12">
        <f>VLOOKUP($B19,[1]Adult!$C$6:$AD$59,21,FALSE)</f>
        <v>5300</v>
      </c>
      <c r="F19" s="11">
        <f>VLOOKUP($B19,[1]Adult!$C$6:$AD$59,28,FALSE)</f>
        <v>0.55000000000000004</v>
      </c>
      <c r="G19" s="8" t="s">
        <v>58</v>
      </c>
      <c r="H19" s="11">
        <f>VLOOKUP($B19,'[1]Dislocated Worker'!$C$6:$AD$59,7,FALSE)</f>
        <v>0.75</v>
      </c>
      <c r="I19" s="11">
        <f>VLOOKUP($B19,'[1]Dislocated Worker'!$C$6:$AD$59,14,FALSE)</f>
        <v>0.76</v>
      </c>
      <c r="J19" s="12">
        <f>VLOOKUP($B19,'[1]Dislocated Worker'!$C$6:$AD$59,21,FALSE)</f>
        <v>7300</v>
      </c>
      <c r="K19" s="11">
        <f>VLOOKUP($B19,'[1]Dislocated Worker'!$C$6:$AD$59,28,FALSE)</f>
        <v>0.56999999999999995</v>
      </c>
      <c r="L19" s="8" t="s">
        <v>58</v>
      </c>
      <c r="M19" s="11">
        <f>VLOOKUP($B19,[1]Youth!$C$6:$AD$59,7,FALSE)</f>
        <v>0.65</v>
      </c>
      <c r="N19" s="11">
        <f>VLOOKUP($B19,[1]Youth!$C$6:$AD$59,14,FALSE)</f>
        <v>0.57999999999999996</v>
      </c>
      <c r="O19" s="14" t="s">
        <v>58</v>
      </c>
      <c r="P19" s="11">
        <f>VLOOKUP($B19,[1]Youth!$C$6:$AD$59,21,FALSE)</f>
        <v>0.72</v>
      </c>
      <c r="Q19" s="8" t="s">
        <v>58</v>
      </c>
      <c r="R19" s="11">
        <f>VLOOKUP($B19,'[1]Wagner-Peyser'!$C$6:$AD$59,7,FALSE)</f>
        <v>0.62</v>
      </c>
      <c r="S19" s="11">
        <f>VLOOKUP($B19,'[1]Wagner-Peyser'!$C$6:$AD$59,14,FALSE)</f>
        <v>0.62</v>
      </c>
      <c r="T19" s="12">
        <f>VLOOKUP($B19,'[1]Wagner-Peyser'!$C$6:$AD$59,21,FALSE)</f>
        <v>5000</v>
      </c>
      <c r="U19" s="8" t="s">
        <v>58</v>
      </c>
      <c r="V19" s="9"/>
      <c r="W19" s="9"/>
      <c r="X19" s="9"/>
      <c r="Y19" s="10"/>
      <c r="Z19" s="9"/>
      <c r="AA19" s="9"/>
      <c r="AB19" s="9"/>
      <c r="AC19" s="10"/>
      <c r="AD19" s="9"/>
      <c r="AE19" s="9"/>
      <c r="AF19" s="9"/>
      <c r="AG19" s="9"/>
      <c r="AH19" s="9"/>
      <c r="AI19" s="9"/>
    </row>
    <row r="20" spans="1:35" ht="13" x14ac:dyDescent="0.3">
      <c r="A20" s="7">
        <v>2</v>
      </c>
      <c r="B20" s="7" t="s">
        <v>48</v>
      </c>
      <c r="C20" s="11">
        <f>VLOOKUP($B20,[1]Adult!$C$6:$AD$59,7,FALSE)</f>
        <v>0.77</v>
      </c>
      <c r="D20" s="11">
        <f>VLOOKUP($B20,[1]Adult!$C$6:$AD$59,14,FALSE)</f>
        <v>0.85</v>
      </c>
      <c r="E20" s="12">
        <f>VLOOKUP($B20,[1]Adult!$C$6:$AD$59,21,FALSE)</f>
        <v>6000</v>
      </c>
      <c r="F20" s="11">
        <f>VLOOKUP($B20,[1]Adult!$C$6:$AD$59,28,FALSE)</f>
        <v>0.7</v>
      </c>
      <c r="G20" s="8" t="s">
        <v>58</v>
      </c>
      <c r="H20" s="11">
        <f>VLOOKUP($B20,'[1]Dislocated Worker'!$C$6:$AD$59,7,FALSE)</f>
        <v>0.85</v>
      </c>
      <c r="I20" s="11">
        <f>VLOOKUP($B20,'[1]Dislocated Worker'!$C$6:$AD$59,14,FALSE)</f>
        <v>0.9</v>
      </c>
      <c r="J20" s="12">
        <f>VLOOKUP($B20,'[1]Dislocated Worker'!$C$6:$AD$59,21,FALSE)</f>
        <v>8700</v>
      </c>
      <c r="K20" s="11">
        <f>VLOOKUP($B20,'[1]Dislocated Worker'!$C$6:$AD$59,28,FALSE)</f>
        <v>0.7</v>
      </c>
      <c r="L20" s="8" t="s">
        <v>58</v>
      </c>
      <c r="M20" s="11">
        <f>VLOOKUP($B20,[1]Youth!$C$6:$AD$59,7,FALSE)</f>
        <v>0.66</v>
      </c>
      <c r="N20" s="11">
        <f>VLOOKUP($B20,[1]Youth!$C$6:$AD$59,14,FALSE)</f>
        <v>0.628</v>
      </c>
      <c r="O20" s="14" t="s">
        <v>58</v>
      </c>
      <c r="P20" s="11">
        <f>VLOOKUP($B20,[1]Youth!$C$6:$AD$59,21,FALSE)</f>
        <v>0.7</v>
      </c>
      <c r="Q20" s="8" t="s">
        <v>58</v>
      </c>
      <c r="R20" s="11">
        <f>VLOOKUP($B20,'[1]Wagner-Peyser'!$C$6:$AD$59,7,FALSE)</f>
        <v>0.68</v>
      </c>
      <c r="S20" s="11">
        <f>VLOOKUP($B20,'[1]Wagner-Peyser'!$C$6:$AD$59,14,FALSE)</f>
        <v>0.78</v>
      </c>
      <c r="T20" s="12">
        <f>VLOOKUP($B20,'[1]Wagner-Peyser'!$C$6:$AD$59,21,FALSE)</f>
        <v>5600</v>
      </c>
      <c r="U20" s="8" t="s">
        <v>58</v>
      </c>
      <c r="V20" s="9"/>
      <c r="W20" s="9"/>
      <c r="X20" s="9"/>
      <c r="Y20" s="10"/>
      <c r="Z20" s="9"/>
      <c r="AA20" s="9"/>
      <c r="AB20" s="9"/>
      <c r="AC20" s="10"/>
      <c r="AD20" s="9"/>
      <c r="AE20" s="9"/>
      <c r="AF20" s="9"/>
      <c r="AG20" s="9"/>
      <c r="AH20" s="9"/>
      <c r="AI20" s="9"/>
    </row>
    <row r="21" spans="1:35" ht="13" x14ac:dyDescent="0.3">
      <c r="A21" s="7">
        <v>2</v>
      </c>
      <c r="B21" s="7" t="s">
        <v>50</v>
      </c>
      <c r="C21" s="11">
        <f>VLOOKUP($B21,[1]Adult!$C$6:$AD$59,7,FALSE)</f>
        <v>0.75</v>
      </c>
      <c r="D21" s="11">
        <f>VLOOKUP($B21,[1]Adult!$C$6:$AD$59,14,FALSE)</f>
        <v>0.73</v>
      </c>
      <c r="E21" s="12">
        <f>VLOOKUP($B21,[1]Adult!$C$6:$AD$59,21,FALSE)</f>
        <v>5890</v>
      </c>
      <c r="F21" s="11">
        <f>VLOOKUP($B21,[1]Adult!$C$6:$AD$59,28,FALSE)</f>
        <v>0.73</v>
      </c>
      <c r="G21" s="8" t="s">
        <v>58</v>
      </c>
      <c r="H21" s="11">
        <f>VLOOKUP($B21,'[1]Dislocated Worker'!$C$6:$AD$59,7,FALSE)</f>
        <v>0.78</v>
      </c>
      <c r="I21" s="11">
        <f>VLOOKUP($B21,'[1]Dislocated Worker'!$C$6:$AD$59,14,FALSE)</f>
        <v>0.78</v>
      </c>
      <c r="J21" s="12">
        <f>VLOOKUP($B21,'[1]Dislocated Worker'!$C$6:$AD$59,21,FALSE)</f>
        <v>8320</v>
      </c>
      <c r="K21" s="11">
        <f>VLOOKUP($B21,'[1]Dislocated Worker'!$C$6:$AD$59,28,FALSE)</f>
        <v>0.74</v>
      </c>
      <c r="L21" s="8" t="s">
        <v>58</v>
      </c>
      <c r="M21" s="11">
        <f>VLOOKUP($B21,[1]Youth!$C$6:$AD$59,7,FALSE)</f>
        <v>0.65</v>
      </c>
      <c r="N21" s="11">
        <f>VLOOKUP($B21,[1]Youth!$C$6:$AD$59,14,FALSE)</f>
        <v>0.5</v>
      </c>
      <c r="O21" s="14" t="s">
        <v>58</v>
      </c>
      <c r="P21" s="11">
        <f>VLOOKUP($B21,[1]Youth!$C$6:$AD$59,21,FALSE)</f>
        <v>0.7</v>
      </c>
      <c r="Q21" s="8" t="s">
        <v>58</v>
      </c>
      <c r="R21" s="11">
        <f>VLOOKUP($B21,'[1]Wagner-Peyser'!$C$6:$AD$59,7,FALSE)</f>
        <v>0.59</v>
      </c>
      <c r="S21" s="11">
        <f>VLOOKUP($B21,'[1]Wagner-Peyser'!$C$6:$AD$59,14,FALSE)</f>
        <v>0.71</v>
      </c>
      <c r="T21" s="12">
        <f>VLOOKUP($B21,'[1]Wagner-Peyser'!$C$6:$AD$59,21,FALSE)</f>
        <v>4600</v>
      </c>
      <c r="U21" s="8" t="s">
        <v>58</v>
      </c>
      <c r="V21" s="9"/>
      <c r="W21" s="9"/>
      <c r="X21" s="9"/>
      <c r="Y21" s="10"/>
      <c r="Z21" s="9"/>
      <c r="AA21" s="9"/>
      <c r="AB21" s="9"/>
      <c r="AC21" s="10"/>
      <c r="AD21" s="9"/>
      <c r="AE21" s="9"/>
      <c r="AF21" s="9"/>
      <c r="AG21" s="9"/>
      <c r="AH21" s="9"/>
      <c r="AI21" s="9"/>
    </row>
    <row r="22" spans="1:35" ht="13" x14ac:dyDescent="0.3">
      <c r="A22" s="7">
        <v>3</v>
      </c>
      <c r="B22" s="7" t="s">
        <v>2</v>
      </c>
      <c r="C22" s="11">
        <f>VLOOKUP($B22,[1]Adult!$C$6:$AD$59,7,FALSE)</f>
        <v>0.78</v>
      </c>
      <c r="D22" s="11">
        <f>VLOOKUP($B22,[1]Adult!$C$6:$AD$59,14,FALSE)</f>
        <v>0.74</v>
      </c>
      <c r="E22" s="12">
        <f>VLOOKUP($B22,[1]Adult!$C$6:$AD$59,21,FALSE)</f>
        <v>5750</v>
      </c>
      <c r="F22" s="11">
        <f>VLOOKUP($B22,[1]Adult!$C$6:$AD$59,28,FALSE)</f>
        <v>0.56999999999999995</v>
      </c>
      <c r="G22" s="8" t="s">
        <v>58</v>
      </c>
      <c r="H22" s="11">
        <f>VLOOKUP($B22,'[1]Dislocated Worker'!$C$6:$AD$59,7,FALSE)</f>
        <v>0.79300000000000004</v>
      </c>
      <c r="I22" s="11">
        <f>VLOOKUP($B22,'[1]Dislocated Worker'!$C$6:$AD$59,14,FALSE)</f>
        <v>0.755</v>
      </c>
      <c r="J22" s="12">
        <f>VLOOKUP($B22,'[1]Dislocated Worker'!$C$6:$AD$59,21,FALSE)</f>
        <v>6900</v>
      </c>
      <c r="K22" s="11">
        <f>VLOOKUP($B22,'[1]Dislocated Worker'!$C$6:$AD$59,28,FALSE)</f>
        <v>0.58499999999999996</v>
      </c>
      <c r="L22" s="8" t="s">
        <v>58</v>
      </c>
      <c r="M22" s="11">
        <f>VLOOKUP($B22,[1]Youth!$C$6:$AD$59,7,FALSE)</f>
        <v>0.58699999999999997</v>
      </c>
      <c r="N22" s="11">
        <f>VLOOKUP($B22,[1]Youth!$C$6:$AD$59,14,FALSE)</f>
        <v>0.67</v>
      </c>
      <c r="O22" s="14" t="s">
        <v>58</v>
      </c>
      <c r="P22" s="11">
        <f>VLOOKUP($B22,[1]Youth!$C$6:$AD$59,21,FALSE)</f>
        <v>0.39300000000000002</v>
      </c>
      <c r="Q22" s="8" t="s">
        <v>58</v>
      </c>
      <c r="R22" s="11">
        <f>VLOOKUP($B22,'[1]Wagner-Peyser'!$C$6:$AD$59,7,FALSE)</f>
        <v>0.71499999999999997</v>
      </c>
      <c r="S22" s="11">
        <f>VLOOKUP($B22,'[1]Wagner-Peyser'!$C$6:$AD$59,14,FALSE)</f>
        <v>0.72499999999999998</v>
      </c>
      <c r="T22" s="12">
        <f>VLOOKUP($B22,'[1]Wagner-Peyser'!$C$6:$AD$59,21,FALSE)</f>
        <v>4700</v>
      </c>
      <c r="U22" s="8" t="s">
        <v>58</v>
      </c>
      <c r="V22" s="9"/>
      <c r="W22" s="9"/>
      <c r="X22" s="9"/>
      <c r="Y22" s="10"/>
      <c r="Z22" s="9"/>
      <c r="AA22" s="9"/>
      <c r="AB22" s="9"/>
      <c r="AC22" s="10"/>
      <c r="AD22" s="9"/>
      <c r="AE22" s="9"/>
      <c r="AF22" s="9"/>
      <c r="AG22" s="9"/>
      <c r="AH22" s="9"/>
      <c r="AI22" s="9"/>
    </row>
    <row r="23" spans="1:35" ht="13" x14ac:dyDescent="0.3">
      <c r="A23" s="7">
        <v>3</v>
      </c>
      <c r="B23" s="7" t="s">
        <v>11</v>
      </c>
      <c r="C23" s="11">
        <f>VLOOKUP($B23,[1]Adult!$C$6:$AD$59,7,FALSE)</f>
        <v>0.85199999999999998</v>
      </c>
      <c r="D23" s="11">
        <f>VLOOKUP($B23,[1]Adult!$C$6:$AD$59,14,FALSE)</f>
        <v>0.83</v>
      </c>
      <c r="E23" s="12">
        <f>VLOOKUP($B23,[1]Adult!$C$6:$AD$59,21,FALSE)</f>
        <v>6850</v>
      </c>
      <c r="F23" s="11">
        <f>VLOOKUP($B23,[1]Adult!$C$6:$AD$59,28,FALSE)</f>
        <v>0.62</v>
      </c>
      <c r="G23" s="8" t="s">
        <v>58</v>
      </c>
      <c r="H23" s="11">
        <f>VLOOKUP($B23,'[1]Dislocated Worker'!$C$6:$AD$59,7,FALSE)</f>
        <v>0.83</v>
      </c>
      <c r="I23" s="11">
        <f>VLOOKUP($B23,'[1]Dislocated Worker'!$C$6:$AD$59,14,FALSE)</f>
        <v>0.79</v>
      </c>
      <c r="J23" s="12">
        <f>VLOOKUP($B23,'[1]Dislocated Worker'!$C$6:$AD$59,21,FALSE)</f>
        <v>6850</v>
      </c>
      <c r="K23" s="11">
        <f>VLOOKUP($B23,'[1]Dislocated Worker'!$C$6:$AD$59,28,FALSE)</f>
        <v>0.68</v>
      </c>
      <c r="L23" s="8" t="s">
        <v>58</v>
      </c>
      <c r="M23" s="11">
        <f>VLOOKUP($B23,[1]Youth!$C$6:$AD$59,7,FALSE)</f>
        <v>0.755</v>
      </c>
      <c r="N23" s="11">
        <f>VLOOKUP($B23,[1]Youth!$C$6:$AD$59,14,FALSE)</f>
        <v>0.69</v>
      </c>
      <c r="O23" s="14" t="s">
        <v>58</v>
      </c>
      <c r="P23" s="11">
        <f>VLOOKUP($B23,[1]Youth!$C$6:$AD$59,21,FALSE)</f>
        <v>0.755</v>
      </c>
      <c r="Q23" s="8" t="s">
        <v>58</v>
      </c>
      <c r="R23" s="11">
        <f>VLOOKUP($B23,'[1]Wagner-Peyser'!$C$6:$AD$59,7,FALSE)</f>
        <v>0.62</v>
      </c>
      <c r="S23" s="11">
        <f>VLOOKUP($B23,'[1]Wagner-Peyser'!$C$6:$AD$59,14,FALSE)</f>
        <v>0.64200000000000002</v>
      </c>
      <c r="T23" s="12">
        <f>VLOOKUP($B23,'[1]Wagner-Peyser'!$C$6:$AD$59,21,FALSE)</f>
        <v>4850</v>
      </c>
      <c r="U23" s="8" t="s">
        <v>58</v>
      </c>
      <c r="V23" s="9"/>
      <c r="W23" s="9"/>
      <c r="X23" s="9"/>
      <c r="Y23" s="10"/>
      <c r="Z23" s="9"/>
      <c r="AA23" s="9"/>
      <c r="AB23" s="9"/>
      <c r="AC23" s="10"/>
      <c r="AD23" s="9"/>
      <c r="AE23" s="9"/>
      <c r="AF23" s="9"/>
      <c r="AG23" s="9"/>
      <c r="AH23" s="9"/>
      <c r="AI23" s="9"/>
    </row>
    <row r="24" spans="1:35" ht="13" x14ac:dyDescent="0.3">
      <c r="A24" s="7">
        <v>3</v>
      </c>
      <c r="B24" s="7" t="s">
        <v>12</v>
      </c>
      <c r="C24" s="11">
        <f>VLOOKUP($B24,[1]Adult!$C$6:$AD$59,7,FALSE)</f>
        <v>0.77</v>
      </c>
      <c r="D24" s="11">
        <f>VLOOKUP($B24,[1]Adult!$C$6:$AD$59,14,FALSE)</f>
        <v>0.70499999999999996</v>
      </c>
      <c r="E24" s="12">
        <f>VLOOKUP($B24,[1]Adult!$C$6:$AD$59,21,FALSE)</f>
        <v>4600</v>
      </c>
      <c r="F24" s="11">
        <f>VLOOKUP($B24,[1]Adult!$C$6:$AD$59,28,FALSE)</f>
        <v>0.42</v>
      </c>
      <c r="G24" s="8" t="s">
        <v>58</v>
      </c>
      <c r="H24" s="11">
        <f>VLOOKUP($B24,'[1]Dislocated Worker'!$C$6:$AD$59,7,FALSE)</f>
        <v>0.79</v>
      </c>
      <c r="I24" s="11">
        <f>VLOOKUP($B24,'[1]Dislocated Worker'!$C$6:$AD$59,14,FALSE)</f>
        <v>0.76</v>
      </c>
      <c r="J24" s="12">
        <f>VLOOKUP($B24,'[1]Dislocated Worker'!$C$6:$AD$59,21,FALSE)</f>
        <v>5150</v>
      </c>
      <c r="K24" s="11">
        <f>VLOOKUP($B24,'[1]Dislocated Worker'!$C$6:$AD$59,28,FALSE)</f>
        <v>0.64</v>
      </c>
      <c r="L24" s="8" t="s">
        <v>58</v>
      </c>
      <c r="M24" s="11">
        <f>VLOOKUP($B24,[1]Youth!$C$6:$AD$59,7,FALSE)</f>
        <v>0.62</v>
      </c>
      <c r="N24" s="11">
        <f>VLOOKUP($B24,[1]Youth!$C$6:$AD$59,14,FALSE)</f>
        <v>0.62</v>
      </c>
      <c r="O24" s="14" t="s">
        <v>58</v>
      </c>
      <c r="P24" s="11">
        <f>VLOOKUP($B24,[1]Youth!$C$6:$AD$59,21,FALSE)</f>
        <v>0.72499999999999998</v>
      </c>
      <c r="Q24" s="8" t="s">
        <v>58</v>
      </c>
      <c r="R24" s="11">
        <f>VLOOKUP($B24,'[1]Wagner-Peyser'!$C$6:$AD$59,7,FALSE)</f>
        <v>0.71</v>
      </c>
      <c r="S24" s="11">
        <f>VLOOKUP($B24,'[1]Wagner-Peyser'!$C$6:$AD$59,14,FALSE)</f>
        <v>0.71899999999999997</v>
      </c>
      <c r="T24" s="12">
        <f>VLOOKUP($B24,'[1]Wagner-Peyser'!$C$6:$AD$59,21,FALSE)</f>
        <v>4859</v>
      </c>
      <c r="U24" s="8" t="s">
        <v>58</v>
      </c>
      <c r="V24" s="9"/>
      <c r="W24" s="9"/>
      <c r="X24" s="9"/>
      <c r="Y24" s="10"/>
      <c r="Z24" s="9"/>
      <c r="AA24" s="9"/>
      <c r="AB24" s="9"/>
      <c r="AC24" s="10"/>
      <c r="AD24" s="9"/>
      <c r="AE24" s="9"/>
      <c r="AF24" s="9"/>
      <c r="AG24" s="9"/>
      <c r="AH24" s="9"/>
      <c r="AI24" s="9"/>
    </row>
    <row r="25" spans="1:35" ht="13" x14ac:dyDescent="0.3">
      <c r="A25" s="7">
        <v>3</v>
      </c>
      <c r="B25" s="7" t="s">
        <v>19</v>
      </c>
      <c r="C25" s="11">
        <f>VLOOKUP($B25,[1]Adult!$C$6:$AD$59,7,FALSE)</f>
        <v>0.72</v>
      </c>
      <c r="D25" s="11">
        <f>VLOOKUP($B25,[1]Adult!$C$6:$AD$59,14,FALSE)</f>
        <v>0.73</v>
      </c>
      <c r="E25" s="12">
        <f>VLOOKUP($B25,[1]Adult!$C$6:$AD$59,21,FALSE)</f>
        <v>6000</v>
      </c>
      <c r="F25" s="11">
        <f>VLOOKUP($B25,[1]Adult!$C$6:$AD$59,28,FALSE)</f>
        <v>0.57999999999999996</v>
      </c>
      <c r="G25" s="8" t="s">
        <v>58</v>
      </c>
      <c r="H25" s="11">
        <f>VLOOKUP($B25,'[1]Dislocated Worker'!$C$6:$AD$59,7,FALSE)</f>
        <v>0.78</v>
      </c>
      <c r="I25" s="11">
        <f>VLOOKUP($B25,'[1]Dislocated Worker'!$C$6:$AD$59,14,FALSE)</f>
        <v>0.8</v>
      </c>
      <c r="J25" s="12">
        <f>VLOOKUP($B25,'[1]Dislocated Worker'!$C$6:$AD$59,21,FALSE)</f>
        <v>7400</v>
      </c>
      <c r="K25" s="11">
        <f>VLOOKUP($B25,'[1]Dislocated Worker'!$C$6:$AD$59,28,FALSE)</f>
        <v>0.61899999999999999</v>
      </c>
      <c r="L25" s="8" t="s">
        <v>58</v>
      </c>
      <c r="M25" s="11">
        <f>VLOOKUP($B25,[1]Youth!$C$6:$AD$59,7,FALSE)</f>
        <v>0.74</v>
      </c>
      <c r="N25" s="11">
        <f>VLOOKUP($B25,[1]Youth!$C$6:$AD$59,14,FALSE)</f>
        <v>0.75</v>
      </c>
      <c r="O25" s="14" t="s">
        <v>58</v>
      </c>
      <c r="P25" s="11">
        <f>VLOOKUP($B25,[1]Youth!$C$6:$AD$59,21,FALSE)</f>
        <v>0.74</v>
      </c>
      <c r="Q25" s="8" t="s">
        <v>58</v>
      </c>
      <c r="R25" s="11">
        <f>VLOOKUP($B25,'[1]Wagner-Peyser'!$C$6:$AD$59,7,FALSE)</f>
        <v>0.7</v>
      </c>
      <c r="S25" s="11">
        <f>VLOOKUP($B25,'[1]Wagner-Peyser'!$C$6:$AD$59,14,FALSE)</f>
        <v>0.73</v>
      </c>
      <c r="T25" s="12">
        <f>VLOOKUP($B25,'[1]Wagner-Peyser'!$C$6:$AD$59,21,FALSE)</f>
        <v>6000</v>
      </c>
      <c r="U25" s="8" t="s">
        <v>58</v>
      </c>
      <c r="V25" s="9"/>
      <c r="W25" s="9"/>
      <c r="X25" s="9"/>
      <c r="Y25" s="10"/>
      <c r="Z25" s="9"/>
      <c r="AA25" s="9"/>
      <c r="AB25" s="9"/>
      <c r="AC25" s="10"/>
      <c r="AD25" s="9"/>
      <c r="AE25" s="9"/>
      <c r="AF25" s="9"/>
      <c r="AG25" s="9"/>
      <c r="AH25" s="9"/>
      <c r="AI25" s="9"/>
    </row>
    <row r="26" spans="1:35" ht="13" x14ac:dyDescent="0.3">
      <c r="A26" s="7">
        <v>3</v>
      </c>
      <c r="B26" s="7" t="s">
        <v>26</v>
      </c>
      <c r="C26" s="11">
        <f>VLOOKUP($B26,[1]Adult!$C$6:$AD$59,7,FALSE)</f>
        <v>0.75</v>
      </c>
      <c r="D26" s="11">
        <f>VLOOKUP($B26,[1]Adult!$C$6:$AD$59,14,FALSE)</f>
        <v>0.72</v>
      </c>
      <c r="E26" s="12">
        <f>VLOOKUP($B26,[1]Adult!$C$6:$AD$59,21,FALSE)</f>
        <v>5000</v>
      </c>
      <c r="F26" s="11">
        <f>VLOOKUP($B26,[1]Adult!$C$6:$AD$59,28,FALSE)</f>
        <v>0.48</v>
      </c>
      <c r="G26" s="8" t="s">
        <v>58</v>
      </c>
      <c r="H26" s="11">
        <f>VLOOKUP($B26,'[1]Dislocated Worker'!$C$6:$AD$59,7,FALSE)</f>
        <v>0.7</v>
      </c>
      <c r="I26" s="11">
        <f>VLOOKUP($B26,'[1]Dislocated Worker'!$C$6:$AD$59,14,FALSE)</f>
        <v>0.68</v>
      </c>
      <c r="J26" s="12">
        <f>VLOOKUP($B26,'[1]Dislocated Worker'!$C$6:$AD$59,21,FALSE)</f>
        <v>5007</v>
      </c>
      <c r="K26" s="11">
        <f>VLOOKUP($B26,'[1]Dislocated Worker'!$C$6:$AD$59,28,FALSE)</f>
        <v>0.48</v>
      </c>
      <c r="L26" s="8" t="s">
        <v>58</v>
      </c>
      <c r="M26" s="11">
        <f>VLOOKUP($B26,[1]Youth!$C$6:$AD$59,7,FALSE)</f>
        <v>0.72</v>
      </c>
      <c r="N26" s="11">
        <f>VLOOKUP($B26,[1]Youth!$C$6:$AD$59,14,FALSE)</f>
        <v>0.69699999999999995</v>
      </c>
      <c r="O26" s="14" t="s">
        <v>58</v>
      </c>
      <c r="P26" s="11">
        <f>VLOOKUP($B26,[1]Youth!$C$6:$AD$59,21,FALSE)</f>
        <v>0.70499999999999996</v>
      </c>
      <c r="Q26" s="8" t="s">
        <v>58</v>
      </c>
      <c r="R26" s="11">
        <f>VLOOKUP($B26,'[1]Wagner-Peyser'!$C$6:$AD$59,7,FALSE)</f>
        <v>0.65</v>
      </c>
      <c r="S26" s="11">
        <f>VLOOKUP($B26,'[1]Wagner-Peyser'!$C$6:$AD$59,14,FALSE)</f>
        <v>0.65300000000000002</v>
      </c>
      <c r="T26" s="12">
        <f>VLOOKUP($B26,'[1]Wagner-Peyser'!$C$6:$AD$59,21,FALSE)</f>
        <v>3900</v>
      </c>
      <c r="U26" s="8" t="s">
        <v>58</v>
      </c>
      <c r="V26" s="9"/>
      <c r="W26" s="9"/>
      <c r="X26" s="9"/>
      <c r="Y26" s="10"/>
      <c r="Z26" s="9"/>
      <c r="AA26" s="9"/>
      <c r="AB26" s="9"/>
      <c r="AC26" s="10"/>
      <c r="AD26" s="9"/>
      <c r="AE26" s="9"/>
      <c r="AF26" s="9"/>
      <c r="AG26" s="9"/>
      <c r="AH26" s="9"/>
      <c r="AI26" s="9"/>
    </row>
    <row r="27" spans="1:35" ht="13" x14ac:dyDescent="0.3">
      <c r="A27" s="7">
        <v>3</v>
      </c>
      <c r="B27" s="7" t="s">
        <v>35</v>
      </c>
      <c r="C27" s="11">
        <f>VLOOKUP($B27,[1]Adult!$C$6:$AD$59,7,FALSE)</f>
        <v>0.72</v>
      </c>
      <c r="D27" s="11">
        <f>VLOOKUP($B27,[1]Adult!$C$6:$AD$59,14,FALSE)</f>
        <v>0.71</v>
      </c>
      <c r="E27" s="12">
        <f>VLOOKUP($B27,[1]Adult!$C$6:$AD$59,21,FALSE)</f>
        <v>5000</v>
      </c>
      <c r="F27" s="11">
        <f>VLOOKUP($B27,[1]Adult!$C$6:$AD$59,28,FALSE)</f>
        <v>0.53</v>
      </c>
      <c r="G27" s="8" t="s">
        <v>58</v>
      </c>
      <c r="H27" s="11">
        <f>VLOOKUP($B27,'[1]Dislocated Worker'!$C$6:$AD$59,7,FALSE)</f>
        <v>0.77</v>
      </c>
      <c r="I27" s="11">
        <f>VLOOKUP($B27,'[1]Dislocated Worker'!$C$6:$AD$59,14,FALSE)</f>
        <v>0.745</v>
      </c>
      <c r="J27" s="12">
        <f>VLOOKUP($B27,'[1]Dislocated Worker'!$C$6:$AD$59,21,FALSE)</f>
        <v>6500</v>
      </c>
      <c r="K27" s="11">
        <f>VLOOKUP($B27,'[1]Dislocated Worker'!$C$6:$AD$59,28,FALSE)</f>
        <v>0.6</v>
      </c>
      <c r="L27" s="8" t="s">
        <v>58</v>
      </c>
      <c r="M27" s="11">
        <f>VLOOKUP($B27,[1]Youth!$C$6:$AD$59,7,FALSE)</f>
        <v>0.73</v>
      </c>
      <c r="N27" s="11">
        <f>VLOOKUP($B27,[1]Youth!$C$6:$AD$59,14,FALSE)</f>
        <v>0.72</v>
      </c>
      <c r="O27" s="14" t="s">
        <v>58</v>
      </c>
      <c r="P27" s="11">
        <f>VLOOKUP($B27,[1]Youth!$C$6:$AD$59,21,FALSE)</f>
        <v>0.53</v>
      </c>
      <c r="Q27" s="8" t="s">
        <v>58</v>
      </c>
      <c r="R27" s="11">
        <f>VLOOKUP($B27,'[1]Wagner-Peyser'!$C$6:$AD$59,7,FALSE)</f>
        <v>0.72</v>
      </c>
      <c r="S27" s="11">
        <f>VLOOKUP($B27,'[1]Wagner-Peyser'!$C$6:$AD$59,14,FALSE)</f>
        <v>0.71</v>
      </c>
      <c r="T27" s="12">
        <f>VLOOKUP($B27,'[1]Wagner-Peyser'!$C$6:$AD$59,21,FALSE)</f>
        <v>5000</v>
      </c>
      <c r="U27" s="8" t="s">
        <v>58</v>
      </c>
      <c r="V27" s="9"/>
      <c r="W27" s="9"/>
      <c r="X27" s="9"/>
      <c r="Y27" s="10"/>
      <c r="Z27" s="9"/>
      <c r="AA27" s="9"/>
      <c r="AB27" s="9"/>
      <c r="AC27" s="10"/>
      <c r="AD27" s="9"/>
      <c r="AE27" s="9"/>
      <c r="AF27" s="9"/>
      <c r="AG27" s="9"/>
      <c r="AH27" s="9"/>
      <c r="AI27" s="9"/>
    </row>
    <row r="28" spans="1:35" ht="13" x14ac:dyDescent="0.3">
      <c r="A28" s="7">
        <v>3</v>
      </c>
      <c r="B28" s="7" t="s">
        <v>42</v>
      </c>
      <c r="C28" s="11">
        <f>VLOOKUP($B28,[1]Adult!$C$6:$AD$59,7,FALSE)</f>
        <v>0.76800000000000002</v>
      </c>
      <c r="D28" s="11">
        <f>VLOOKUP($B28,[1]Adult!$C$6:$AD$59,14,FALSE)</f>
        <v>0.73</v>
      </c>
      <c r="E28" s="12">
        <f>VLOOKUP($B28,[1]Adult!$C$6:$AD$59,21,FALSE)</f>
        <v>4908</v>
      </c>
      <c r="F28" s="11">
        <f>VLOOKUP($B28,[1]Adult!$C$6:$AD$59,28,FALSE)</f>
        <v>0.51900000000000002</v>
      </c>
      <c r="G28" s="8" t="s">
        <v>58</v>
      </c>
      <c r="H28" s="11">
        <f>VLOOKUP($B28,'[1]Dislocated Worker'!$C$6:$AD$59,7,FALSE)</f>
        <v>0.80100000000000005</v>
      </c>
      <c r="I28" s="11">
        <f>VLOOKUP($B28,'[1]Dislocated Worker'!$C$6:$AD$59,14,FALSE)</f>
        <v>0.76</v>
      </c>
      <c r="J28" s="12">
        <f>VLOOKUP($B28,'[1]Dislocated Worker'!$C$6:$AD$59,21,FALSE)</f>
        <v>6405</v>
      </c>
      <c r="K28" s="11">
        <f>VLOOKUP($B28,'[1]Dislocated Worker'!$C$6:$AD$59,28,FALSE)</f>
        <v>0.48599999999999999</v>
      </c>
      <c r="L28" s="8" t="s">
        <v>58</v>
      </c>
      <c r="M28" s="11">
        <f>VLOOKUP($B28,[1]Youth!$C$6:$AD$59,7,FALSE)</f>
        <v>0.76600000000000001</v>
      </c>
      <c r="N28" s="11">
        <f>VLOOKUP($B28,[1]Youth!$C$6:$AD$59,14,FALSE)</f>
        <v>0.69</v>
      </c>
      <c r="O28" s="14" t="s">
        <v>58</v>
      </c>
      <c r="P28" s="11">
        <f>VLOOKUP($B28,[1]Youth!$C$6:$AD$59,21,FALSE)</f>
        <v>0.68100000000000005</v>
      </c>
      <c r="Q28" s="8" t="s">
        <v>58</v>
      </c>
      <c r="R28" s="11">
        <f>VLOOKUP($B28,'[1]Wagner-Peyser'!$C$6:$AD$59,7,FALSE)</f>
        <v>0.67500000000000004</v>
      </c>
      <c r="S28" s="11">
        <f>VLOOKUP($B28,'[1]Wagner-Peyser'!$C$6:$AD$59,14,FALSE)</f>
        <v>0.67</v>
      </c>
      <c r="T28" s="12">
        <f>VLOOKUP($B28,'[1]Wagner-Peyser'!$C$6:$AD$59,21,FALSE)</f>
        <v>4300</v>
      </c>
      <c r="U28" s="8" t="s">
        <v>58</v>
      </c>
      <c r="V28" s="9"/>
      <c r="W28" s="9"/>
      <c r="X28" s="9"/>
      <c r="Y28" s="10"/>
      <c r="Z28" s="9"/>
      <c r="AA28" s="9"/>
      <c r="AB28" s="9"/>
      <c r="AC28" s="10"/>
      <c r="AD28" s="9"/>
      <c r="AE28" s="9"/>
      <c r="AF28" s="9"/>
      <c r="AG28" s="9"/>
      <c r="AH28" s="9"/>
      <c r="AI28" s="9"/>
    </row>
    <row r="29" spans="1:35" ht="13" x14ac:dyDescent="0.3">
      <c r="A29" s="7">
        <v>3</v>
      </c>
      <c r="B29" s="7" t="s">
        <v>44</v>
      </c>
      <c r="C29" s="11">
        <f>VLOOKUP($B29,[1]Adult!$C$6:$AD$59,7,FALSE)</f>
        <v>0.83499999999999996</v>
      </c>
      <c r="D29" s="11">
        <f>VLOOKUP($B29,[1]Adult!$C$6:$AD$59,14,FALSE)</f>
        <v>0.83499999999999996</v>
      </c>
      <c r="E29" s="12">
        <f>VLOOKUP($B29,[1]Adult!$C$6:$AD$59,21,FALSE)</f>
        <v>6650</v>
      </c>
      <c r="F29" s="11">
        <f>VLOOKUP($B29,[1]Adult!$C$6:$AD$59,28,FALSE)</f>
        <v>0.59</v>
      </c>
      <c r="G29" s="8" t="s">
        <v>58</v>
      </c>
      <c r="H29" s="11">
        <f>VLOOKUP($B29,'[1]Dislocated Worker'!$C$6:$AD$59,7,FALSE)</f>
        <v>0.82</v>
      </c>
      <c r="I29" s="11">
        <f>VLOOKUP($B29,'[1]Dislocated Worker'!$C$6:$AD$59,14,FALSE)</f>
        <v>0.82</v>
      </c>
      <c r="J29" s="12">
        <f>VLOOKUP($B29,'[1]Dislocated Worker'!$C$6:$AD$59,21,FALSE)</f>
        <v>7000</v>
      </c>
      <c r="K29" s="11">
        <f>VLOOKUP($B29,'[1]Dislocated Worker'!$C$6:$AD$59,28,FALSE)</f>
        <v>0.69</v>
      </c>
      <c r="L29" s="8" t="s">
        <v>58</v>
      </c>
      <c r="M29" s="11">
        <f>VLOOKUP($B29,[1]Youth!$C$6:$AD$59,7,FALSE)</f>
        <v>0.79500000000000004</v>
      </c>
      <c r="N29" s="11">
        <f>VLOOKUP($B29,[1]Youth!$C$6:$AD$59,14,FALSE)</f>
        <v>0.76</v>
      </c>
      <c r="O29" s="14" t="s">
        <v>58</v>
      </c>
      <c r="P29" s="11">
        <f>VLOOKUP($B29,[1]Youth!$C$6:$AD$59,21,FALSE)</f>
        <v>0.7</v>
      </c>
      <c r="Q29" s="8" t="s">
        <v>58</v>
      </c>
      <c r="R29" s="11">
        <f>VLOOKUP($B29,'[1]Wagner-Peyser'!$C$6:$AD$59,7,FALSE)</f>
        <v>0.66</v>
      </c>
      <c r="S29" s="11">
        <f>VLOOKUP($B29,'[1]Wagner-Peyser'!$C$6:$AD$59,14,FALSE)</f>
        <v>0.66</v>
      </c>
      <c r="T29" s="12">
        <f>VLOOKUP($B29,'[1]Wagner-Peyser'!$C$6:$AD$59,21,FALSE)</f>
        <v>4700</v>
      </c>
      <c r="U29" s="8" t="s">
        <v>58</v>
      </c>
      <c r="V29" s="9"/>
      <c r="W29" s="9"/>
      <c r="X29" s="9"/>
      <c r="Y29" s="10"/>
      <c r="Z29" s="9"/>
      <c r="AA29" s="9"/>
      <c r="AB29" s="9"/>
      <c r="AC29" s="10"/>
      <c r="AD29" s="9"/>
      <c r="AE29" s="9"/>
      <c r="AF29" s="9"/>
      <c r="AG29" s="9"/>
      <c r="AH29" s="9"/>
      <c r="AI29" s="9"/>
    </row>
    <row r="30" spans="1:35" ht="13" x14ac:dyDescent="0.3">
      <c r="A30" s="7">
        <v>4</v>
      </c>
      <c r="B30" s="7" t="s">
        <v>5</v>
      </c>
      <c r="C30" s="11">
        <f>VLOOKUP($B30,[1]Adult!$C$6:$AD$59,7,FALSE)</f>
        <v>0.91</v>
      </c>
      <c r="D30" s="11">
        <f>VLOOKUP($B30,[1]Adult!$C$6:$AD$59,14,FALSE)</f>
        <v>0.85799999999999998</v>
      </c>
      <c r="E30" s="12">
        <f>VLOOKUP($B30,[1]Adult!$C$6:$AD$59,21,FALSE)</f>
        <v>6281</v>
      </c>
      <c r="F30" s="11">
        <f>VLOOKUP($B30,[1]Adult!$C$6:$AD$59,28,FALSE)</f>
        <v>0.74199999999999999</v>
      </c>
      <c r="G30" s="8" t="s">
        <v>58</v>
      </c>
      <c r="H30" s="11">
        <f>VLOOKUP($B30,'[1]Dislocated Worker'!$C$6:$AD$59,7,FALSE)</f>
        <v>0.91</v>
      </c>
      <c r="I30" s="11">
        <f>VLOOKUP($B30,'[1]Dislocated Worker'!$C$6:$AD$59,14,FALSE)</f>
        <v>0.85499999999999998</v>
      </c>
      <c r="J30" s="12">
        <f>VLOOKUP($B30,'[1]Dislocated Worker'!$C$6:$AD$59,21,FALSE)</f>
        <v>7000</v>
      </c>
      <c r="K30" s="11">
        <f>VLOOKUP($B30,'[1]Dislocated Worker'!$C$6:$AD$59,28,FALSE)</f>
        <v>0.76100000000000001</v>
      </c>
      <c r="L30" s="8" t="s">
        <v>58</v>
      </c>
      <c r="M30" s="11">
        <f>VLOOKUP($B30,[1]Youth!$C$6:$AD$59,7,FALSE)</f>
        <v>0.75</v>
      </c>
      <c r="N30" s="11">
        <f>VLOOKUP($B30,[1]Youth!$C$6:$AD$59,14,FALSE)</f>
        <v>0.78100000000000003</v>
      </c>
      <c r="O30" s="14" t="s">
        <v>58</v>
      </c>
      <c r="P30" s="11">
        <f>VLOOKUP($B30,[1]Youth!$C$6:$AD$59,21,FALSE)</f>
        <v>0.75</v>
      </c>
      <c r="Q30" s="8" t="s">
        <v>58</v>
      </c>
      <c r="R30" s="11">
        <f>VLOOKUP($B30,'[1]Wagner-Peyser'!$C$6:$AD$59,7,FALSE)</f>
        <v>0.73399999999999999</v>
      </c>
      <c r="S30" s="11">
        <f>VLOOKUP($B30,'[1]Wagner-Peyser'!$C$6:$AD$59,14,FALSE)</f>
        <v>0.745</v>
      </c>
      <c r="T30" s="12">
        <f>VLOOKUP($B30,'[1]Wagner-Peyser'!$C$6:$AD$59,21,FALSE)</f>
        <v>4750</v>
      </c>
      <c r="U30" s="8" t="s">
        <v>58</v>
      </c>
      <c r="V30" s="9"/>
      <c r="W30" s="9"/>
      <c r="X30" s="9"/>
      <c r="Y30" s="10"/>
      <c r="Z30" s="9"/>
      <c r="AA30" s="9"/>
      <c r="AB30" s="9"/>
      <c r="AC30" s="10"/>
      <c r="AD30" s="9"/>
      <c r="AE30" s="9"/>
      <c r="AF30" s="9"/>
      <c r="AG30" s="9"/>
      <c r="AH30" s="9"/>
      <c r="AI30" s="9"/>
    </row>
    <row r="31" spans="1:35" ht="13" x14ac:dyDescent="0.3">
      <c r="A31" s="7">
        <v>4</v>
      </c>
      <c r="B31" s="7" t="s">
        <v>7</v>
      </c>
      <c r="C31" s="11">
        <f>VLOOKUP($B31,[1]Adult!$C$6:$AD$59,7,FALSE)</f>
        <v>0.79600000000000004</v>
      </c>
      <c r="D31" s="11">
        <f>VLOOKUP($B31,[1]Adult!$C$6:$AD$59,14,FALSE)</f>
        <v>0.72599999999999998</v>
      </c>
      <c r="E31" s="12">
        <f>VLOOKUP($B31,[1]Adult!$C$6:$AD$59,21,FALSE)</f>
        <v>6900</v>
      </c>
      <c r="F31" s="11">
        <f>VLOOKUP($B31,[1]Adult!$C$6:$AD$59,28,FALSE)</f>
        <v>0.6</v>
      </c>
      <c r="G31" s="8" t="s">
        <v>58</v>
      </c>
      <c r="H31" s="11">
        <f>VLOOKUP($B31,'[1]Dislocated Worker'!$C$6:$AD$59,7,FALSE)</f>
        <v>0.80300000000000005</v>
      </c>
      <c r="I31" s="11">
        <f>VLOOKUP($B31,'[1]Dislocated Worker'!$C$6:$AD$59,14,FALSE)</f>
        <v>0.73199999999999998</v>
      </c>
      <c r="J31" s="12">
        <f>VLOOKUP($B31,'[1]Dislocated Worker'!$C$6:$AD$59,21,FALSE)</f>
        <v>8440</v>
      </c>
      <c r="K31" s="11">
        <f>VLOOKUP($B31,'[1]Dislocated Worker'!$C$6:$AD$59,28,FALSE)</f>
        <v>0.5</v>
      </c>
      <c r="L31" s="8" t="s">
        <v>58</v>
      </c>
      <c r="M31" s="11">
        <f>VLOOKUP($B31,[1]Youth!$C$6:$AD$59,7,FALSE)</f>
        <v>0.70699999999999996</v>
      </c>
      <c r="N31" s="11">
        <f>VLOOKUP($B31,[1]Youth!$C$6:$AD$59,14,FALSE)</f>
        <v>0.61899999999999999</v>
      </c>
      <c r="O31" s="14" t="s">
        <v>58</v>
      </c>
      <c r="P31" s="11">
        <f>VLOOKUP($B31,[1]Youth!$C$6:$AD$59,21,FALSE)</f>
        <v>0.58499999999999996</v>
      </c>
      <c r="Q31" s="8" t="s">
        <v>58</v>
      </c>
      <c r="R31" s="11">
        <f>VLOOKUP($B31,'[1]Wagner-Peyser'!$C$6:$AD$59,7,FALSE)</f>
        <v>0.59</v>
      </c>
      <c r="S31" s="11">
        <f>VLOOKUP($B31,'[1]Wagner-Peyser'!$C$6:$AD$59,14,FALSE)</f>
        <v>0.55500000000000005</v>
      </c>
      <c r="T31" s="12">
        <f>VLOOKUP($B31,'[1]Wagner-Peyser'!$C$6:$AD$59,21,FALSE)</f>
        <v>5192</v>
      </c>
      <c r="U31" s="8" t="s">
        <v>58</v>
      </c>
      <c r="V31" s="9"/>
      <c r="W31" s="9"/>
      <c r="X31" s="9"/>
      <c r="Y31" s="10"/>
      <c r="Z31" s="9"/>
      <c r="AA31" s="9"/>
      <c r="AB31" s="9"/>
      <c r="AC31" s="10"/>
      <c r="AD31" s="9"/>
      <c r="AE31" s="9"/>
      <c r="AF31" s="9"/>
      <c r="AG31" s="9"/>
      <c r="AH31" s="9"/>
      <c r="AI31" s="9"/>
    </row>
    <row r="32" spans="1:35" ht="13" x14ac:dyDescent="0.3">
      <c r="A32" s="7">
        <v>4</v>
      </c>
      <c r="B32" s="7" t="s">
        <v>20</v>
      </c>
      <c r="C32" s="11">
        <f>VLOOKUP($B32,[1]Adult!$C$6:$AD$59,7,FALSE)</f>
        <v>0.64500000000000002</v>
      </c>
      <c r="D32" s="11">
        <f>VLOOKUP($B32,[1]Adult!$C$6:$AD$59,14,FALSE)</f>
        <v>0.64400000000000002</v>
      </c>
      <c r="E32" s="12">
        <f>VLOOKUP($B32,[1]Adult!$C$6:$AD$59,21,FALSE)</f>
        <v>4900</v>
      </c>
      <c r="F32" s="11">
        <f>VLOOKUP($B32,[1]Adult!$C$6:$AD$59,28,FALSE)</f>
        <v>0.64300000000000002</v>
      </c>
      <c r="G32" s="8" t="s">
        <v>58</v>
      </c>
      <c r="H32" s="11">
        <f>VLOOKUP($B32,'[1]Dislocated Worker'!$C$6:$AD$59,7,FALSE)</f>
        <v>0.64300000000000002</v>
      </c>
      <c r="I32" s="11">
        <f>VLOOKUP($B32,'[1]Dislocated Worker'!$C$6:$AD$59,14,FALSE)</f>
        <v>0.67200000000000004</v>
      </c>
      <c r="J32" s="12">
        <f>VLOOKUP($B32,'[1]Dislocated Worker'!$C$6:$AD$59,21,FALSE)</f>
        <v>6800</v>
      </c>
      <c r="K32" s="11">
        <f>VLOOKUP($B32,'[1]Dislocated Worker'!$C$6:$AD$59,28,FALSE)</f>
        <v>0.7</v>
      </c>
      <c r="L32" s="8" t="s">
        <v>58</v>
      </c>
      <c r="M32" s="11">
        <f>VLOOKUP($B32,[1]Youth!$C$6:$AD$59,7,FALSE)</f>
        <v>0.67</v>
      </c>
      <c r="N32" s="11">
        <f>VLOOKUP($B32,[1]Youth!$C$6:$AD$59,14,FALSE)</f>
        <v>0.67</v>
      </c>
      <c r="O32" s="14" t="s">
        <v>58</v>
      </c>
      <c r="P32" s="11">
        <f>VLOOKUP($B32,[1]Youth!$C$6:$AD$59,21,FALSE)</f>
        <v>0.60199999999999998</v>
      </c>
      <c r="Q32" s="8" t="s">
        <v>58</v>
      </c>
      <c r="R32" s="11">
        <f>VLOOKUP($B32,'[1]Wagner-Peyser'!$C$6:$AD$59,7,FALSE)</f>
        <v>0.61</v>
      </c>
      <c r="S32" s="11">
        <f>VLOOKUP($B32,'[1]Wagner-Peyser'!$C$6:$AD$59,14,FALSE)</f>
        <v>0.627</v>
      </c>
      <c r="T32" s="12">
        <f>VLOOKUP($B32,'[1]Wagner-Peyser'!$C$6:$AD$59,21,FALSE)</f>
        <v>4700</v>
      </c>
      <c r="U32" s="8" t="s">
        <v>58</v>
      </c>
      <c r="V32" s="9"/>
      <c r="W32" s="9"/>
      <c r="X32" s="9"/>
      <c r="Y32" s="10"/>
      <c r="Z32" s="9"/>
      <c r="AA32" s="9"/>
      <c r="AB32" s="9"/>
      <c r="AC32" s="10"/>
      <c r="AD32" s="9"/>
      <c r="AE32" s="9"/>
      <c r="AF32" s="9"/>
      <c r="AG32" s="9"/>
      <c r="AH32" s="9"/>
      <c r="AI32" s="9"/>
    </row>
    <row r="33" spans="1:35" ht="13" x14ac:dyDescent="0.3">
      <c r="A33" s="7">
        <v>4</v>
      </c>
      <c r="B33" s="7" t="s">
        <v>28</v>
      </c>
      <c r="C33" s="11">
        <f>VLOOKUP($B33,[1]Adult!$C$6:$AD$59,7,FALSE)</f>
        <v>0.71</v>
      </c>
      <c r="D33" s="11">
        <f>VLOOKUP($B33,[1]Adult!$C$6:$AD$59,14,FALSE)</f>
        <v>0.73099999999999998</v>
      </c>
      <c r="E33" s="12">
        <f>VLOOKUP($B33,[1]Adult!$C$6:$AD$59,21,FALSE)</f>
        <v>5913</v>
      </c>
      <c r="F33" s="11">
        <f>VLOOKUP($B33,[1]Adult!$C$6:$AD$59,28,FALSE)</f>
        <v>0.53</v>
      </c>
      <c r="G33" s="8" t="s">
        <v>58</v>
      </c>
      <c r="H33" s="11">
        <f>VLOOKUP($B33,'[1]Dislocated Worker'!$C$6:$AD$59,7,FALSE)</f>
        <v>0.75</v>
      </c>
      <c r="I33" s="11">
        <f>VLOOKUP($B33,'[1]Dislocated Worker'!$C$6:$AD$59,14,FALSE)</f>
        <v>0.71</v>
      </c>
      <c r="J33" s="12">
        <f>VLOOKUP($B33,'[1]Dislocated Worker'!$C$6:$AD$59,21,FALSE)</f>
        <v>7000</v>
      </c>
      <c r="K33" s="11">
        <f>VLOOKUP($B33,'[1]Dislocated Worker'!$C$6:$AD$59,28,FALSE)</f>
        <v>0.53</v>
      </c>
      <c r="L33" s="8" t="s">
        <v>58</v>
      </c>
      <c r="M33" s="11">
        <f>VLOOKUP($B33,[1]Youth!$C$6:$AD$59,7,FALSE)</f>
        <v>0.60099999999999998</v>
      </c>
      <c r="N33" s="11">
        <f>VLOOKUP($B33,[1]Youth!$C$6:$AD$59,14,FALSE)</f>
        <v>0.59</v>
      </c>
      <c r="O33" s="14" t="s">
        <v>58</v>
      </c>
      <c r="P33" s="11">
        <f>VLOOKUP($B33,[1]Youth!$C$6:$AD$59,21,FALSE)</f>
        <v>0.59</v>
      </c>
      <c r="Q33" s="8" t="s">
        <v>58</v>
      </c>
      <c r="R33" s="11">
        <f>VLOOKUP($B33,'[1]Wagner-Peyser'!$C$6:$AD$59,7,FALSE)</f>
        <v>0.71</v>
      </c>
      <c r="S33" s="11">
        <f>VLOOKUP($B33,'[1]Wagner-Peyser'!$C$6:$AD$59,14,FALSE)</f>
        <v>0.67</v>
      </c>
      <c r="T33" s="12">
        <f>VLOOKUP($B33,'[1]Wagner-Peyser'!$C$6:$AD$59,21,FALSE)</f>
        <v>5134</v>
      </c>
      <c r="U33" s="8" t="s">
        <v>58</v>
      </c>
      <c r="V33" s="9"/>
      <c r="W33" s="9"/>
      <c r="X33" s="9"/>
      <c r="Y33" s="10"/>
      <c r="Z33" s="9"/>
      <c r="AA33" s="9"/>
      <c r="AB33" s="9"/>
      <c r="AC33" s="10"/>
      <c r="AD33" s="9"/>
      <c r="AE33" s="9"/>
      <c r="AF33" s="9"/>
      <c r="AG33" s="9"/>
      <c r="AH33" s="9"/>
      <c r="AI33" s="9"/>
    </row>
    <row r="34" spans="1:35" ht="13" x14ac:dyDescent="0.3">
      <c r="A34" s="7">
        <v>4</v>
      </c>
      <c r="B34" s="7" t="s">
        <v>33</v>
      </c>
      <c r="C34" s="11">
        <f>VLOOKUP($B34,[1]Adult!$C$6:$AD$59,7,FALSE)</f>
        <v>0.8</v>
      </c>
      <c r="D34" s="11">
        <f>VLOOKUP($B34,[1]Adult!$C$6:$AD$59,14,FALSE)</f>
        <v>0.78900000000000003</v>
      </c>
      <c r="E34" s="12">
        <f>VLOOKUP($B34,[1]Adult!$C$6:$AD$59,21,FALSE)</f>
        <v>8580</v>
      </c>
      <c r="F34" s="11">
        <f>VLOOKUP($B34,[1]Adult!$C$6:$AD$59,28,FALSE)</f>
        <v>0.69499999999999995</v>
      </c>
      <c r="G34" s="8" t="s">
        <v>58</v>
      </c>
      <c r="H34" s="11">
        <f>VLOOKUP($B34,'[1]Dislocated Worker'!$C$6:$AD$59,7,FALSE)</f>
        <v>0.75700000000000001</v>
      </c>
      <c r="I34" s="11">
        <f>VLOOKUP($B34,'[1]Dislocated Worker'!$C$6:$AD$59,14,FALSE)</f>
        <v>0.71299999999999997</v>
      </c>
      <c r="J34" s="12">
        <f>VLOOKUP($B34,'[1]Dislocated Worker'!$C$6:$AD$59,21,FALSE)</f>
        <v>7811</v>
      </c>
      <c r="K34" s="11">
        <f>VLOOKUP($B34,'[1]Dislocated Worker'!$C$6:$AD$59,28,FALSE)</f>
        <v>0.58299999999999996</v>
      </c>
      <c r="L34" s="8" t="s">
        <v>58</v>
      </c>
      <c r="M34" s="11">
        <f>VLOOKUP($B34,[1]Youth!$C$6:$AD$59,7,FALSE)</f>
        <v>0.7</v>
      </c>
      <c r="N34" s="11">
        <f>VLOOKUP($B34,[1]Youth!$C$6:$AD$59,14,FALSE)</f>
        <v>0.63200000000000001</v>
      </c>
      <c r="O34" s="14" t="s">
        <v>58</v>
      </c>
      <c r="P34" s="11">
        <f>VLOOKUP($B34,[1]Youth!$C$6:$AD$59,21,FALSE)</f>
        <v>0.55000000000000004</v>
      </c>
      <c r="Q34" s="8" t="s">
        <v>58</v>
      </c>
      <c r="R34" s="11">
        <f>VLOOKUP($B34,'[1]Wagner-Peyser'!$C$6:$AD$59,7,FALSE)</f>
        <v>0.627</v>
      </c>
      <c r="S34" s="11">
        <f>VLOOKUP($B34,'[1]Wagner-Peyser'!$C$6:$AD$59,14,FALSE)</f>
        <v>0.624</v>
      </c>
      <c r="T34" s="12">
        <f>VLOOKUP($B34,'[1]Wagner-Peyser'!$C$6:$AD$59,21,FALSE)</f>
        <v>4831</v>
      </c>
      <c r="U34" s="8" t="s">
        <v>58</v>
      </c>
      <c r="V34" s="9"/>
      <c r="W34" s="9"/>
      <c r="X34" s="9"/>
      <c r="Y34" s="10"/>
      <c r="Z34" s="9"/>
      <c r="AA34" s="9"/>
      <c r="AB34" s="9"/>
      <c r="AC34" s="10"/>
      <c r="AD34" s="9"/>
      <c r="AE34" s="9"/>
      <c r="AF34" s="9"/>
      <c r="AG34" s="9"/>
      <c r="AH34" s="9"/>
      <c r="AI34" s="9"/>
    </row>
    <row r="35" spans="1:35" ht="13" x14ac:dyDescent="0.3">
      <c r="A35" s="7">
        <v>4</v>
      </c>
      <c r="B35" s="7" t="s">
        <v>36</v>
      </c>
      <c r="C35" s="11">
        <f>VLOOKUP($B35,[1]Adult!$C$6:$AD$59,7,FALSE)</f>
        <v>0.76500000000000001</v>
      </c>
      <c r="D35" s="11">
        <f>VLOOKUP($B35,[1]Adult!$C$6:$AD$59,14,FALSE)</f>
        <v>0.77</v>
      </c>
      <c r="E35" s="12">
        <f>VLOOKUP($B35,[1]Adult!$C$6:$AD$59,21,FALSE)</f>
        <v>5700</v>
      </c>
      <c r="F35" s="11">
        <f>VLOOKUP($B35,[1]Adult!$C$6:$AD$59,28,FALSE)</f>
        <v>0.67</v>
      </c>
      <c r="G35" s="8" t="s">
        <v>58</v>
      </c>
      <c r="H35" s="11">
        <f>VLOOKUP($B35,'[1]Dislocated Worker'!$C$6:$AD$59,7,FALSE)</f>
        <v>0.84099999999999997</v>
      </c>
      <c r="I35" s="11">
        <f>VLOOKUP($B35,'[1]Dislocated Worker'!$C$6:$AD$59,14,FALSE)</f>
        <v>0.85699999999999998</v>
      </c>
      <c r="J35" s="12">
        <f>VLOOKUP($B35,'[1]Dislocated Worker'!$C$6:$AD$59,21,FALSE)</f>
        <v>8600</v>
      </c>
      <c r="K35" s="11">
        <f>VLOOKUP($B35,'[1]Dislocated Worker'!$C$6:$AD$59,28,FALSE)</f>
        <v>0.72199999999999998</v>
      </c>
      <c r="L35" s="8" t="s">
        <v>58</v>
      </c>
      <c r="M35" s="11">
        <f>VLOOKUP($B35,[1]Youth!$C$6:$AD$59,7,FALSE)</f>
        <v>0.75</v>
      </c>
      <c r="N35" s="11">
        <f>VLOOKUP($B35,[1]Youth!$C$6:$AD$59,14,FALSE)</f>
        <v>0.75</v>
      </c>
      <c r="O35" s="14" t="s">
        <v>58</v>
      </c>
      <c r="P35" s="11">
        <f>VLOOKUP($B35,[1]Youth!$C$6:$AD$59,21,FALSE)</f>
        <v>0.7</v>
      </c>
      <c r="Q35" s="8" t="s">
        <v>58</v>
      </c>
      <c r="R35" s="11">
        <f>VLOOKUP($B35,'[1]Wagner-Peyser'!$C$6:$AD$59,7,FALSE)</f>
        <v>0.63400000000000001</v>
      </c>
      <c r="S35" s="11">
        <f>VLOOKUP($B35,'[1]Wagner-Peyser'!$C$6:$AD$59,14,FALSE)</f>
        <v>0.63</v>
      </c>
      <c r="T35" s="12">
        <f>VLOOKUP($B35,'[1]Wagner-Peyser'!$C$6:$AD$59,21,FALSE)</f>
        <v>5500</v>
      </c>
      <c r="U35" s="8" t="s">
        <v>58</v>
      </c>
      <c r="V35" s="9"/>
      <c r="W35" s="9"/>
      <c r="X35" s="9"/>
      <c r="Y35" s="10"/>
      <c r="Z35" s="9"/>
      <c r="AA35" s="9"/>
      <c r="AB35" s="9"/>
      <c r="AC35" s="10"/>
      <c r="AD35" s="9"/>
      <c r="AE35" s="9"/>
      <c r="AF35" s="9"/>
      <c r="AG35" s="9"/>
      <c r="AH35" s="9"/>
      <c r="AI35" s="9"/>
    </row>
    <row r="36" spans="1:35" ht="13" x14ac:dyDescent="0.3">
      <c r="A36" s="7">
        <v>4</v>
      </c>
      <c r="B36" s="7" t="s">
        <v>38</v>
      </c>
      <c r="C36" s="11">
        <f>VLOOKUP($B36,[1]Adult!$C$6:$AD$59,7,FALSE)</f>
        <v>0.66700000000000004</v>
      </c>
      <c r="D36" s="11">
        <f>VLOOKUP($B36,[1]Adult!$C$6:$AD$59,14,FALSE)</f>
        <v>0.67</v>
      </c>
      <c r="E36" s="12">
        <f>VLOOKUP($B36,[1]Adult!$C$6:$AD$59,21,FALSE)</f>
        <v>5200</v>
      </c>
      <c r="F36" s="11">
        <f>VLOOKUP($B36,[1]Adult!$C$6:$AD$59,28,FALSE)</f>
        <v>0.64500000000000002</v>
      </c>
      <c r="G36" s="8" t="s">
        <v>58</v>
      </c>
      <c r="H36" s="11">
        <f>VLOOKUP($B36,'[1]Dislocated Worker'!$C$6:$AD$59,7,FALSE)</f>
        <v>0.75</v>
      </c>
      <c r="I36" s="11">
        <f>VLOOKUP($B36,'[1]Dislocated Worker'!$C$6:$AD$59,14,FALSE)</f>
        <v>0.73899999999999999</v>
      </c>
      <c r="J36" s="12">
        <f>VLOOKUP($B36,'[1]Dislocated Worker'!$C$6:$AD$59,21,FALSE)</f>
        <v>7600</v>
      </c>
      <c r="K36" s="11">
        <f>VLOOKUP($B36,'[1]Dislocated Worker'!$C$6:$AD$59,28,FALSE)</f>
        <v>0.59099999999999997</v>
      </c>
      <c r="L36" s="8" t="s">
        <v>58</v>
      </c>
      <c r="M36" s="11">
        <f>VLOOKUP($B36,[1]Youth!$C$6:$AD$59,7,FALSE)</f>
        <v>0.66500000000000004</v>
      </c>
      <c r="N36" s="11">
        <f>VLOOKUP($B36,[1]Youth!$C$6:$AD$59,14,FALSE)</f>
        <v>0.627</v>
      </c>
      <c r="O36" s="14" t="s">
        <v>58</v>
      </c>
      <c r="P36" s="11">
        <f>VLOOKUP($B36,[1]Youth!$C$6:$AD$59,21,FALSE)</f>
        <v>0.46400000000000002</v>
      </c>
      <c r="Q36" s="8" t="s">
        <v>58</v>
      </c>
      <c r="R36" s="11">
        <f>VLOOKUP($B36,'[1]Wagner-Peyser'!$C$6:$AD$59,7,FALSE)</f>
        <v>0.63500000000000001</v>
      </c>
      <c r="S36" s="11">
        <f>VLOOKUP($B36,'[1]Wagner-Peyser'!$C$6:$AD$59,14,FALSE)</f>
        <v>0.64</v>
      </c>
      <c r="T36" s="12">
        <f>VLOOKUP($B36,'[1]Wagner-Peyser'!$C$6:$AD$59,21,FALSE)</f>
        <v>5200</v>
      </c>
      <c r="U36" s="8" t="s">
        <v>58</v>
      </c>
      <c r="V36" s="9"/>
      <c r="W36" s="9"/>
      <c r="X36" s="9"/>
      <c r="Y36" s="10"/>
      <c r="Z36" s="9"/>
      <c r="AA36" s="9"/>
      <c r="AB36" s="9"/>
      <c r="AC36" s="10"/>
      <c r="AD36" s="9"/>
      <c r="AE36" s="9"/>
      <c r="AF36" s="9"/>
      <c r="AG36" s="9"/>
      <c r="AH36" s="9"/>
      <c r="AI36" s="9"/>
    </row>
    <row r="37" spans="1:35" ht="13" x14ac:dyDescent="0.3">
      <c r="A37" s="7">
        <v>4</v>
      </c>
      <c r="B37" s="7" t="s">
        <v>43</v>
      </c>
      <c r="C37" s="11">
        <f>VLOOKUP($B37,[1]Adult!$C$6:$AD$59,7,FALSE)</f>
        <v>0.77700000000000002</v>
      </c>
      <c r="D37" s="11">
        <f>VLOOKUP($B37,[1]Adult!$C$6:$AD$59,14,FALSE)</f>
        <v>0.76400000000000001</v>
      </c>
      <c r="E37" s="12">
        <f>VLOOKUP($B37,[1]Adult!$C$6:$AD$59,21,FALSE)</f>
        <v>4600</v>
      </c>
      <c r="F37" s="11">
        <f>VLOOKUP($B37,[1]Adult!$C$6:$AD$59,28,FALSE)</f>
        <v>0.60799999999999998</v>
      </c>
      <c r="G37" s="8" t="s">
        <v>58</v>
      </c>
      <c r="H37" s="11">
        <f>VLOOKUP($B37,'[1]Dislocated Worker'!$C$6:$AD$59,7,FALSE)</f>
        <v>0.875</v>
      </c>
      <c r="I37" s="11">
        <f>VLOOKUP($B37,'[1]Dislocated Worker'!$C$6:$AD$59,14,FALSE)</f>
        <v>0.84</v>
      </c>
      <c r="J37" s="12">
        <f>VLOOKUP($B37,'[1]Dislocated Worker'!$C$6:$AD$59,21,FALSE)</f>
        <v>6910</v>
      </c>
      <c r="K37" s="11">
        <f>VLOOKUP($B37,'[1]Dislocated Worker'!$C$6:$AD$59,28,FALSE)</f>
        <v>0.67900000000000005</v>
      </c>
      <c r="L37" s="8" t="s">
        <v>58</v>
      </c>
      <c r="M37" s="11">
        <f>VLOOKUP($B37,[1]Youth!$C$6:$AD$59,7,FALSE)</f>
        <v>0.73599999999999999</v>
      </c>
      <c r="N37" s="11">
        <f>VLOOKUP($B37,[1]Youth!$C$6:$AD$59,14,FALSE)</f>
        <v>0.73499999999999999</v>
      </c>
      <c r="O37" s="14" t="s">
        <v>58</v>
      </c>
      <c r="P37" s="11">
        <f>VLOOKUP($B37,[1]Youth!$C$6:$AD$59,21,FALSE)</f>
        <v>0.53500000000000003</v>
      </c>
      <c r="Q37" s="8" t="s">
        <v>58</v>
      </c>
      <c r="R37" s="11">
        <f>VLOOKUP($B37,'[1]Wagner-Peyser'!$C$6:$AD$59,7,FALSE)</f>
        <v>0.7</v>
      </c>
      <c r="S37" s="11">
        <f>VLOOKUP($B37,'[1]Wagner-Peyser'!$C$6:$AD$59,14,FALSE)</f>
        <v>0.61399999999999999</v>
      </c>
      <c r="T37" s="12">
        <f>VLOOKUP($B37,'[1]Wagner-Peyser'!$C$6:$AD$59,21,FALSE)</f>
        <v>4800</v>
      </c>
      <c r="U37" s="8" t="s">
        <v>58</v>
      </c>
      <c r="V37" s="9"/>
      <c r="W37" s="9"/>
      <c r="X37" s="9"/>
      <c r="Y37" s="10"/>
      <c r="Z37" s="9"/>
      <c r="AA37" s="9"/>
      <c r="AB37" s="9"/>
      <c r="AC37" s="10"/>
      <c r="AD37" s="9"/>
      <c r="AE37" s="9"/>
      <c r="AF37" s="9"/>
      <c r="AG37" s="9"/>
      <c r="AH37" s="9"/>
      <c r="AI37" s="9"/>
    </row>
    <row r="38" spans="1:35" ht="13" x14ac:dyDescent="0.3">
      <c r="A38" s="7">
        <v>4</v>
      </c>
      <c r="B38" s="7" t="s">
        <v>45</v>
      </c>
      <c r="C38" s="11">
        <f>VLOOKUP($B38,[1]Adult!$C$6:$AD$59,7,FALSE)</f>
        <v>0.76100000000000001</v>
      </c>
      <c r="D38" s="11">
        <f>VLOOKUP($B38,[1]Adult!$C$6:$AD$59,14,FALSE)</f>
        <v>0.73099999999999998</v>
      </c>
      <c r="E38" s="12">
        <f>VLOOKUP($B38,[1]Adult!$C$6:$AD$59,21,FALSE)</f>
        <v>4800</v>
      </c>
      <c r="F38" s="11">
        <f>VLOOKUP($B38,[1]Adult!$C$6:$AD$59,28,FALSE)</f>
        <v>0.65</v>
      </c>
      <c r="G38" s="8" t="s">
        <v>58</v>
      </c>
      <c r="H38" s="11">
        <f>VLOOKUP($B38,'[1]Dislocated Worker'!$C$6:$AD$59,7,FALSE)</f>
        <v>0.81100000000000005</v>
      </c>
      <c r="I38" s="11">
        <f>VLOOKUP($B38,'[1]Dislocated Worker'!$C$6:$AD$59,14,FALSE)</f>
        <v>0.80100000000000005</v>
      </c>
      <c r="J38" s="12">
        <f>VLOOKUP($B38,'[1]Dislocated Worker'!$C$6:$AD$59,21,FALSE)</f>
        <v>7300</v>
      </c>
      <c r="K38" s="11">
        <f>VLOOKUP($B38,'[1]Dislocated Worker'!$C$6:$AD$59,28,FALSE)</f>
        <v>0.74</v>
      </c>
      <c r="L38" s="8" t="s">
        <v>58</v>
      </c>
      <c r="M38" s="11">
        <f>VLOOKUP($B38,[1]Youth!$C$6:$AD$59,7,FALSE)</f>
        <v>0.71899999999999997</v>
      </c>
      <c r="N38" s="11">
        <f>VLOOKUP($B38,[1]Youth!$C$6:$AD$59,14,FALSE)</f>
        <v>0.73899999999999999</v>
      </c>
      <c r="O38" s="14" t="s">
        <v>58</v>
      </c>
      <c r="P38" s="11">
        <f>VLOOKUP($B38,[1]Youth!$C$6:$AD$59,21,FALSE)</f>
        <v>0.61399999999999999</v>
      </c>
      <c r="Q38" s="8" t="s">
        <v>58</v>
      </c>
      <c r="R38" s="11">
        <f>VLOOKUP($B38,'[1]Wagner-Peyser'!$C$6:$AD$59,7,FALSE)</f>
        <v>0.69</v>
      </c>
      <c r="S38" s="11">
        <f>VLOOKUP($B38,'[1]Wagner-Peyser'!$C$6:$AD$59,14,FALSE)</f>
        <v>0.69</v>
      </c>
      <c r="T38" s="12">
        <f>VLOOKUP($B38,'[1]Wagner-Peyser'!$C$6:$AD$59,21,FALSE)</f>
        <v>5200</v>
      </c>
      <c r="U38" s="8" t="s">
        <v>58</v>
      </c>
      <c r="V38" s="9"/>
      <c r="W38" s="9"/>
      <c r="X38" s="9"/>
      <c r="Y38" s="10"/>
      <c r="Z38" s="9"/>
      <c r="AA38" s="9"/>
      <c r="AB38" s="9"/>
      <c r="AC38" s="10"/>
      <c r="AD38" s="9"/>
      <c r="AE38" s="9"/>
      <c r="AF38" s="9"/>
      <c r="AG38" s="9"/>
      <c r="AH38" s="9"/>
      <c r="AI38" s="9"/>
    </row>
    <row r="39" spans="1:35" ht="13" x14ac:dyDescent="0.3">
      <c r="A39" s="7">
        <v>4</v>
      </c>
      <c r="B39" s="7" t="s">
        <v>46</v>
      </c>
      <c r="C39" s="11">
        <f>VLOOKUP($B39,[1]Adult!$C$6:$AD$59,7,FALSE)</f>
        <v>0.67</v>
      </c>
      <c r="D39" s="11">
        <f>VLOOKUP($B39,[1]Adult!$C$6:$AD$59,14,FALSE)</f>
        <v>0.7</v>
      </c>
      <c r="E39" s="12">
        <f>VLOOKUP($B39,[1]Adult!$C$6:$AD$59,21,FALSE)</f>
        <v>5646</v>
      </c>
      <c r="F39" s="11">
        <f>VLOOKUP($B39,[1]Adult!$C$6:$AD$59,28,FALSE)</f>
        <v>0.53</v>
      </c>
      <c r="G39" s="8" t="s">
        <v>58</v>
      </c>
      <c r="H39" s="11">
        <f>VLOOKUP($B39,'[1]Dislocated Worker'!$C$6:$AD$59,7,FALSE)</f>
        <v>0.81</v>
      </c>
      <c r="I39" s="11">
        <f>VLOOKUP($B39,'[1]Dislocated Worker'!$C$6:$AD$59,14,FALSE)</f>
        <v>0.84</v>
      </c>
      <c r="J39" s="12">
        <f>VLOOKUP($B39,'[1]Dislocated Worker'!$C$6:$AD$59,21,FALSE)</f>
        <v>7500</v>
      </c>
      <c r="K39" s="11">
        <f>VLOOKUP($B39,'[1]Dislocated Worker'!$C$6:$AD$59,28,FALSE)</f>
        <v>0.61299999999999999</v>
      </c>
      <c r="L39" s="8" t="s">
        <v>58</v>
      </c>
      <c r="M39" s="11">
        <f>VLOOKUP($B39,[1]Youth!$C$6:$AD$59,7,FALSE)</f>
        <v>0.67</v>
      </c>
      <c r="N39" s="11">
        <f>VLOOKUP($B39,[1]Youth!$C$6:$AD$59,14,FALSE)</f>
        <v>0.65</v>
      </c>
      <c r="O39" s="14" t="s">
        <v>58</v>
      </c>
      <c r="P39" s="11">
        <f>VLOOKUP($B39,[1]Youth!$C$6:$AD$59,21,FALSE)</f>
        <v>0.54</v>
      </c>
      <c r="Q39" s="8" t="s">
        <v>58</v>
      </c>
      <c r="R39" s="11">
        <f>VLOOKUP($B39,'[1]Wagner-Peyser'!$C$6:$AD$59,7,FALSE)</f>
        <v>0.63</v>
      </c>
      <c r="S39" s="11">
        <f>VLOOKUP($B39,'[1]Wagner-Peyser'!$C$6:$AD$59,14,FALSE)</f>
        <v>0.67</v>
      </c>
      <c r="T39" s="12">
        <f>VLOOKUP($B39,'[1]Wagner-Peyser'!$C$6:$AD$59,21,FALSE)</f>
        <v>5414</v>
      </c>
      <c r="U39" s="8" t="s">
        <v>58</v>
      </c>
      <c r="V39" s="9"/>
      <c r="W39" s="9"/>
      <c r="X39" s="9"/>
      <c r="Y39" s="10"/>
      <c r="Z39" s="9"/>
      <c r="AA39" s="9"/>
      <c r="AB39" s="9"/>
      <c r="AC39" s="10"/>
      <c r="AD39" s="9"/>
      <c r="AE39" s="9"/>
      <c r="AF39" s="9"/>
      <c r="AG39" s="9"/>
      <c r="AH39" s="9"/>
      <c r="AI39" s="9"/>
    </row>
    <row r="40" spans="1:35" ht="13" x14ac:dyDescent="0.3">
      <c r="A40" s="7">
        <v>4</v>
      </c>
      <c r="B40" s="7" t="s">
        <v>52</v>
      </c>
      <c r="C40" s="11">
        <f>VLOOKUP($B40,[1]Adult!$C$6:$AD$59,7,FALSE)</f>
        <v>0.71</v>
      </c>
      <c r="D40" s="11">
        <f>VLOOKUP($B40,[1]Adult!$C$6:$AD$59,14,FALSE)</f>
        <v>0.69799999999999995</v>
      </c>
      <c r="E40" s="12">
        <f>VLOOKUP($B40,[1]Adult!$C$6:$AD$59,21,FALSE)</f>
        <v>6196</v>
      </c>
      <c r="F40" s="11">
        <f>VLOOKUP($B40,[1]Adult!$C$6:$AD$59,28,FALSE)</f>
        <v>0.57999999999999996</v>
      </c>
      <c r="G40" s="8" t="s">
        <v>58</v>
      </c>
      <c r="H40" s="11">
        <f>VLOOKUP($B40,'[1]Dislocated Worker'!$C$6:$AD$59,7,FALSE)</f>
        <v>0.79</v>
      </c>
      <c r="I40" s="11">
        <f>VLOOKUP($B40,'[1]Dislocated Worker'!$C$6:$AD$59,14,FALSE)</f>
        <v>0.77</v>
      </c>
      <c r="J40" s="12">
        <f>VLOOKUP($B40,'[1]Dislocated Worker'!$C$6:$AD$59,21,FALSE)</f>
        <v>7306</v>
      </c>
      <c r="K40" s="11">
        <f>VLOOKUP($B40,'[1]Dislocated Worker'!$C$6:$AD$59,28,FALSE)</f>
        <v>0.67</v>
      </c>
      <c r="L40" s="8" t="s">
        <v>58</v>
      </c>
      <c r="M40" s="11">
        <f>VLOOKUP($B40,[1]Youth!$C$6:$AD$59,7,FALSE)</f>
        <v>0.65</v>
      </c>
      <c r="N40" s="11">
        <f>VLOOKUP($B40,[1]Youth!$C$6:$AD$59,14,FALSE)</f>
        <v>0.66</v>
      </c>
      <c r="O40" s="14" t="s">
        <v>58</v>
      </c>
      <c r="P40" s="11">
        <f>VLOOKUP($B40,[1]Youth!$C$6:$AD$59,21,FALSE)</f>
        <v>0.57999999999999996</v>
      </c>
      <c r="Q40" s="8" t="s">
        <v>58</v>
      </c>
      <c r="R40" s="11">
        <f>VLOOKUP($B40,'[1]Wagner-Peyser'!$C$6:$AD$59,7,FALSE)</f>
        <v>0.68</v>
      </c>
      <c r="S40" s="11">
        <f>VLOOKUP($B40,'[1]Wagner-Peyser'!$C$6:$AD$59,14,FALSE)</f>
        <v>0.68200000000000005</v>
      </c>
      <c r="T40" s="12">
        <f>VLOOKUP($B40,'[1]Wagner-Peyser'!$C$6:$AD$59,21,FALSE)</f>
        <v>5400</v>
      </c>
      <c r="U40" s="8" t="s">
        <v>58</v>
      </c>
      <c r="V40" s="9"/>
      <c r="W40" s="9"/>
      <c r="X40" s="9"/>
      <c r="Y40" s="10"/>
      <c r="Z40" s="9"/>
      <c r="AA40" s="9"/>
      <c r="AB40" s="9"/>
      <c r="AC40" s="10"/>
      <c r="AD40" s="9"/>
      <c r="AE40" s="9"/>
      <c r="AF40" s="9"/>
      <c r="AG40" s="9"/>
      <c r="AH40" s="9"/>
      <c r="AI40" s="9"/>
    </row>
    <row r="41" spans="1:35" ht="13" x14ac:dyDescent="0.3">
      <c r="A41" s="7">
        <v>5</v>
      </c>
      <c r="B41" s="7" t="s">
        <v>15</v>
      </c>
      <c r="C41" s="11">
        <f>VLOOKUP($B41,[1]Adult!$C$6:$AD$59,7,FALSE)</f>
        <v>0.76</v>
      </c>
      <c r="D41" s="11">
        <f>VLOOKUP($B41,[1]Adult!$C$6:$AD$59,14,FALSE)</f>
        <v>0.73</v>
      </c>
      <c r="E41" s="12">
        <f>VLOOKUP($B41,[1]Adult!$C$6:$AD$59,21,FALSE)</f>
        <v>5460</v>
      </c>
      <c r="F41" s="11">
        <f>VLOOKUP($B41,[1]Adult!$C$6:$AD$59,28,FALSE)</f>
        <v>0.63</v>
      </c>
      <c r="G41" s="8" t="s">
        <v>58</v>
      </c>
      <c r="H41" s="11">
        <f>VLOOKUP($B41,'[1]Dislocated Worker'!$C$6:$AD$59,7,FALSE)</f>
        <v>0.80500000000000005</v>
      </c>
      <c r="I41" s="11">
        <f>VLOOKUP($B41,'[1]Dislocated Worker'!$C$6:$AD$59,14,FALSE)</f>
        <v>0.79</v>
      </c>
      <c r="J41" s="12">
        <f>VLOOKUP($B41,'[1]Dislocated Worker'!$C$6:$AD$59,21,FALSE)</f>
        <v>7700</v>
      </c>
      <c r="K41" s="11">
        <f>VLOOKUP($B41,'[1]Dislocated Worker'!$C$6:$AD$59,28,FALSE)</f>
        <v>0.66</v>
      </c>
      <c r="L41" s="8" t="s">
        <v>58</v>
      </c>
      <c r="M41" s="11">
        <f>VLOOKUP($B41,[1]Youth!$C$6:$AD$59,7,FALSE)</f>
        <v>0.73</v>
      </c>
      <c r="N41" s="11">
        <f>VLOOKUP($B41,[1]Youth!$C$6:$AD$59,14,FALSE)</f>
        <v>0.62</v>
      </c>
      <c r="O41" s="14" t="s">
        <v>58</v>
      </c>
      <c r="P41" s="11">
        <f>VLOOKUP($B41,[1]Youth!$C$6:$AD$59,21,FALSE)</f>
        <v>0.67</v>
      </c>
      <c r="Q41" s="8" t="s">
        <v>58</v>
      </c>
      <c r="R41" s="11">
        <f>VLOOKUP($B41,'[1]Wagner-Peyser'!$C$6:$AD$59,7,FALSE)</f>
        <v>0.61</v>
      </c>
      <c r="S41" s="11">
        <f>VLOOKUP($B41,'[1]Wagner-Peyser'!$C$6:$AD$59,14,FALSE)</f>
        <v>0.6</v>
      </c>
      <c r="T41" s="12">
        <f>VLOOKUP($B41,'[1]Wagner-Peyser'!$C$6:$AD$59,21,FALSE)</f>
        <v>5400</v>
      </c>
      <c r="U41" s="8" t="s">
        <v>58</v>
      </c>
      <c r="V41" s="9"/>
      <c r="W41" s="9"/>
      <c r="X41" s="9"/>
      <c r="Y41" s="10"/>
      <c r="Z41" s="9"/>
      <c r="AA41" s="9"/>
      <c r="AB41" s="9"/>
      <c r="AC41" s="10"/>
      <c r="AD41" s="9"/>
      <c r="AE41" s="9"/>
      <c r="AF41" s="9"/>
      <c r="AG41" s="9"/>
      <c r="AH41" s="9"/>
      <c r="AI41" s="9"/>
    </row>
    <row r="42" spans="1:35" ht="13" x14ac:dyDescent="0.3">
      <c r="A42" s="7">
        <v>5</v>
      </c>
      <c r="B42" s="7" t="s">
        <v>16</v>
      </c>
      <c r="C42" s="11">
        <f>VLOOKUP($B42,[1]Adult!$C$6:$AD$59,7,FALSE)</f>
        <v>0.77</v>
      </c>
      <c r="D42" s="11">
        <f>VLOOKUP($B42,[1]Adult!$C$6:$AD$59,14,FALSE)</f>
        <v>0.74</v>
      </c>
      <c r="E42" s="12">
        <f>VLOOKUP($B42,[1]Adult!$C$6:$AD$59,21,FALSE)</f>
        <v>5600</v>
      </c>
      <c r="F42" s="11">
        <f>VLOOKUP($B42,[1]Adult!$C$6:$AD$59,28,FALSE)</f>
        <v>0.52</v>
      </c>
      <c r="G42" s="8" t="s">
        <v>58</v>
      </c>
      <c r="H42" s="11">
        <f>VLOOKUP($B42,'[1]Dislocated Worker'!$C$6:$AD$59,7,FALSE)</f>
        <v>0.76</v>
      </c>
      <c r="I42" s="11">
        <f>VLOOKUP($B42,'[1]Dislocated Worker'!$C$6:$AD$59,14,FALSE)</f>
        <v>0.75</v>
      </c>
      <c r="J42" s="12">
        <f>VLOOKUP($B42,'[1]Dislocated Worker'!$C$6:$AD$59,21,FALSE)</f>
        <v>7000</v>
      </c>
      <c r="K42" s="11">
        <f>VLOOKUP($B42,'[1]Dislocated Worker'!$C$6:$AD$59,28,FALSE)</f>
        <v>0.48</v>
      </c>
      <c r="L42" s="8" t="s">
        <v>58</v>
      </c>
      <c r="M42" s="11">
        <f>VLOOKUP($B42,[1]Youth!$C$6:$AD$59,7,FALSE)</f>
        <v>0.74</v>
      </c>
      <c r="N42" s="11">
        <f>VLOOKUP($B42,[1]Youth!$C$6:$AD$59,14,FALSE)</f>
        <v>0.71</v>
      </c>
      <c r="O42" s="14" t="s">
        <v>58</v>
      </c>
      <c r="P42" s="11">
        <f>VLOOKUP($B42,[1]Youth!$C$6:$AD$59,21,FALSE)</f>
        <v>0.62</v>
      </c>
      <c r="Q42" s="8" t="s">
        <v>58</v>
      </c>
      <c r="R42" s="11">
        <f>VLOOKUP($B42,'[1]Wagner-Peyser'!$C$6:$AD$59,7,FALSE)</f>
        <v>0.68</v>
      </c>
      <c r="S42" s="11">
        <f>VLOOKUP($B42,'[1]Wagner-Peyser'!$C$6:$AD$59,14,FALSE)</f>
        <v>0.66</v>
      </c>
      <c r="T42" s="12">
        <f>VLOOKUP($B42,'[1]Wagner-Peyser'!$C$6:$AD$59,21,FALSE)</f>
        <v>5250</v>
      </c>
      <c r="U42" s="8" t="s">
        <v>58</v>
      </c>
      <c r="V42" s="9"/>
      <c r="W42" s="9"/>
      <c r="X42" s="9"/>
      <c r="Y42" s="10"/>
      <c r="Z42" s="9"/>
      <c r="AA42" s="9"/>
      <c r="AB42" s="9"/>
      <c r="AC42" s="10"/>
      <c r="AD42" s="9"/>
      <c r="AE42" s="9"/>
      <c r="AF42" s="9"/>
      <c r="AG42" s="9"/>
      <c r="AH42" s="9"/>
      <c r="AI42" s="9"/>
    </row>
    <row r="43" spans="1:35" ht="13" x14ac:dyDescent="0.3">
      <c r="A43" s="7">
        <v>5</v>
      </c>
      <c r="B43" s="7" t="s">
        <v>17</v>
      </c>
      <c r="C43" s="11">
        <f>VLOOKUP($B43,[1]Adult!$C$6:$AD$59,7,FALSE)</f>
        <v>0.72</v>
      </c>
      <c r="D43" s="11">
        <f>VLOOKUP($B43,[1]Adult!$C$6:$AD$59,14,FALSE)</f>
        <v>0.7</v>
      </c>
      <c r="E43" s="12">
        <f>VLOOKUP($B43,[1]Adult!$C$6:$AD$59,21,FALSE)</f>
        <v>4900</v>
      </c>
      <c r="F43" s="11">
        <f>VLOOKUP($B43,[1]Adult!$C$6:$AD$59,28,FALSE)</f>
        <v>0.67</v>
      </c>
      <c r="G43" s="8" t="s">
        <v>58</v>
      </c>
      <c r="H43" s="11">
        <f>VLOOKUP($B43,'[1]Dislocated Worker'!$C$6:$AD$59,7,FALSE)</f>
        <v>0.73</v>
      </c>
      <c r="I43" s="11">
        <f>VLOOKUP($B43,'[1]Dislocated Worker'!$C$6:$AD$59,14,FALSE)</f>
        <v>0.71</v>
      </c>
      <c r="J43" s="12">
        <f>VLOOKUP($B43,'[1]Dislocated Worker'!$C$6:$AD$59,21,FALSE)</f>
        <v>6100</v>
      </c>
      <c r="K43" s="11">
        <f>VLOOKUP($B43,'[1]Dislocated Worker'!$C$6:$AD$59,28,FALSE)</f>
        <v>0.67</v>
      </c>
      <c r="L43" s="8" t="s">
        <v>58</v>
      </c>
      <c r="M43" s="11">
        <f>VLOOKUP($B43,[1]Youth!$C$6:$AD$59,7,FALSE)</f>
        <v>0.72</v>
      </c>
      <c r="N43" s="11">
        <f>VLOOKUP($B43,[1]Youth!$C$6:$AD$59,14,FALSE)</f>
        <v>0.71</v>
      </c>
      <c r="O43" s="14" t="s">
        <v>58</v>
      </c>
      <c r="P43" s="11">
        <f>VLOOKUP($B43,[1]Youth!$C$6:$AD$59,21,FALSE)</f>
        <v>0.59</v>
      </c>
      <c r="Q43" s="8" t="s">
        <v>58</v>
      </c>
      <c r="R43" s="11">
        <f>VLOOKUP($B43,'[1]Wagner-Peyser'!$C$6:$AD$59,7,FALSE)</f>
        <v>0.71</v>
      </c>
      <c r="S43" s="11">
        <f>VLOOKUP($B43,'[1]Wagner-Peyser'!$C$6:$AD$59,14,FALSE)</f>
        <v>0.65</v>
      </c>
      <c r="T43" s="12">
        <f>VLOOKUP($B43,'[1]Wagner-Peyser'!$C$6:$AD$59,21,FALSE)</f>
        <v>5500</v>
      </c>
      <c r="U43" s="8" t="s">
        <v>58</v>
      </c>
      <c r="V43" s="9"/>
      <c r="W43" s="9"/>
      <c r="X43" s="9"/>
      <c r="Y43" s="10"/>
      <c r="Z43" s="9"/>
      <c r="AA43" s="9"/>
      <c r="AB43" s="9"/>
      <c r="AC43" s="10"/>
      <c r="AD43" s="9"/>
      <c r="AE43" s="9"/>
      <c r="AF43" s="9"/>
      <c r="AG43" s="9"/>
      <c r="AH43" s="9"/>
      <c r="AI43" s="9"/>
    </row>
    <row r="44" spans="1:35" ht="13" x14ac:dyDescent="0.3">
      <c r="A44" s="7">
        <v>5</v>
      </c>
      <c r="B44" s="7" t="s">
        <v>18</v>
      </c>
      <c r="C44" s="11">
        <f>VLOOKUP($B44,[1]Adult!$C$6:$AD$59,7,FALSE)</f>
        <v>0.78700000000000003</v>
      </c>
      <c r="D44" s="11">
        <f>VLOOKUP($B44,[1]Adult!$C$6:$AD$59,14,FALSE)</f>
        <v>0.76600000000000001</v>
      </c>
      <c r="E44" s="12">
        <f>VLOOKUP($B44,[1]Adult!$C$6:$AD$59,21,FALSE)</f>
        <v>6225</v>
      </c>
      <c r="F44" s="11">
        <f>VLOOKUP($B44,[1]Adult!$C$6:$AD$59,28,FALSE)</f>
        <v>0.67400000000000004</v>
      </c>
      <c r="G44" s="8" t="s">
        <v>58</v>
      </c>
      <c r="H44" s="11">
        <f>VLOOKUP($B44,'[1]Dislocated Worker'!$C$6:$AD$59,7,FALSE)</f>
        <v>0.81699999999999995</v>
      </c>
      <c r="I44" s="11">
        <f>VLOOKUP($B44,'[1]Dislocated Worker'!$C$6:$AD$59,14,FALSE)</f>
        <v>0.80200000000000005</v>
      </c>
      <c r="J44" s="12">
        <f>VLOOKUP($B44,'[1]Dislocated Worker'!$C$6:$AD$59,21,FALSE)</f>
        <v>8084</v>
      </c>
      <c r="K44" s="11">
        <f>VLOOKUP($B44,'[1]Dislocated Worker'!$C$6:$AD$59,28,FALSE)</f>
        <v>0.69</v>
      </c>
      <c r="L44" s="8" t="s">
        <v>58</v>
      </c>
      <c r="M44" s="11">
        <f>VLOOKUP($B44,[1]Youth!$C$6:$AD$59,7,FALSE)</f>
        <v>0.72599999999999998</v>
      </c>
      <c r="N44" s="11">
        <f>VLOOKUP($B44,[1]Youth!$C$6:$AD$59,14,FALSE)</f>
        <v>0.67400000000000004</v>
      </c>
      <c r="O44" s="14" t="s">
        <v>58</v>
      </c>
      <c r="P44" s="11">
        <f>VLOOKUP($B44,[1]Youth!$C$6:$AD$59,21,FALSE)</f>
        <v>0.63300000000000001</v>
      </c>
      <c r="Q44" s="8" t="s">
        <v>58</v>
      </c>
      <c r="R44" s="11">
        <f>VLOOKUP($B44,'[1]Wagner-Peyser'!$C$6:$AD$59,7,FALSE)</f>
        <v>0.67900000000000005</v>
      </c>
      <c r="S44" s="11">
        <f>VLOOKUP($B44,'[1]Wagner-Peyser'!$C$6:$AD$59,14,FALSE)</f>
        <v>0.68200000000000005</v>
      </c>
      <c r="T44" s="12">
        <f>VLOOKUP($B44,'[1]Wagner-Peyser'!$C$6:$AD$59,21,FALSE)</f>
        <v>4701</v>
      </c>
      <c r="U44" s="8" t="s">
        <v>58</v>
      </c>
      <c r="V44" s="9"/>
      <c r="W44" s="9"/>
      <c r="X44" s="9"/>
      <c r="Y44" s="10"/>
      <c r="Z44" s="9"/>
      <c r="AA44" s="9"/>
      <c r="AB44" s="9"/>
      <c r="AC44" s="10"/>
      <c r="AD44" s="9"/>
      <c r="AE44" s="9"/>
      <c r="AF44" s="9"/>
      <c r="AG44" s="9"/>
      <c r="AH44" s="9"/>
      <c r="AI44" s="9"/>
    </row>
    <row r="45" spans="1:35" ht="13" x14ac:dyDescent="0.3">
      <c r="A45" s="7">
        <v>5</v>
      </c>
      <c r="B45" s="7" t="s">
        <v>24</v>
      </c>
      <c r="C45" s="11">
        <f>VLOOKUP($B45,[1]Adult!$C$6:$AD$59,7,FALSE)</f>
        <v>0.85299999999999998</v>
      </c>
      <c r="D45" s="11">
        <f>VLOOKUP($B45,[1]Adult!$C$6:$AD$59,14,FALSE)</f>
        <v>0.752</v>
      </c>
      <c r="E45" s="12">
        <f>VLOOKUP($B45,[1]Adult!$C$6:$AD$59,21,FALSE)</f>
        <v>6700</v>
      </c>
      <c r="F45" s="11">
        <f>VLOOKUP($B45,[1]Adult!$C$6:$AD$59,28,FALSE)</f>
        <v>0.74</v>
      </c>
      <c r="G45" s="8" t="s">
        <v>58</v>
      </c>
      <c r="H45" s="11">
        <f>VLOOKUP($B45,'[1]Dislocated Worker'!$C$6:$AD$59,7,FALSE)</f>
        <v>0.876</v>
      </c>
      <c r="I45" s="11">
        <f>VLOOKUP($B45,'[1]Dislocated Worker'!$C$6:$AD$59,14,FALSE)</f>
        <v>0.82399999999999995</v>
      </c>
      <c r="J45" s="12">
        <f>VLOOKUP($B45,'[1]Dislocated Worker'!$C$6:$AD$59,21,FALSE)</f>
        <v>7697</v>
      </c>
      <c r="K45" s="11">
        <f>VLOOKUP($B45,'[1]Dislocated Worker'!$C$6:$AD$59,28,FALSE)</f>
        <v>0.77</v>
      </c>
      <c r="L45" s="8" t="s">
        <v>58</v>
      </c>
      <c r="M45" s="11">
        <f>VLOOKUP($B45,[1]Youth!$C$6:$AD$59,7,FALSE)</f>
        <v>0.72</v>
      </c>
      <c r="N45" s="11">
        <f>VLOOKUP($B45,[1]Youth!$C$6:$AD$59,14,FALSE)</f>
        <v>0.72</v>
      </c>
      <c r="O45" s="14" t="s">
        <v>58</v>
      </c>
      <c r="P45" s="11">
        <f>VLOOKUP($B45,[1]Youth!$C$6:$AD$59,21,FALSE)</f>
        <v>0.6</v>
      </c>
      <c r="Q45" s="8" t="s">
        <v>58</v>
      </c>
      <c r="R45" s="11">
        <f>VLOOKUP($B45,'[1]Wagner-Peyser'!$C$6:$AD$59,7,FALSE)</f>
        <v>0.70499999999999996</v>
      </c>
      <c r="S45" s="11">
        <f>VLOOKUP($B45,'[1]Wagner-Peyser'!$C$6:$AD$59,14,FALSE)</f>
        <v>0.69899999999999995</v>
      </c>
      <c r="T45" s="12">
        <f>VLOOKUP($B45,'[1]Wagner-Peyser'!$C$6:$AD$59,21,FALSE)</f>
        <v>5500</v>
      </c>
      <c r="U45" s="8" t="s">
        <v>58</v>
      </c>
      <c r="V45" s="9"/>
      <c r="W45" s="9"/>
      <c r="X45" s="9"/>
      <c r="Y45" s="10"/>
      <c r="Z45" s="9"/>
      <c r="AA45" s="9"/>
      <c r="AB45" s="9"/>
      <c r="AC45" s="10"/>
      <c r="AD45" s="9"/>
      <c r="AE45" s="9"/>
      <c r="AF45" s="9"/>
      <c r="AG45" s="9"/>
      <c r="AH45" s="9"/>
      <c r="AI45" s="9"/>
    </row>
    <row r="46" spans="1:35" ht="13" x14ac:dyDescent="0.3">
      <c r="A46" s="7">
        <v>5</v>
      </c>
      <c r="B46" s="7" t="s">
        <v>25</v>
      </c>
      <c r="C46" s="11">
        <f>VLOOKUP($B46,[1]Adult!$C$6:$AD$59,7,FALSE)</f>
        <v>0.82099999999999995</v>
      </c>
      <c r="D46" s="11">
        <f>VLOOKUP($B46,[1]Adult!$C$6:$AD$59,14,FALSE)</f>
        <v>0.72499999999999998</v>
      </c>
      <c r="E46" s="12">
        <f>VLOOKUP($B46,[1]Adult!$C$6:$AD$59,21,FALSE)</f>
        <v>6350</v>
      </c>
      <c r="F46" s="11">
        <f>VLOOKUP($B46,[1]Adult!$C$6:$AD$59,28,FALSE)</f>
        <v>0.73</v>
      </c>
      <c r="G46" s="8" t="s">
        <v>58</v>
      </c>
      <c r="H46" s="11">
        <f>VLOOKUP($B46,'[1]Dislocated Worker'!$C$6:$AD$59,7,FALSE)</f>
        <v>0.82899999999999996</v>
      </c>
      <c r="I46" s="11">
        <f>VLOOKUP($B46,'[1]Dislocated Worker'!$C$6:$AD$59,14,FALSE)</f>
        <v>0.78600000000000003</v>
      </c>
      <c r="J46" s="12">
        <f>VLOOKUP($B46,'[1]Dislocated Worker'!$C$6:$AD$59,21,FALSE)</f>
        <v>8960</v>
      </c>
      <c r="K46" s="11">
        <f>VLOOKUP($B46,'[1]Dislocated Worker'!$C$6:$AD$59,28,FALSE)</f>
        <v>0.81399999999999995</v>
      </c>
      <c r="L46" s="8" t="s">
        <v>58</v>
      </c>
      <c r="M46" s="11">
        <f>VLOOKUP($B46,[1]Youth!$C$6:$AD$59,7,FALSE)</f>
        <v>0.67</v>
      </c>
      <c r="N46" s="11">
        <f>VLOOKUP($B46,[1]Youth!$C$6:$AD$59,14,FALSE)</f>
        <v>0.625</v>
      </c>
      <c r="O46" s="14" t="s">
        <v>58</v>
      </c>
      <c r="P46" s="11">
        <f>VLOOKUP($B46,[1]Youth!$C$6:$AD$59,21,FALSE)</f>
        <v>0.47699999999999998</v>
      </c>
      <c r="Q46" s="8" t="s">
        <v>58</v>
      </c>
      <c r="R46" s="11">
        <f>VLOOKUP($B46,'[1]Wagner-Peyser'!$C$6:$AD$59,7,FALSE)</f>
        <v>0.64</v>
      </c>
      <c r="S46" s="11">
        <f>VLOOKUP($B46,'[1]Wagner-Peyser'!$C$6:$AD$59,14,FALSE)</f>
        <v>0.68</v>
      </c>
      <c r="T46" s="12">
        <f>VLOOKUP($B46,'[1]Wagner-Peyser'!$C$6:$AD$59,21,FALSE)</f>
        <v>6400</v>
      </c>
      <c r="U46" s="8" t="s">
        <v>58</v>
      </c>
      <c r="V46" s="9"/>
      <c r="W46" s="9"/>
      <c r="X46" s="9"/>
      <c r="Y46" s="10"/>
      <c r="Z46" s="9"/>
      <c r="AA46" s="9"/>
      <c r="AB46" s="9"/>
      <c r="AC46" s="10"/>
      <c r="AD46" s="9"/>
      <c r="AE46" s="9"/>
      <c r="AF46" s="9"/>
      <c r="AG46" s="9"/>
      <c r="AH46" s="9"/>
      <c r="AI46" s="9"/>
    </row>
    <row r="47" spans="1:35" ht="13" x14ac:dyDescent="0.3">
      <c r="A47" s="7">
        <v>5</v>
      </c>
      <c r="B47" s="7" t="s">
        <v>27</v>
      </c>
      <c r="C47" s="11">
        <f>VLOOKUP($B47,[1]Adult!$C$6:$AD$59,7,FALSE)</f>
        <v>0.68700000000000006</v>
      </c>
      <c r="D47" s="11">
        <f>VLOOKUP($B47,[1]Adult!$C$6:$AD$59,14,FALSE)</f>
        <v>0.66400000000000003</v>
      </c>
      <c r="E47" s="12">
        <f>VLOOKUP($B47,[1]Adult!$C$6:$AD$59,21,FALSE)</f>
        <v>5100</v>
      </c>
      <c r="F47" s="11">
        <f>VLOOKUP($B47,[1]Adult!$C$6:$AD$59,28,FALSE)</f>
        <v>0.46500000000000002</v>
      </c>
      <c r="G47" s="8" t="s">
        <v>58</v>
      </c>
      <c r="H47" s="11">
        <f>VLOOKUP($B47,'[1]Dislocated Worker'!$C$6:$AD$59,7,FALSE)</f>
        <v>0.72499999999999998</v>
      </c>
      <c r="I47" s="11">
        <f>VLOOKUP($B47,'[1]Dislocated Worker'!$C$6:$AD$59,14,FALSE)</f>
        <v>0.70199999999999996</v>
      </c>
      <c r="J47" s="12">
        <f>VLOOKUP($B47,'[1]Dislocated Worker'!$C$6:$AD$59,21,FALSE)</f>
        <v>5800</v>
      </c>
      <c r="K47" s="11">
        <f>VLOOKUP($B47,'[1]Dislocated Worker'!$C$6:$AD$59,28,FALSE)</f>
        <v>0.51</v>
      </c>
      <c r="L47" s="8" t="s">
        <v>58</v>
      </c>
      <c r="M47" s="11">
        <f>VLOOKUP($B47,[1]Youth!$C$6:$AD$59,7,FALSE)</f>
        <v>0.72499999999999998</v>
      </c>
      <c r="N47" s="11">
        <f>VLOOKUP($B47,[1]Youth!$C$6:$AD$59,14,FALSE)</f>
        <v>0.68</v>
      </c>
      <c r="O47" s="14" t="s">
        <v>58</v>
      </c>
      <c r="P47" s="11">
        <f>VLOOKUP($B47,[1]Youth!$C$6:$AD$59,21,FALSE)</f>
        <v>0.67200000000000004</v>
      </c>
      <c r="Q47" s="8" t="s">
        <v>58</v>
      </c>
      <c r="R47" s="11">
        <f>VLOOKUP($B47,'[1]Wagner-Peyser'!$C$6:$AD$59,7,FALSE)</f>
        <v>0.67</v>
      </c>
      <c r="S47" s="11">
        <f>VLOOKUP($B47,'[1]Wagner-Peyser'!$C$6:$AD$59,14,FALSE)</f>
        <v>0.70799999999999996</v>
      </c>
      <c r="T47" s="12">
        <f>VLOOKUP($B47,'[1]Wagner-Peyser'!$C$6:$AD$59,21,FALSE)</f>
        <v>4844</v>
      </c>
      <c r="U47" s="8" t="s">
        <v>58</v>
      </c>
      <c r="V47" s="9"/>
      <c r="W47" s="9"/>
      <c r="X47" s="9"/>
      <c r="Y47" s="10"/>
      <c r="Z47" s="9"/>
      <c r="AA47" s="9"/>
      <c r="AB47" s="9"/>
      <c r="AC47" s="10"/>
      <c r="AD47" s="9"/>
      <c r="AE47" s="9"/>
      <c r="AF47" s="9"/>
      <c r="AG47" s="9"/>
      <c r="AH47" s="9"/>
      <c r="AI47" s="9"/>
    </row>
    <row r="48" spans="1:35" ht="13" x14ac:dyDescent="0.3">
      <c r="A48" s="7">
        <v>5</v>
      </c>
      <c r="B48" s="7" t="s">
        <v>29</v>
      </c>
      <c r="C48" s="11">
        <f>VLOOKUP($B48,[1]Adult!$C$6:$AD$59,7,FALSE)</f>
        <v>0.78</v>
      </c>
      <c r="D48" s="11">
        <f>VLOOKUP($B48,[1]Adult!$C$6:$AD$59,14,FALSE)</f>
        <v>0.79</v>
      </c>
      <c r="E48" s="12">
        <f>VLOOKUP($B48,[1]Adult!$C$6:$AD$59,21,FALSE)</f>
        <v>6000</v>
      </c>
      <c r="F48" s="11">
        <f>VLOOKUP($B48,[1]Adult!$C$6:$AD$59,28,FALSE)</f>
        <v>0.56000000000000005</v>
      </c>
      <c r="G48" s="8" t="s">
        <v>58</v>
      </c>
      <c r="H48" s="11">
        <f>VLOOKUP($B48,'[1]Dislocated Worker'!$C$6:$AD$59,7,FALSE)</f>
        <v>0.87</v>
      </c>
      <c r="I48" s="11">
        <f>VLOOKUP($B48,'[1]Dislocated Worker'!$C$6:$AD$59,14,FALSE)</f>
        <v>0.88</v>
      </c>
      <c r="J48" s="12">
        <f>VLOOKUP($B48,'[1]Dislocated Worker'!$C$6:$AD$59,21,FALSE)</f>
        <v>7500</v>
      </c>
      <c r="K48" s="11">
        <f>VLOOKUP($B48,'[1]Dislocated Worker'!$C$6:$AD$59,28,FALSE)</f>
        <v>0.6</v>
      </c>
      <c r="L48" s="8" t="s">
        <v>58</v>
      </c>
      <c r="M48" s="11">
        <f>VLOOKUP($B48,[1]Youth!$C$6:$AD$59,7,FALSE)</f>
        <v>0.78</v>
      </c>
      <c r="N48" s="11">
        <f>VLOOKUP($B48,[1]Youth!$C$6:$AD$59,14,FALSE)</f>
        <v>0.77</v>
      </c>
      <c r="O48" s="14" t="s">
        <v>58</v>
      </c>
      <c r="P48" s="11">
        <f>VLOOKUP($B48,[1]Youth!$C$6:$AD$59,21,FALSE)</f>
        <v>0.68</v>
      </c>
      <c r="Q48" s="8" t="s">
        <v>58</v>
      </c>
      <c r="R48" s="11">
        <f>VLOOKUP($B48,'[1]Wagner-Peyser'!$C$6:$AD$59,7,FALSE)</f>
        <v>0.73</v>
      </c>
      <c r="S48" s="11">
        <f>VLOOKUP($B48,'[1]Wagner-Peyser'!$C$6:$AD$59,14,FALSE)</f>
        <v>0.73</v>
      </c>
      <c r="T48" s="12">
        <f>VLOOKUP($B48,'[1]Wagner-Peyser'!$C$6:$AD$59,21,FALSE)</f>
        <v>5800</v>
      </c>
      <c r="U48" s="8" t="s">
        <v>58</v>
      </c>
      <c r="V48" s="9"/>
      <c r="W48" s="9"/>
      <c r="X48" s="9"/>
      <c r="Y48" s="10"/>
      <c r="Z48" s="9"/>
      <c r="AA48" s="9"/>
      <c r="AB48" s="9"/>
      <c r="AC48" s="10"/>
      <c r="AD48" s="9"/>
      <c r="AE48" s="9"/>
      <c r="AF48" s="9"/>
      <c r="AG48" s="9"/>
      <c r="AH48" s="9"/>
      <c r="AI48" s="9"/>
    </row>
    <row r="49" spans="1:36" ht="13" x14ac:dyDescent="0.3">
      <c r="A49" s="7">
        <v>5</v>
      </c>
      <c r="B49" s="7" t="s">
        <v>37</v>
      </c>
      <c r="C49" s="11">
        <f>VLOOKUP($B49,[1]Adult!$C$6:$AD$59,7,FALSE)</f>
        <v>0.79</v>
      </c>
      <c r="D49" s="11">
        <f>VLOOKUP($B49,[1]Adult!$C$6:$AD$59,14,FALSE)</f>
        <v>0.76</v>
      </c>
      <c r="E49" s="12">
        <f>VLOOKUP($B49,[1]Adult!$C$6:$AD$59,21,FALSE)</f>
        <v>5700</v>
      </c>
      <c r="F49" s="11">
        <f>VLOOKUP($B49,[1]Adult!$C$6:$AD$59,28,FALSE)</f>
        <v>0.6</v>
      </c>
      <c r="G49" s="8" t="s">
        <v>58</v>
      </c>
      <c r="H49" s="11">
        <f>VLOOKUP($B49,'[1]Dislocated Worker'!$C$6:$AD$59,7,FALSE)</f>
        <v>0.84</v>
      </c>
      <c r="I49" s="11">
        <f>VLOOKUP($B49,'[1]Dislocated Worker'!$C$6:$AD$59,14,FALSE)</f>
        <v>0.82</v>
      </c>
      <c r="J49" s="12">
        <f>VLOOKUP($B49,'[1]Dislocated Worker'!$C$6:$AD$59,21,FALSE)</f>
        <v>8000</v>
      </c>
      <c r="K49" s="11">
        <f>VLOOKUP($B49,'[1]Dislocated Worker'!$C$6:$AD$59,28,FALSE)</f>
        <v>0.64</v>
      </c>
      <c r="L49" s="8" t="s">
        <v>58</v>
      </c>
      <c r="M49" s="11">
        <f>VLOOKUP($B49,[1]Youth!$C$6:$AD$59,7,FALSE)</f>
        <v>0.67</v>
      </c>
      <c r="N49" s="11">
        <f>VLOOKUP($B49,[1]Youth!$C$6:$AD$59,14,FALSE)</f>
        <v>0.65</v>
      </c>
      <c r="O49" s="14" t="s">
        <v>58</v>
      </c>
      <c r="P49" s="11">
        <f>VLOOKUP($B49,[1]Youth!$C$6:$AD$59,21,FALSE)</f>
        <v>0.55000000000000004</v>
      </c>
      <c r="Q49" s="8" t="s">
        <v>58</v>
      </c>
      <c r="R49" s="11">
        <f>VLOOKUP($B49,'[1]Wagner-Peyser'!$C$6:$AD$59,7,FALSE)</f>
        <v>0.68</v>
      </c>
      <c r="S49" s="11">
        <f>VLOOKUP($B49,'[1]Wagner-Peyser'!$C$6:$AD$59,14,FALSE)</f>
        <v>0.66</v>
      </c>
      <c r="T49" s="12">
        <f>VLOOKUP($B49,'[1]Wagner-Peyser'!$C$6:$AD$59,21,FALSE)</f>
        <v>6200</v>
      </c>
      <c r="U49" s="8" t="s">
        <v>58</v>
      </c>
      <c r="V49" s="9"/>
      <c r="W49" s="9"/>
      <c r="X49" s="9"/>
      <c r="Y49" s="10"/>
      <c r="Z49" s="9"/>
      <c r="AA49" s="9"/>
      <c r="AB49" s="9"/>
      <c r="AC49" s="10"/>
      <c r="AD49" s="9"/>
      <c r="AE49" s="9"/>
      <c r="AF49" s="9"/>
      <c r="AG49" s="9"/>
      <c r="AH49" s="9"/>
      <c r="AI49" s="9"/>
    </row>
    <row r="50" spans="1:36" ht="13" x14ac:dyDescent="0.3">
      <c r="A50" s="7">
        <v>5</v>
      </c>
      <c r="B50" s="7" t="s">
        <v>51</v>
      </c>
      <c r="C50" s="11">
        <f>VLOOKUP($B50,[1]Adult!$C$6:$AD$59,7,FALSE)</f>
        <v>0.76</v>
      </c>
      <c r="D50" s="11">
        <f>VLOOKUP($B50,[1]Adult!$C$6:$AD$59,14,FALSE)</f>
        <v>0.71</v>
      </c>
      <c r="E50" s="12">
        <f>VLOOKUP($B50,[1]Adult!$C$6:$AD$59,21,FALSE)</f>
        <v>5100</v>
      </c>
      <c r="F50" s="11">
        <f>VLOOKUP($B50,[1]Adult!$C$6:$AD$59,28,FALSE)</f>
        <v>0.6</v>
      </c>
      <c r="G50" s="8" t="s">
        <v>58</v>
      </c>
      <c r="H50" s="11">
        <f>VLOOKUP($B50,'[1]Dislocated Worker'!$C$6:$AD$59,7,FALSE)</f>
        <v>0.8</v>
      </c>
      <c r="I50" s="11">
        <f>VLOOKUP($B50,'[1]Dislocated Worker'!$C$6:$AD$59,14,FALSE)</f>
        <v>0.79</v>
      </c>
      <c r="J50" s="12">
        <f>VLOOKUP($B50,'[1]Dislocated Worker'!$C$6:$AD$59,21,FALSE)</f>
        <v>7100</v>
      </c>
      <c r="K50" s="11">
        <f>VLOOKUP($B50,'[1]Dislocated Worker'!$C$6:$AD$59,28,FALSE)</f>
        <v>0.65</v>
      </c>
      <c r="L50" s="8" t="s">
        <v>58</v>
      </c>
      <c r="M50" s="11">
        <f>VLOOKUP($B50,[1]Youth!$C$6:$AD$59,7,FALSE)</f>
        <v>0.75</v>
      </c>
      <c r="N50" s="11">
        <f>VLOOKUP($B50,[1]Youth!$C$6:$AD$59,14,FALSE)</f>
        <v>0.74</v>
      </c>
      <c r="O50" s="14" t="s">
        <v>58</v>
      </c>
      <c r="P50" s="11">
        <f>VLOOKUP($B50,[1]Youth!$C$6:$AD$59,21,FALSE)</f>
        <v>0.66</v>
      </c>
      <c r="Q50" s="8" t="s">
        <v>58</v>
      </c>
      <c r="R50" s="11">
        <f>VLOOKUP($B50,'[1]Wagner-Peyser'!$C$6:$AD$59,7,FALSE)</f>
        <v>0.66</v>
      </c>
      <c r="S50" s="11">
        <f>VLOOKUP($B50,'[1]Wagner-Peyser'!$C$6:$AD$59,14,FALSE)</f>
        <v>0.64</v>
      </c>
      <c r="T50" s="12">
        <f>VLOOKUP($B50,'[1]Wagner-Peyser'!$C$6:$AD$59,21,FALSE)</f>
        <v>5400</v>
      </c>
      <c r="U50" s="8" t="s">
        <v>58</v>
      </c>
      <c r="V50" s="9"/>
      <c r="W50" s="9"/>
      <c r="X50" s="9"/>
      <c r="Y50" s="10"/>
      <c r="Z50" s="9"/>
      <c r="AA50" s="9"/>
      <c r="AB50" s="9"/>
      <c r="AC50" s="10"/>
      <c r="AD50" s="9"/>
      <c r="AE50" s="9"/>
      <c r="AF50" s="9"/>
      <c r="AG50" s="9"/>
      <c r="AH50" s="9"/>
      <c r="AI50" s="9"/>
    </row>
    <row r="51" spans="1:36" ht="13" x14ac:dyDescent="0.3">
      <c r="A51" s="7">
        <v>6</v>
      </c>
      <c r="B51" s="7" t="s">
        <v>3</v>
      </c>
      <c r="C51" s="11">
        <f>VLOOKUP($B51,[1]Adult!$C$6:$AD$59,7,FALSE)</f>
        <v>0.73</v>
      </c>
      <c r="D51" s="11">
        <f>VLOOKUP($B51,[1]Adult!$C$6:$AD$59,14,FALSE)</f>
        <v>0.71</v>
      </c>
      <c r="E51" s="12">
        <f>VLOOKUP($B51,[1]Adult!$C$6:$AD$59,21,FALSE)</f>
        <v>7600</v>
      </c>
      <c r="F51" s="11">
        <f>VLOOKUP($B51,[1]Adult!$C$6:$AD$59,28,FALSE)</f>
        <v>0.63</v>
      </c>
      <c r="G51" s="8" t="s">
        <v>58</v>
      </c>
      <c r="H51" s="11">
        <f>VLOOKUP($B51,'[1]Dislocated Worker'!$C$6:$AD$59,7,FALSE)</f>
        <v>0.73</v>
      </c>
      <c r="I51" s="11">
        <f>VLOOKUP($B51,'[1]Dislocated Worker'!$C$6:$AD$59,14,FALSE)</f>
        <v>0.71</v>
      </c>
      <c r="J51" s="12">
        <f>VLOOKUP($B51,'[1]Dislocated Worker'!$C$6:$AD$59,21,FALSE)</f>
        <v>9400</v>
      </c>
      <c r="K51" s="11">
        <f>VLOOKUP($B51,'[1]Dislocated Worker'!$C$6:$AD$59,28,FALSE)</f>
        <v>0.64</v>
      </c>
      <c r="L51" s="8" t="s">
        <v>58</v>
      </c>
      <c r="M51" s="11">
        <f>VLOOKUP($B51,[1]Youth!$C$6:$AD$59,7,FALSE)</f>
        <v>0.54</v>
      </c>
      <c r="N51" s="11">
        <f>VLOOKUP($B51,[1]Youth!$C$6:$AD$59,14,FALSE)</f>
        <v>0.5</v>
      </c>
      <c r="O51" s="14" t="s">
        <v>58</v>
      </c>
      <c r="P51" s="11">
        <f>VLOOKUP($B51,[1]Youth!$C$6:$AD$59,21,FALSE)</f>
        <v>0.5</v>
      </c>
      <c r="Q51" s="8" t="s">
        <v>58</v>
      </c>
      <c r="R51" s="11">
        <f>VLOOKUP($B51,'[1]Wagner-Peyser'!$C$6:$AD$59,7,FALSE)</f>
        <v>0.55800000000000005</v>
      </c>
      <c r="S51" s="11">
        <f>VLOOKUP($B51,'[1]Wagner-Peyser'!$C$6:$AD$59,14,FALSE)</f>
        <v>0.6</v>
      </c>
      <c r="T51" s="12">
        <f>VLOOKUP($B51,'[1]Wagner-Peyser'!$C$6:$AD$59,21,FALSE)</f>
        <v>5435</v>
      </c>
      <c r="U51" s="8" t="s">
        <v>58</v>
      </c>
      <c r="V51" s="9"/>
      <c r="W51" s="9"/>
      <c r="X51" s="9"/>
      <c r="Y51" s="10"/>
      <c r="Z51" s="9"/>
      <c r="AA51" s="9"/>
      <c r="AB51" s="9"/>
      <c r="AC51" s="10"/>
      <c r="AD51" s="9"/>
      <c r="AE51" s="9"/>
      <c r="AF51" s="9"/>
      <c r="AG51" s="9"/>
      <c r="AH51" s="9"/>
      <c r="AI51" s="9"/>
    </row>
    <row r="52" spans="1:36" ht="13" x14ac:dyDescent="0.3">
      <c r="A52" s="7">
        <v>6</v>
      </c>
      <c r="B52" s="7" t="s">
        <v>4</v>
      </c>
      <c r="C52" s="11">
        <f>VLOOKUP($B52,[1]Adult!$C$6:$AD$59,7,FALSE)</f>
        <v>0.751</v>
      </c>
      <c r="D52" s="11">
        <f>VLOOKUP($B52,[1]Adult!$C$6:$AD$59,14,FALSE)</f>
        <v>0.67</v>
      </c>
      <c r="E52" s="12">
        <f>VLOOKUP($B52,[1]Adult!$C$6:$AD$59,21,FALSE)</f>
        <v>5900</v>
      </c>
      <c r="F52" s="11">
        <f>VLOOKUP($B52,[1]Adult!$C$6:$AD$59,28,FALSE)</f>
        <v>0.66</v>
      </c>
      <c r="G52" s="8" t="s">
        <v>58</v>
      </c>
      <c r="H52" s="11">
        <f>VLOOKUP($B52,'[1]Dislocated Worker'!$C$6:$AD$59,7,FALSE)</f>
        <v>0.77500000000000002</v>
      </c>
      <c r="I52" s="11">
        <f>VLOOKUP($B52,'[1]Dislocated Worker'!$C$6:$AD$59,14,FALSE)</f>
        <v>0.72</v>
      </c>
      <c r="J52" s="12">
        <f>VLOOKUP($B52,'[1]Dislocated Worker'!$C$6:$AD$59,21,FALSE)</f>
        <v>7500</v>
      </c>
      <c r="K52" s="11">
        <f>VLOOKUP($B52,'[1]Dislocated Worker'!$C$6:$AD$59,28,FALSE)</f>
        <v>0.57799999999999996</v>
      </c>
      <c r="L52" s="8" t="s">
        <v>58</v>
      </c>
      <c r="M52" s="11">
        <f>VLOOKUP($B52,[1]Youth!$C$6:$AD$59,7,FALSE)</f>
        <v>0.68500000000000005</v>
      </c>
      <c r="N52" s="11">
        <f>VLOOKUP($B52,[1]Youth!$C$6:$AD$59,14,FALSE)</f>
        <v>0.66</v>
      </c>
      <c r="O52" s="14" t="s">
        <v>58</v>
      </c>
      <c r="P52" s="11">
        <f>VLOOKUP($B52,[1]Youth!$C$6:$AD$59,21,FALSE)</f>
        <v>0.54</v>
      </c>
      <c r="Q52" s="8" t="s">
        <v>58</v>
      </c>
      <c r="R52" s="11">
        <f>VLOOKUP($B52,'[1]Wagner-Peyser'!$C$6:$AD$59,7,FALSE)</f>
        <v>0.64</v>
      </c>
      <c r="S52" s="11">
        <f>VLOOKUP($B52,'[1]Wagner-Peyser'!$C$6:$AD$59,14,FALSE)</f>
        <v>0.61</v>
      </c>
      <c r="T52" s="12">
        <f>VLOOKUP($B52,'[1]Wagner-Peyser'!$C$6:$AD$59,21,FALSE)</f>
        <v>4800</v>
      </c>
      <c r="U52" s="8" t="s">
        <v>58</v>
      </c>
      <c r="V52" s="9"/>
      <c r="W52" s="9"/>
      <c r="X52" s="9"/>
      <c r="Y52" s="10"/>
      <c r="Z52" s="9"/>
      <c r="AA52" s="9"/>
      <c r="AB52" s="9"/>
      <c r="AC52" s="10"/>
      <c r="AD52" s="9"/>
      <c r="AE52" s="9"/>
      <c r="AF52" s="9"/>
      <c r="AG52" s="9"/>
      <c r="AH52" s="9"/>
      <c r="AI52" s="9"/>
    </row>
    <row r="53" spans="1:36" ht="13" x14ac:dyDescent="0.3">
      <c r="A53" s="7">
        <v>6</v>
      </c>
      <c r="B53" s="7" t="s">
        <v>6</v>
      </c>
      <c r="C53" s="11">
        <f>VLOOKUP($B53,[1]Adult!$C$6:$AD$59,7,FALSE)</f>
        <v>0.66</v>
      </c>
      <c r="D53" s="11">
        <f>VLOOKUP($B53,[1]Adult!$C$6:$AD$59,14,FALSE)</f>
        <v>0.625</v>
      </c>
      <c r="E53" s="12">
        <f>VLOOKUP($B53,[1]Adult!$C$6:$AD$59,21,FALSE)</f>
        <v>5600</v>
      </c>
      <c r="F53" s="11">
        <f>VLOOKUP($B53,[1]Adult!$C$6:$AD$59,28,FALSE)</f>
        <v>0.54</v>
      </c>
      <c r="G53" s="8" t="s">
        <v>58</v>
      </c>
      <c r="H53" s="11">
        <f>VLOOKUP($B53,'[1]Dislocated Worker'!$C$6:$AD$59,7,FALSE)</f>
        <v>0.69499999999999995</v>
      </c>
      <c r="I53" s="11">
        <f>VLOOKUP($B53,'[1]Dislocated Worker'!$C$6:$AD$59,14,FALSE)</f>
        <v>0.65</v>
      </c>
      <c r="J53" s="12">
        <f>VLOOKUP($B53,'[1]Dislocated Worker'!$C$6:$AD$59,21,FALSE)</f>
        <v>7600</v>
      </c>
      <c r="K53" s="11">
        <f>VLOOKUP($B53,'[1]Dislocated Worker'!$C$6:$AD$59,28,FALSE)</f>
        <v>0.57999999999999996</v>
      </c>
      <c r="L53" s="8" t="s">
        <v>58</v>
      </c>
      <c r="M53" s="11">
        <f>VLOOKUP($B53,[1]Youth!$C$6:$AD$59,7,FALSE)</f>
        <v>0.66900000000000004</v>
      </c>
      <c r="N53" s="11">
        <f>VLOOKUP($B53,[1]Youth!$C$6:$AD$59,14,FALSE)</f>
        <v>0.64</v>
      </c>
      <c r="O53" s="14" t="s">
        <v>58</v>
      </c>
      <c r="P53" s="11">
        <f>VLOOKUP($B53,[1]Youth!$C$6:$AD$59,21,FALSE)</f>
        <v>0.54</v>
      </c>
      <c r="Q53" s="8" t="s">
        <v>58</v>
      </c>
      <c r="R53" s="11">
        <f>VLOOKUP($B53,'[1]Wagner-Peyser'!$C$6:$AD$59,7,FALSE)</f>
        <v>0.59699999999999998</v>
      </c>
      <c r="S53" s="11">
        <f>VLOOKUP($B53,'[1]Wagner-Peyser'!$C$6:$AD$59,14,FALSE)</f>
        <v>0.54700000000000004</v>
      </c>
      <c r="T53" s="12">
        <f>VLOOKUP($B53,'[1]Wagner-Peyser'!$C$6:$AD$59,21,FALSE)</f>
        <v>5200</v>
      </c>
      <c r="U53" s="8" t="s">
        <v>58</v>
      </c>
      <c r="V53" s="9"/>
      <c r="W53" s="9"/>
      <c r="X53" s="9"/>
      <c r="Y53" s="10"/>
      <c r="Z53" s="9"/>
      <c r="AA53" s="9"/>
      <c r="AB53" s="9"/>
      <c r="AC53" s="10"/>
      <c r="AD53" s="9"/>
      <c r="AE53" s="9"/>
      <c r="AF53" s="9"/>
      <c r="AG53" s="9"/>
      <c r="AH53" s="9"/>
      <c r="AI53" s="9"/>
    </row>
    <row r="54" spans="1:36" ht="13" x14ac:dyDescent="0.3">
      <c r="A54" s="7">
        <v>6</v>
      </c>
      <c r="B54" s="7" t="s">
        <v>73</v>
      </c>
      <c r="C54" s="11">
        <f>VLOOKUP($B54,[1]Adult!$C$6:$AD$59,7,FALSE)</f>
        <v>0.34</v>
      </c>
      <c r="D54" s="11">
        <f>VLOOKUP($B54,[1]Adult!$C$6:$AD$59,14,FALSE)</f>
        <v>0.32</v>
      </c>
      <c r="E54" s="12">
        <f>VLOOKUP($B54,[1]Adult!$C$6:$AD$59,21,FALSE)</f>
        <v>4700</v>
      </c>
      <c r="F54" s="11">
        <f>VLOOKUP($B54,[1]Adult!$C$6:$AD$59,28,FALSE)</f>
        <v>0.62</v>
      </c>
      <c r="G54" s="8" t="s">
        <v>58</v>
      </c>
      <c r="H54" s="11">
        <f>VLOOKUP($B54,'[1]Dislocated Worker'!$C$6:$AD$59,7,FALSE)</f>
        <v>0.4</v>
      </c>
      <c r="I54" s="11">
        <f>VLOOKUP($B54,'[1]Dislocated Worker'!$C$6:$AD$59,14,FALSE)</f>
        <v>0.38</v>
      </c>
      <c r="J54" s="12">
        <f>VLOOKUP($B54,'[1]Dislocated Worker'!$C$6:$AD$59,21,FALSE)</f>
        <v>4700</v>
      </c>
      <c r="K54" s="11">
        <f>VLOOKUP($B54,'[1]Dislocated Worker'!$C$6:$AD$59,28,FALSE)</f>
        <v>0.57999999999999996</v>
      </c>
      <c r="L54" s="8" t="s">
        <v>58</v>
      </c>
      <c r="M54" s="11">
        <f>VLOOKUP($B54,[1]Youth!$C$6:$AD$59,7,FALSE)</f>
        <v>0.44</v>
      </c>
      <c r="N54" s="11">
        <f>VLOOKUP($B54,[1]Youth!$C$6:$AD$59,14,FALSE)</f>
        <v>0.32</v>
      </c>
      <c r="O54" s="14" t="s">
        <v>58</v>
      </c>
      <c r="P54" s="11">
        <f>VLOOKUP($B54,[1]Youth!$C$6:$AD$59,21,FALSE)</f>
        <v>0.32</v>
      </c>
      <c r="Q54" s="8" t="s">
        <v>58</v>
      </c>
      <c r="R54" s="11">
        <f>VLOOKUP($B54,'[1]Wagner-Peyser'!$C$6:$AD$59,7,FALSE)</f>
        <v>0.55000000000000004</v>
      </c>
      <c r="S54" s="11">
        <f>VLOOKUP($B54,'[1]Wagner-Peyser'!$C$6:$AD$59,14,FALSE)</f>
        <v>0.52</v>
      </c>
      <c r="T54" s="12">
        <f>VLOOKUP($B54,'[1]Wagner-Peyser'!$C$6:$AD$59,21,FALSE)</f>
        <v>4700</v>
      </c>
      <c r="U54" s="8" t="s">
        <v>58</v>
      </c>
      <c r="V54" s="9"/>
      <c r="W54" s="9"/>
      <c r="X54" s="9"/>
      <c r="Y54" s="10"/>
      <c r="Z54" s="9"/>
      <c r="AA54" s="9"/>
      <c r="AB54" s="9"/>
      <c r="AC54" s="10"/>
      <c r="AD54" s="9"/>
      <c r="AE54" s="9"/>
      <c r="AF54" s="9"/>
      <c r="AG54" s="9"/>
      <c r="AH54" s="9"/>
      <c r="AI54" s="9"/>
    </row>
    <row r="55" spans="1:36" ht="13" x14ac:dyDescent="0.3">
      <c r="A55" s="7">
        <v>6</v>
      </c>
      <c r="B55" s="7" t="s">
        <v>13</v>
      </c>
      <c r="C55" s="11">
        <f>VLOOKUP($B55,[1]Adult!$C$6:$AD$59,7,FALSE)</f>
        <v>0.69599999999999995</v>
      </c>
      <c r="D55" s="11">
        <f>VLOOKUP($B55,[1]Adult!$C$6:$AD$59,14,FALSE)</f>
        <v>0.64900000000000002</v>
      </c>
      <c r="E55" s="12">
        <f>VLOOKUP($B55,[1]Adult!$C$6:$AD$59,21,FALSE)</f>
        <v>5350</v>
      </c>
      <c r="F55" s="11">
        <f>VLOOKUP($B55,[1]Adult!$C$6:$AD$59,28,FALSE)</f>
        <v>0.52</v>
      </c>
      <c r="G55" s="8" t="s">
        <v>58</v>
      </c>
      <c r="H55" s="11">
        <f>VLOOKUP($B55,'[1]Dislocated Worker'!$C$6:$AD$59,7,FALSE)</f>
        <v>0.75</v>
      </c>
      <c r="I55" s="11">
        <f>VLOOKUP($B55,'[1]Dislocated Worker'!$C$6:$AD$59,14,FALSE)</f>
        <v>0.71399999999999997</v>
      </c>
      <c r="J55" s="12">
        <f>VLOOKUP($B55,'[1]Dislocated Worker'!$C$6:$AD$59,21,FALSE)</f>
        <v>7300</v>
      </c>
      <c r="K55" s="11">
        <f>VLOOKUP($B55,'[1]Dislocated Worker'!$C$6:$AD$59,28,FALSE)</f>
        <v>0.67</v>
      </c>
      <c r="L55" s="8" t="s">
        <v>58</v>
      </c>
      <c r="M55" s="11">
        <f>VLOOKUP($B55,[1]Youth!$C$6:$AD$59,7,FALSE)</f>
        <v>0.6</v>
      </c>
      <c r="N55" s="11">
        <f>VLOOKUP($B55,[1]Youth!$C$6:$AD$59,14,FALSE)</f>
        <v>0.56399999999999995</v>
      </c>
      <c r="O55" s="14" t="s">
        <v>58</v>
      </c>
      <c r="P55" s="11">
        <f>VLOOKUP($B55,[1]Youth!$C$6:$AD$59,21,FALSE)</f>
        <v>0.621</v>
      </c>
      <c r="Q55" s="8" t="s">
        <v>58</v>
      </c>
      <c r="R55" s="11">
        <f>VLOOKUP($B55,'[1]Wagner-Peyser'!$C$6:$AD$59,7,FALSE)</f>
        <v>0.61</v>
      </c>
      <c r="S55" s="11">
        <f>VLOOKUP($B55,'[1]Wagner-Peyser'!$C$6:$AD$59,14,FALSE)</f>
        <v>0.59</v>
      </c>
      <c r="T55" s="12">
        <f>VLOOKUP($B55,'[1]Wagner-Peyser'!$C$6:$AD$59,21,FALSE)</f>
        <v>5200</v>
      </c>
      <c r="U55" s="8" t="s">
        <v>58</v>
      </c>
      <c r="V55" s="9"/>
      <c r="W55" s="9"/>
      <c r="X55" s="9"/>
      <c r="Y55" s="10"/>
      <c r="Z55" s="9"/>
      <c r="AA55" s="9"/>
      <c r="AB55" s="9"/>
      <c r="AC55" s="10"/>
      <c r="AD55" s="9"/>
      <c r="AE55" s="9"/>
      <c r="AF55" s="9"/>
      <c r="AG55" s="9"/>
      <c r="AH55" s="9"/>
      <c r="AI55" s="9"/>
    </row>
    <row r="56" spans="1:36" ht="13" x14ac:dyDescent="0.3">
      <c r="A56" s="7">
        <v>6</v>
      </c>
      <c r="B56" s="7" t="s">
        <v>14</v>
      </c>
      <c r="C56" s="11">
        <f>VLOOKUP($B56,[1]Adult!$C$6:$AD$59,7,FALSE)</f>
        <v>0.78</v>
      </c>
      <c r="D56" s="11">
        <f>VLOOKUP($B56,[1]Adult!$C$6:$AD$59,14,FALSE)</f>
        <v>0.49</v>
      </c>
      <c r="E56" s="12">
        <f>VLOOKUP($B56,[1]Adult!$C$6:$AD$59,21,FALSE)</f>
        <v>6100</v>
      </c>
      <c r="F56" s="11">
        <f>VLOOKUP($B56,[1]Adult!$C$6:$AD$59,28,FALSE)</f>
        <v>0.53</v>
      </c>
      <c r="G56" s="8" t="s">
        <v>58</v>
      </c>
      <c r="H56" s="11">
        <f>VLOOKUP($B56,'[1]Dislocated Worker'!$C$6:$AD$59,7,FALSE)</f>
        <v>0.86899999999999999</v>
      </c>
      <c r="I56" s="11">
        <f>VLOOKUP($B56,'[1]Dislocated Worker'!$C$6:$AD$59,14,FALSE)</f>
        <v>0.53</v>
      </c>
      <c r="J56" s="12">
        <f>VLOOKUP($B56,'[1]Dislocated Worker'!$C$6:$AD$59,21,FALSE)</f>
        <v>7400</v>
      </c>
      <c r="K56" s="11">
        <f>VLOOKUP($B56,'[1]Dislocated Worker'!$C$6:$AD$59,28,FALSE)</f>
        <v>0.5</v>
      </c>
      <c r="L56" s="8" t="s">
        <v>58</v>
      </c>
      <c r="M56" s="11">
        <f>VLOOKUP($B56,[1]Youth!$C$6:$AD$59,7,FALSE)</f>
        <v>0.70499999999999996</v>
      </c>
      <c r="N56" s="11">
        <f>VLOOKUP($B56,[1]Youth!$C$6:$AD$59,14,FALSE)</f>
        <v>0.52</v>
      </c>
      <c r="O56" s="14" t="s">
        <v>58</v>
      </c>
      <c r="P56" s="11">
        <f>VLOOKUP($B56,[1]Youth!$C$6:$AD$59,21,FALSE)</f>
        <v>0.55000000000000004</v>
      </c>
      <c r="Q56" s="8" t="s">
        <v>58</v>
      </c>
      <c r="R56" s="11">
        <f>VLOOKUP($B56,'[1]Wagner-Peyser'!$C$6:$AD$59,7,FALSE)</f>
        <v>0.66600000000000004</v>
      </c>
      <c r="S56" s="11">
        <f>VLOOKUP($B56,'[1]Wagner-Peyser'!$C$6:$AD$59,14,FALSE)</f>
        <v>0.51</v>
      </c>
      <c r="T56" s="12">
        <f>VLOOKUP($B56,'[1]Wagner-Peyser'!$C$6:$AD$59,21,FALSE)</f>
        <v>5110</v>
      </c>
      <c r="U56" s="8" t="s">
        <v>58</v>
      </c>
      <c r="V56" s="9"/>
      <c r="W56" s="9"/>
      <c r="X56" s="9"/>
      <c r="Y56" s="10"/>
      <c r="Z56" s="9"/>
      <c r="AA56" s="9"/>
      <c r="AB56" s="9"/>
      <c r="AC56" s="10"/>
      <c r="AD56" s="9"/>
      <c r="AE56" s="9"/>
      <c r="AF56" s="9"/>
      <c r="AG56" s="9"/>
      <c r="AH56" s="9"/>
      <c r="AI56" s="9"/>
    </row>
    <row r="57" spans="1:36" ht="13" x14ac:dyDescent="0.3">
      <c r="A57" s="7">
        <v>6</v>
      </c>
      <c r="B57" s="7" t="s">
        <v>30</v>
      </c>
      <c r="C57" s="11">
        <f>VLOOKUP($B57,[1]Adult!$C$6:$AD$59,7,FALSE)</f>
        <v>0.74</v>
      </c>
      <c r="D57" s="11">
        <f>VLOOKUP($B57,[1]Adult!$C$6:$AD$59,14,FALSE)</f>
        <v>0.61399999999999999</v>
      </c>
      <c r="E57" s="12">
        <f>VLOOKUP($B57,[1]Adult!$C$6:$AD$59,21,FALSE)</f>
        <v>5100</v>
      </c>
      <c r="F57" s="11">
        <f>VLOOKUP($B57,[1]Adult!$C$6:$AD$59,28,FALSE)</f>
        <v>0.54</v>
      </c>
      <c r="G57" s="8" t="s">
        <v>58</v>
      </c>
      <c r="H57" s="11">
        <f>VLOOKUP($B57,'[1]Dislocated Worker'!$C$6:$AD$59,7,FALSE)</f>
        <v>0.84099999999999997</v>
      </c>
      <c r="I57" s="11">
        <f>VLOOKUP($B57,'[1]Dislocated Worker'!$C$6:$AD$59,14,FALSE)</f>
        <v>0.65300000000000002</v>
      </c>
      <c r="J57" s="12">
        <f>VLOOKUP($B57,'[1]Dislocated Worker'!$C$6:$AD$59,21,FALSE)</f>
        <v>6900</v>
      </c>
      <c r="K57" s="11">
        <f>VLOOKUP($B57,'[1]Dislocated Worker'!$C$6:$AD$59,28,FALSE)</f>
        <v>0.62</v>
      </c>
      <c r="L57" s="8" t="s">
        <v>58</v>
      </c>
      <c r="M57" s="11">
        <f>VLOOKUP($B57,[1]Youth!$C$6:$AD$59,7,FALSE)</f>
        <v>0.61</v>
      </c>
      <c r="N57" s="11">
        <f>VLOOKUP($B57,[1]Youth!$C$6:$AD$59,14,FALSE)</f>
        <v>0.49</v>
      </c>
      <c r="O57" s="14" t="s">
        <v>58</v>
      </c>
      <c r="P57" s="11">
        <f>VLOOKUP($B57,[1]Youth!$C$6:$AD$59,21,FALSE)</f>
        <v>0.41</v>
      </c>
      <c r="Q57" s="8" t="s">
        <v>58</v>
      </c>
      <c r="R57" s="11">
        <f>VLOOKUP($B57,'[1]Wagner-Peyser'!$C$6:$AD$59,7,FALSE)</f>
        <v>0.72499999999999998</v>
      </c>
      <c r="S57" s="11">
        <f>VLOOKUP($B57,'[1]Wagner-Peyser'!$C$6:$AD$59,14,FALSE)</f>
        <v>0.61</v>
      </c>
      <c r="T57" s="12">
        <f>VLOOKUP($B57,'[1]Wagner-Peyser'!$C$6:$AD$59,21,FALSE)</f>
        <v>4850</v>
      </c>
      <c r="U57" s="8" t="s">
        <v>58</v>
      </c>
      <c r="V57" s="9"/>
      <c r="W57" s="9"/>
      <c r="X57" s="9"/>
      <c r="Y57" s="10"/>
      <c r="Z57" s="9"/>
      <c r="AA57" s="9"/>
      <c r="AB57" s="9"/>
      <c r="AC57" s="10"/>
      <c r="AD57" s="9"/>
      <c r="AE57" s="9"/>
      <c r="AF57" s="9"/>
      <c r="AG57" s="9"/>
      <c r="AH57" s="9"/>
      <c r="AI57" s="9"/>
    </row>
    <row r="58" spans="1:36" ht="13" x14ac:dyDescent="0.3">
      <c r="A58" s="7">
        <v>6</v>
      </c>
      <c r="B58" s="7" t="s">
        <v>39</v>
      </c>
      <c r="C58" s="11">
        <f>VLOOKUP($B58,[1]Adult!$C$6:$AD$59,7,FALSE)</f>
        <v>0.71</v>
      </c>
      <c r="D58" s="11">
        <f>VLOOKUP($B58,[1]Adult!$C$6:$AD$59,14,FALSE)</f>
        <v>0.69</v>
      </c>
      <c r="E58" s="12">
        <f>VLOOKUP($B58,[1]Adult!$C$6:$AD$59,21,FALSE)</f>
        <v>6100</v>
      </c>
      <c r="F58" s="11">
        <f>VLOOKUP($B58,[1]Adult!$C$6:$AD$59,28,FALSE)</f>
        <v>0.45</v>
      </c>
      <c r="G58" s="8" t="s">
        <v>58</v>
      </c>
      <c r="H58" s="11">
        <f>VLOOKUP($B58,'[1]Dislocated Worker'!$C$6:$AD$59,7,FALSE)</f>
        <v>0.71</v>
      </c>
      <c r="I58" s="11">
        <f>VLOOKUP($B58,'[1]Dislocated Worker'!$C$6:$AD$59,14,FALSE)</f>
        <v>0.69</v>
      </c>
      <c r="J58" s="12">
        <f>VLOOKUP($B58,'[1]Dislocated Worker'!$C$6:$AD$59,21,FALSE)</f>
        <v>6100</v>
      </c>
      <c r="K58" s="11">
        <f>VLOOKUP($B58,'[1]Dislocated Worker'!$C$6:$AD$59,28,FALSE)</f>
        <v>0.45</v>
      </c>
      <c r="L58" s="8" t="s">
        <v>58</v>
      </c>
      <c r="M58" s="11">
        <f>VLOOKUP($B58,[1]Youth!$C$6:$AD$59,7,FALSE)</f>
        <v>0.625</v>
      </c>
      <c r="N58" s="11">
        <f>VLOOKUP($B58,[1]Youth!$C$6:$AD$59,14,FALSE)</f>
        <v>0.59</v>
      </c>
      <c r="O58" s="14" t="s">
        <v>58</v>
      </c>
      <c r="P58" s="11">
        <f>VLOOKUP($B58,[1]Youth!$C$6:$AD$59,21,FALSE)</f>
        <v>0.68</v>
      </c>
      <c r="Q58" s="8" t="s">
        <v>58</v>
      </c>
      <c r="R58" s="11">
        <f>VLOOKUP($B58,'[1]Wagner-Peyser'!$C$6:$AD$59,7,FALSE)</f>
        <v>0.71</v>
      </c>
      <c r="S58" s="11">
        <f>VLOOKUP($B58,'[1]Wagner-Peyser'!$C$6:$AD$59,14,FALSE)</f>
        <v>0.69</v>
      </c>
      <c r="T58" s="12">
        <f>VLOOKUP($B58,'[1]Wagner-Peyser'!$C$6:$AD$59,21,FALSE)</f>
        <v>6100</v>
      </c>
      <c r="U58" s="8" t="s">
        <v>58</v>
      </c>
      <c r="V58" s="9"/>
      <c r="W58" s="9"/>
      <c r="X58" s="9"/>
      <c r="Y58" s="10"/>
      <c r="Z58" s="9"/>
      <c r="AA58" s="9"/>
      <c r="AB58" s="9"/>
      <c r="AC58" s="10"/>
      <c r="AD58" s="9"/>
      <c r="AE58" s="9"/>
      <c r="AF58" s="9"/>
      <c r="AG58" s="9"/>
      <c r="AH58" s="9"/>
      <c r="AI58" s="9"/>
    </row>
    <row r="59" spans="1:36" ht="13" x14ac:dyDescent="0.3">
      <c r="A59" s="7">
        <v>6</v>
      </c>
      <c r="B59" s="7" t="s">
        <v>49</v>
      </c>
      <c r="C59" s="11">
        <f>VLOOKUP($B59,[1]Adult!$C$6:$AD$59,7,FALSE)</f>
        <v>0.74</v>
      </c>
      <c r="D59" s="11">
        <f>VLOOKUP($B59,[1]Adult!$C$6:$AD$59,14,FALSE)</f>
        <v>0.73199999999999998</v>
      </c>
      <c r="E59" s="12">
        <f>VLOOKUP($B59,[1]Adult!$C$6:$AD$59,21,FALSE)</f>
        <v>6500</v>
      </c>
      <c r="F59" s="11">
        <f>VLOOKUP($B59,[1]Adult!$C$6:$AD$59,28,FALSE)</f>
        <v>0.63400000000000001</v>
      </c>
      <c r="G59" s="8" t="s">
        <v>58</v>
      </c>
      <c r="H59" s="11">
        <f>VLOOKUP($B59,'[1]Dislocated Worker'!$C$6:$AD$59,7,FALSE)</f>
        <v>0.79400000000000004</v>
      </c>
      <c r="I59" s="11">
        <f>VLOOKUP($B59,'[1]Dislocated Worker'!$C$6:$AD$59,14,FALSE)</f>
        <v>0.76100000000000001</v>
      </c>
      <c r="J59" s="12">
        <f>VLOOKUP($B59,'[1]Dislocated Worker'!$C$6:$AD$59,21,FALSE)</f>
        <v>6500</v>
      </c>
      <c r="K59" s="11">
        <f>VLOOKUP($B59,'[1]Dislocated Worker'!$C$6:$AD$59,28,FALSE)</f>
        <v>0.66800000000000004</v>
      </c>
      <c r="L59" s="8" t="s">
        <v>58</v>
      </c>
      <c r="M59" s="11">
        <f>VLOOKUP($B59,[1]Youth!$C$6:$AD$59,7,FALSE)</f>
        <v>0.64</v>
      </c>
      <c r="N59" s="11">
        <f>VLOOKUP($B59,[1]Youth!$C$6:$AD$59,14,FALSE)</f>
        <v>0.60399999999999998</v>
      </c>
      <c r="O59" s="14" t="s">
        <v>58</v>
      </c>
      <c r="P59" s="11">
        <f>VLOOKUP($B59,[1]Youth!$C$6:$AD$59,21,FALSE)</f>
        <v>0.52700000000000002</v>
      </c>
      <c r="Q59" s="8" t="s">
        <v>58</v>
      </c>
      <c r="R59" s="11">
        <f>VLOOKUP($B59,'[1]Wagner-Peyser'!$C$6:$AD$59,7,FALSE)</f>
        <v>0.7</v>
      </c>
      <c r="S59" s="11">
        <f>VLOOKUP($B59,'[1]Wagner-Peyser'!$C$6:$AD$59,14,FALSE)</f>
        <v>0.68</v>
      </c>
      <c r="T59" s="12">
        <f>VLOOKUP($B59,'[1]Wagner-Peyser'!$C$6:$AD$59,21,FALSE)</f>
        <v>7000</v>
      </c>
      <c r="U59" s="8" t="s">
        <v>58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" customHeight="1" x14ac:dyDescent="0.3">
      <c r="B60" s="5" t="s">
        <v>79</v>
      </c>
    </row>
  </sheetData>
  <mergeCells count="22"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U3:U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</mergeCell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F5929-4E65-44F3-820E-ADD9DA843878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DC7C528-F294-4961-8934-1C6E48658F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7F2CD-E4F0-4C34-B019-C7BD1C224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PY2018</vt:lpstr>
      <vt:lpstr>PY2019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Acevedo.Cesar@dol.gov</dc:creator>
  <cp:lastModifiedBy>Grode, Kellen M - ETA</cp:lastModifiedBy>
  <cp:revision/>
  <dcterms:created xsi:type="dcterms:W3CDTF">2016-03-16T00:10:27Z</dcterms:created>
  <dcterms:modified xsi:type="dcterms:W3CDTF">2022-03-22T16:58:04Z</dcterms:modified>
</cp:coreProperties>
</file>