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BUDGET\- Formula Team\Subcategory Tables\FY 2020\Internet Tables\"/>
    </mc:Choice>
  </mc:AlternateContent>
  <bookViews>
    <workbookView xWindow="0" yWindow="0" windowWidth="19200" windowHeight="7050"/>
  </bookViews>
  <sheets>
    <sheet name="2020" sheetId="1" r:id="rId1"/>
  </sheets>
  <definedNames>
    <definedName name="_xlnm.Print_Area" localSheetId="0">'2020'!$A$1:$C$82</definedName>
    <definedName name="_xlnm.Print_Titles" localSheetId="0">'2020'!$1:$13</definedName>
  </definedNames>
  <calcPr calcId="162913"/>
</workbook>
</file>

<file path=xl/calcChain.xml><?xml version="1.0" encoding="utf-8"?>
<calcChain xmlns="http://schemas.openxmlformats.org/spreadsheetml/2006/main">
  <c r="B54" i="1" l="1"/>
  <c r="B21" i="1" l="1"/>
  <c r="B25" i="1" l="1"/>
  <c r="B19" i="1" l="1"/>
  <c r="B16" i="1"/>
  <c r="B50" i="1"/>
  <c r="B58" i="1"/>
  <c r="B46" i="1"/>
  <c r="B45" i="1"/>
  <c r="B67" i="1"/>
  <c r="B65" i="1" s="1"/>
  <c r="B35" i="1"/>
  <c r="B49" i="1" l="1"/>
  <c r="B44" i="1" s="1"/>
  <c r="B14" i="1"/>
  <c r="B15" i="1"/>
  <c r="B12" i="1"/>
  <c r="B43" i="1" l="1"/>
  <c r="B11" i="1"/>
  <c r="B9" i="1" s="1"/>
</calcChain>
</file>

<file path=xl/sharedStrings.xml><?xml version="1.0" encoding="utf-8"?>
<sst xmlns="http://schemas.openxmlformats.org/spreadsheetml/2006/main" count="82" uniqueCount="75">
  <si>
    <t>U. S. Department of Labor</t>
  </si>
  <si>
    <t>Employment and Training Administration</t>
  </si>
  <si>
    <t>Programs</t>
  </si>
  <si>
    <t xml:space="preserve">DISCRETIONARY PROGRAMS,  TOTAL . . . . . . . . . . . . . . . . . . . . . . . . . . . . . . . . . . . . . . . . . . . </t>
  </si>
  <si>
    <t xml:space="preserve">MANDATORY PROGRAMS, TOTAL . . . . . . . . . . . . . . . . . . . . . . . . . . . . . . . . . . . . . . . . . . . </t>
  </si>
  <si>
    <t xml:space="preserve">TRAINING AND EMPLOYMENT SERVICES . . . . . . . . . . . . . . . . . . . . . . . . . . . . . . . . . . . . . . . . . . . </t>
  </si>
  <si>
    <t xml:space="preserve">  Mandatory Total . . . . . . . . . . . . . . . . . . . . . . . . . . . . . . . . . . . . . . . . . . . . . . . . . . . </t>
  </si>
  <si>
    <t xml:space="preserve">  Youth Activities . . . . . . . . . . . . . . . . . . . . . . . . . . . . . . . . . . . . . . . . . . . . . . . . . . . . . . . . . . . . . . . . . . . . . . . . . . . . . . </t>
  </si>
  <si>
    <t xml:space="preserve">  Adult and Disloc Wrkr Activities Total . . . . . . . . . . . . . . . . . . . . . . . . . . . . . . . . . . . . . . . . . . . </t>
  </si>
  <si>
    <t xml:space="preserve">    Adult Empl &amp; Trng Activities . . . . . . . . . . . . . . . . . . . . . . . . . . . . . . . . . . . . . . . . . . . </t>
  </si>
  <si>
    <t xml:space="preserve">    Disloc Workers Empl &amp; Trng Activities . . . . . . . . . . . . . . . . . . . . . . . . . . . . . . . . . . . . . . . . . . . </t>
  </si>
  <si>
    <t xml:space="preserve">      Formula Grants . . . . . . . . . . . . . . . . . . . . . . . . . . . . . . . . . . . . . . . . . . . . . . . . . . . . . . . . . . . . . . . . . . . . . . . . . . . . . . </t>
  </si>
  <si>
    <t xml:space="preserve">    Operations . . . . . . . . . . . . . . . . . . . . . . . . . . . . . . . . . . . . . . . . . . . . . . . . . . . . . . . . . . . . . . . . . . . . . . . . . . . . . . </t>
  </si>
  <si>
    <t xml:space="preserve">    Construction . . . . . . . . . . . . . . . . . . . . . . . . . . . . . . . . . . . . . . . . . . . . . . . . . . . . . . . . . . . . . . . . . . . . . . . . . . . . . . </t>
  </si>
  <si>
    <t xml:space="preserve">    Indians and Native Americans . . . . . . . . . . . . . . . . . . . . . . . . . . . . . . . . . . . . . . . . . . . . . . . . . . .</t>
  </si>
  <si>
    <t>COMMUNITY SERVICE EMPLOYMENT</t>
  </si>
  <si>
    <t xml:space="preserve">  Employment Service/One-Stop . . . . . . . . . . . . . . . . . . . . . . . . . . . . . . . . . . . . . . . . . . . </t>
  </si>
  <si>
    <t xml:space="preserve">    Grants to States . . . . . . . . . . . . . . . . . . . . . . . . . . . . . . . . . . . . . . . . . . . . . . . . . . . . . . . . . . . . . . . . . . . . . . . . . . . . . . </t>
  </si>
  <si>
    <t xml:space="preserve">    Foreign Labor Certification . . . . . . . . . . . . . . . . . . . . . . . . . . . . . . . . . . . . . . . . . . . </t>
  </si>
  <si>
    <t>MANDATORY PROGRAMS:</t>
  </si>
  <si>
    <t>FEDERAL UNEMPLOYMENT BENEFITS</t>
  </si>
  <si>
    <t xml:space="preserve">    Trade Adjustment Assistance Benefits . . . . . . . . . . . . . . . . . . . . . . . . . . . . . . . . . . . . . . . . . . . . . . . . . . . . . . . . . . . . . . . . . . . . . . . . . . . . . . </t>
  </si>
  <si>
    <t xml:space="preserve">    Trade Adjustment Assistance Training . . . . . . . . . . . . . . . . . . . . . . . . . . . . . . . . . . . . . . . . . . . . . . . . . . . . . . . . . . . . . . . . . . . . . . . . . . . . . . </t>
  </si>
  <si>
    <t xml:space="preserve">    Wage Insurance . . . . . . . . . . . . . . . . . . . . . . . . . . . . . . . . . . . . . . . . . . . . . . . . . . . . . . . . . . . . . . . . . . . . . . . . . . . . . . </t>
  </si>
  <si>
    <t xml:space="preserve">ADVANCES to the UNEMPLOYMENT TRUST FUND . . . . . . . . . . . . . . . . . . . . . . . . . . . . . . . . . . . . . . . . . . . </t>
  </si>
  <si>
    <t xml:space="preserve">    Workforce Data Quality Initiative . . . . . . . . . . . . . . . . . . . . . . . . . . . . . . . . . . . . . . . . . . . . . . . . . . . . . . . . . . . . . . . . . . . . . . . . . . . . . . </t>
  </si>
  <si>
    <t>2/</t>
  </si>
  <si>
    <t>Updated:</t>
  </si>
  <si>
    <t xml:space="preserve">  JOB CORPS . . . . . . . . . . . . . . . . . . . . . . . . . . . . . . . . . . . . . . . . . . . . . . . . . . . . . . . . . . . . . . . . . . . . . . . . . . . . . . </t>
  </si>
  <si>
    <t xml:space="preserve">  Discretionary Total . . . . . . . . . . . . . . . . . . . . . . . . . . .. . . . . . . . . . . . . . . . . . . . . . . </t>
  </si>
  <si>
    <t xml:space="preserve">  National Programs . . . . . . . . . . . . . . . . . . . . . . . . . . . . . . . . . . . . . . . . . . . . . . . . . . . .</t>
  </si>
  <si>
    <t xml:space="preserve">    Women in Apprenticeship (WANTO) . . . . . . . . . . . . . . . . . . . . . . . . . . . . . . . . . . . .</t>
  </si>
  <si>
    <t xml:space="preserve">  Discretionary Total . . . . . . . . . . . . . . . . . . . . . . . . . . . . . . . . . . . . . . . . . . . . . . . . . . . .</t>
  </si>
  <si>
    <t xml:space="preserve">    National Activities . . . . . . . . . . . . . . . . . . . . . . . . . . . . . . . . . . . . . . . . . . . . . . . . . . . .</t>
  </si>
  <si>
    <t xml:space="preserve">      Territories . . . . . . . . . . . . . . . . . . . . . . . . . . . . . . . . . . . . . . . . . . . . . . . . . . . . . . . . . .</t>
  </si>
  <si>
    <t xml:space="preserve">       Federal Administration. . . . . . . . . . . . . . . . . . . . . . . . . . . . . . . . . . . . . . . . . . . . . .</t>
  </si>
  <si>
    <t xml:space="preserve">       Grants to States. . . . . . . . . . . . . . . . . . . . . . . . . . . . . . . . . . . . . . . . . . . . . . . . . . . .</t>
  </si>
  <si>
    <t>AND ALLOWANCES . . . . . . . . . . . . . . . . . . . . . . . . . . . . . . . . . . . . . . . . . . . . . . . . . . . .</t>
  </si>
  <si>
    <t xml:space="preserve">  YouthBuild. . . . . . . . . . . . . . . . . . . . . . . . . . . . . . . . . . . . . . . . . . . . . . . . . . . . . . . . . . . . . </t>
  </si>
  <si>
    <t xml:space="preserve">    National Farmworker Job Training . . . . . . . . . . . . . . . . . . . . . . . . . . . . . . . . . . . . . . . .</t>
  </si>
  <si>
    <t xml:space="preserve">FOR OLDER AMERICANS . . . . . . . . . . . . . . . . . . . . . . . . . . . . . . . . . . . . . . . . . . . . . . . </t>
  </si>
  <si>
    <t xml:space="preserve">STATE UI AND ES OPERATIONS . . . . . . . . . . . . . . . . . . . . . . . . . . . . . . . . . . . . . . . . . </t>
  </si>
  <si>
    <t xml:space="preserve">  Mandatory Total . . . . . . . . . . . . . . . . . . . . . . . . . . . . . . . . . . . . . . . . . . . . . . . . . . . . . . . .</t>
  </si>
  <si>
    <t xml:space="preserve">  Unemployment Insurance . . . . . . . . . . . . . . . . . . . . . . . . . . . . . . . . . . . . . . . . . . . . . . . .</t>
  </si>
  <si>
    <t xml:space="preserve">      Allotments to States . . . . . . . . . . . . . . . . . . . . . . . . . . . . . . . . . . . . . . . . . . . . . . . . . . .</t>
  </si>
  <si>
    <t xml:space="preserve">    H1-B Fees (Estimated) . . . . . . . . . . . . . . . . . . . . . . . . . . . . . . . . . . . . . . . . . . . . . . . . . .</t>
  </si>
  <si>
    <t xml:space="preserve">GRAND TOTAL, ETA . . . . . . . . . . . . . . . . . . . . . . . . . . . . . . . . . . . . . . . . . . . . . . . </t>
  </si>
  <si>
    <t xml:space="preserve">PROGRAM ADMINISTRATION . . . . . . . . . . . . . . . . . . . . . . . . . . . . . . . . . . . . . . . . . . . </t>
  </si>
  <si>
    <t xml:space="preserve">    Apprenticeship . . . . . . . . . . . . . . . . . . . . . . . . . . . . . . . . . . . . . . . . . . . . . . . . . . . . . . . . . . . . . . . . . . . . . . . . . . . . . . </t>
  </si>
  <si>
    <t xml:space="preserve">    Technical Assistance . . . . . . . . . . . . . . . . . . . . . . . . . . . . . . . . . . . . . . . . . . . . . . . . . . . . . . . . . . . . . . . . . . . . . . . . . . . . . . </t>
  </si>
  <si>
    <r>
      <t xml:space="preserve">    H-1B Job Training Grants (from employer fees)</t>
    </r>
    <r>
      <rPr>
        <b/>
        <vertAlign val="superscript"/>
        <sz val="12"/>
        <rFont val="Times New Roman"/>
        <family val="1"/>
      </rPr>
      <t xml:space="preserve"> </t>
    </r>
    <r>
      <rPr>
        <b/>
        <sz val="12"/>
        <rFont val="Times New Roman"/>
        <family val="1"/>
      </rPr>
      <t xml:space="preserve">. . . . . . . . . . . . . . . . . . . . . . . . . . . . . . . . . . . . . . . . . . . </t>
    </r>
  </si>
  <si>
    <t xml:space="preserve">    Reintegration of Ex-Offender . . . . . . . . . . . . . . . . . . . . . . . . . . . . . . . . . . . . . . . . . . . </t>
  </si>
  <si>
    <t xml:space="preserve">    State Administration and RESEA . . . . . . . . . . . . . . . . . . . . . . . . . . . . . . . . . . . . . . . . . . . . . . . . . . . .</t>
  </si>
  <si>
    <t xml:space="preserve">    One Stop Career Centers . . . . . . . . . . . . . . . . . . . . . . . . . . . . . . . . . . . . . . . </t>
  </si>
  <si>
    <t>Program Integrity Set Aside . . . . . . . . . . . . . . . . . . . . . . . . . . . . . . . . . . . . . . . . . . . . .</t>
  </si>
  <si>
    <t xml:space="preserve">2/ </t>
  </si>
  <si>
    <t xml:space="preserve">    Federal Admin . . . . . . . . . . . . . . . . . . . . . . . . . . . . . . . . . . . . . . . . . . . . . . . . . . . . . . . . . . . . . . . . . . . . . . . . . . . . . . </t>
  </si>
  <si>
    <t>Summary of Appropriation Budget Authority, Fiscal Year 2020</t>
  </si>
  <si>
    <r>
      <t xml:space="preserve">Further Consolidated Appropriations Act </t>
    </r>
    <r>
      <rPr>
        <b/>
        <vertAlign val="superscript"/>
        <sz val="14"/>
        <color indexed="8"/>
        <rFont val="Times New Roman"/>
        <family val="1"/>
      </rPr>
      <t>1/</t>
    </r>
  </si>
  <si>
    <r>
      <rPr>
        <vertAlign val="superscript"/>
        <sz val="11"/>
        <rFont val="Times New Roman"/>
        <family val="1"/>
      </rPr>
      <t>1/</t>
    </r>
    <r>
      <rPr>
        <sz val="11"/>
        <rFont val="Times New Roman"/>
        <family val="1"/>
      </rPr>
      <t xml:space="preserve"> Original Appropriation: Further Consolidated Appropriations Act, 2020, P. L. 116-94, enacted 12/20/19.</t>
    </r>
  </si>
  <si>
    <t xml:space="preserve">      National Reserve (Territories, Demos, TAT, Workforce Opportunity
      for Rural Communities, Community College Grants, National
      Dislocated Worker Grants) . . . . . . . . . . . . . . . . . . . . . . . . . . . . . . . . . . . . . . . . . </t>
  </si>
  <si>
    <t xml:space="preserve">      Work Opportunities Tax Credit . . . . . . . . . . . . . . . . . . . . . . . . . . . . . . . . . . . . . . . . . .</t>
  </si>
  <si>
    <t xml:space="preserve">      TAT . . . . . . . . . . . . . . . . . . . . . . . . . . . . . . . . . . . . . . . . . . . . . . . . . . . .</t>
  </si>
  <si>
    <t xml:space="preserve">      WOTC System Modernization . . . . . . . . . . . . . . . . . . . . . . . . . . . . . . . . </t>
  </si>
  <si>
    <t>Evaluations Set Aside . . . . . . . . . . . . . . . . . . . . . . . . . . . . . . . . . . . . . . . . . . . . .</t>
  </si>
  <si>
    <r>
      <rPr>
        <vertAlign val="superscript"/>
        <sz val="11"/>
        <rFont val="Times New Roman"/>
        <family val="1"/>
      </rPr>
      <t>3/</t>
    </r>
    <r>
      <rPr>
        <sz val="11"/>
        <rFont val="Times New Roman"/>
        <family val="1"/>
      </rPr>
      <t xml:space="preserve"> Demos includes $10 million for Career Pathways for Youth.</t>
    </r>
  </si>
  <si>
    <t>2/ 3/</t>
  </si>
  <si>
    <r>
      <rPr>
        <vertAlign val="superscript"/>
        <sz val="11"/>
        <rFont val="Times New Roman"/>
        <family val="1"/>
      </rPr>
      <t>4/</t>
    </r>
    <r>
      <rPr>
        <sz val="11"/>
        <rFont val="Times New Roman"/>
        <family val="1"/>
      </rPr>
      <t xml:space="preserve"> Not appropriated but funded through employer fees.  Actual funding varies as fees are collected and made available to the Department of Labor.  </t>
    </r>
  </si>
  <si>
    <t xml:space="preserve">4/ 5/ </t>
  </si>
  <si>
    <r>
      <rPr>
        <vertAlign val="superscript"/>
        <sz val="11"/>
        <rFont val="Times New Roman"/>
        <family val="1"/>
      </rPr>
      <t>5/</t>
    </r>
    <r>
      <rPr>
        <sz val="11"/>
        <rFont val="Times New Roman"/>
        <family val="1"/>
      </rPr>
      <t xml:space="preserve"> The Balanced Budget and Emergency Deficit Control Act (BDECA), as amended, required the reduction of FY 2020 budget authority for mandatory funding by 5.9 percent.  H-1B Job Training Grants, H-1B Fees for Program Administration, and FUBA were impacted.  The Department applied the 5.9 percent reduction for FUBA exclusively to the TAA Training funds rather than applying reductions to each payment of TAA Benefits or ATAA Wage Insurance.  </t>
    </r>
  </si>
  <si>
    <t>5/</t>
  </si>
  <si>
    <t>2/ 6/</t>
  </si>
  <si>
    <r>
      <rPr>
        <vertAlign val="superscript"/>
        <sz val="11"/>
        <rFont val="Times New Roman"/>
        <family val="1"/>
      </rPr>
      <t>6/</t>
    </r>
    <r>
      <rPr>
        <sz val="11"/>
        <rFont val="Times New Roman"/>
        <family val="1"/>
      </rPr>
      <t xml:space="preserve"> Reflects a transfer of $1.295 million from the Secretary’s Reserve (Special Projects) to OLMS.  </t>
    </r>
  </si>
  <si>
    <t>4/ 5/</t>
  </si>
  <si>
    <r>
      <rPr>
        <vertAlign val="superscript"/>
        <sz val="11"/>
        <rFont val="Times New Roman"/>
        <family val="1"/>
      </rPr>
      <t>2/</t>
    </r>
    <r>
      <rPr>
        <sz val="11"/>
        <rFont val="Times New Roman"/>
        <family val="1"/>
      </rPr>
      <t xml:space="preserve"> Pursuant to P.L. 116-94, which included the authority for the Secretary to transfer not more than 0.75 percent in FY 2020 from TES, CSEOA, OJC, and SUIESO appropriations made available in this Act to carry out evaluations, the Department transferred $2,000,000 from ETA TES, CSEOA, and OJC to the Department's Office of the Chief Evaluation Officer (CEO) in FY 2020.  This includes $224,000 from WIOA Youth, $175,000 from WIOA Adult, $340,000 from WIOA Dislocated Worker Formula Grants, $79,000 from the Dislocated Worker National Reserve, $43,000 from TES Apprenticeship, $1,040,000 from Job Corps Operations, and $99,000 from CSEOA.  P.L. 116-94 also allows the Secretary to set aside up to 0.5 percent of each discretionary appropriation for activities related to program integrity and the Department will transfer $3,000,000 from SUIESO Unemployment Insurance State Administration to Program Administration.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</si>
</sst>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_);\(&quot;$&quot;#,##0\)"/>
  </numFmts>
  <fonts count="44" x14ac:knownFonts="1">
    <font>
      <sz val="12"/>
      <name val="Arial"/>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12"/>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sz val="14"/>
      <name val="Times New Roman"/>
      <family val="1"/>
    </font>
    <font>
      <i/>
      <sz val="10"/>
      <name val="Times New Roman"/>
      <family val="1"/>
    </font>
    <font>
      <sz val="8"/>
      <name val="Times New Roman"/>
      <family val="1"/>
    </font>
    <font>
      <sz val="10"/>
      <name val="Times New Roman"/>
      <family val="1"/>
    </font>
    <font>
      <b/>
      <sz val="12"/>
      <name val="Times New Roman"/>
      <family val="1"/>
    </font>
    <font>
      <b/>
      <vertAlign val="superscript"/>
      <sz val="12"/>
      <name val="Times New Roman"/>
      <family val="1"/>
    </font>
    <font>
      <b/>
      <sz val="8"/>
      <name val="Times New Roman"/>
      <family val="1"/>
    </font>
    <font>
      <b/>
      <sz val="10"/>
      <color indexed="8"/>
      <name val="Times New Roman"/>
      <family val="1"/>
    </font>
    <font>
      <sz val="10"/>
      <color indexed="8"/>
      <name val="Times New Roman"/>
      <family val="1"/>
    </font>
    <font>
      <b/>
      <sz val="10"/>
      <name val="Times New Roman"/>
      <family val="1"/>
    </font>
    <font>
      <b/>
      <sz val="8"/>
      <color indexed="8"/>
      <name val="Times New Roman"/>
      <family val="1"/>
    </font>
    <font>
      <sz val="9"/>
      <name val="Arial"/>
      <family val="2"/>
    </font>
    <font>
      <b/>
      <vertAlign val="superscript"/>
      <sz val="10"/>
      <color indexed="8"/>
      <name val="Times New Roman"/>
      <family val="1"/>
    </font>
    <font>
      <b/>
      <sz val="12"/>
      <color indexed="8"/>
      <name val="Times New Roman"/>
      <family val="1"/>
    </font>
    <font>
      <sz val="12"/>
      <color indexed="8"/>
      <name val="Times New Roman"/>
      <family val="1"/>
    </font>
    <font>
      <sz val="12"/>
      <name val="Times New Roman"/>
      <family val="1"/>
    </font>
    <font>
      <b/>
      <sz val="14"/>
      <color indexed="8"/>
      <name val="Times New Roman"/>
      <family val="1"/>
    </font>
    <font>
      <b/>
      <vertAlign val="superscript"/>
      <sz val="14"/>
      <color indexed="8"/>
      <name val="Times New Roman"/>
      <family val="1"/>
    </font>
    <font>
      <vertAlign val="superscript"/>
      <sz val="10"/>
      <color indexed="8"/>
      <name val="Times New Roman"/>
      <family val="1"/>
    </font>
    <font>
      <sz val="11"/>
      <name val="Times New Roman"/>
      <family val="1"/>
    </font>
    <font>
      <vertAlign val="superscript"/>
      <sz val="11"/>
      <name val="Times New Roman"/>
      <family val="1"/>
    </font>
    <font>
      <sz val="10"/>
      <name val="Arial"/>
      <family val="2"/>
    </font>
    <font>
      <sz val="10"/>
      <color rgb="FFFF0000"/>
      <name val="Arial"/>
      <family val="2"/>
    </font>
    <font>
      <sz val="10"/>
      <color rgb="FFFF0000"/>
      <name val="Times New Roman"/>
      <family val="1"/>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4"/>
      </left>
      <right style="thin">
        <color indexed="64"/>
      </right>
      <top style="double">
        <color indexed="64"/>
      </top>
      <bottom/>
      <diagonal/>
    </border>
    <border>
      <left style="double">
        <color indexed="64"/>
      </left>
      <right/>
      <top style="thin">
        <color indexed="64"/>
      </top>
      <bottom/>
      <diagonal/>
    </border>
    <border>
      <left style="thin">
        <color indexed="64"/>
      </left>
      <right/>
      <top style="thin">
        <color indexed="64"/>
      </top>
      <bottom/>
      <diagonal/>
    </border>
    <border>
      <left/>
      <right style="double">
        <color indexed="64"/>
      </right>
      <top/>
      <bottom style="double">
        <color indexed="64"/>
      </bottom>
      <diagonal/>
    </border>
    <border>
      <left style="double">
        <color indexed="64"/>
      </left>
      <right/>
      <top/>
      <bottom/>
      <diagonal/>
    </border>
    <border>
      <left style="thin">
        <color indexed="64"/>
      </left>
      <right/>
      <top/>
      <bottom/>
      <diagonal/>
    </border>
    <border>
      <left style="double">
        <color indexed="64"/>
      </left>
      <right/>
      <top/>
      <bottom style="thin">
        <color indexed="64"/>
      </bottom>
      <diagonal/>
    </border>
    <border>
      <left style="thin">
        <color indexed="64"/>
      </left>
      <right/>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bottom/>
      <diagonal/>
    </border>
    <border>
      <left style="double">
        <color indexed="64"/>
      </left>
      <right/>
      <top style="thin">
        <color indexed="64"/>
      </top>
      <bottom style="double">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right style="double">
        <color indexed="64"/>
      </right>
      <top style="double">
        <color indexed="64"/>
      </top>
      <bottom/>
      <diagonal/>
    </border>
    <border>
      <left style="thin">
        <color indexed="64"/>
      </left>
      <right/>
      <top style="double">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style="thin">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double">
        <color indexed="64"/>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5" fillId="0" borderId="0"/>
    <xf numFmtId="0" fontId="15"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68">
    <xf numFmtId="0" fontId="0" fillId="0" borderId="0" xfId="0"/>
    <xf numFmtId="0" fontId="20" fillId="0" borderId="0" xfId="37" applyFont="1" applyFill="1"/>
    <xf numFmtId="0" fontId="22" fillId="0" borderId="0" xfId="37" applyFont="1" applyFill="1" applyAlignment="1">
      <alignment horizontal="left"/>
    </xf>
    <xf numFmtId="0" fontId="23" fillId="0" borderId="0" xfId="37" applyFont="1" applyFill="1"/>
    <xf numFmtId="0" fontId="24" fillId="0" borderId="0" xfId="37" applyFont="1" applyFill="1"/>
    <xf numFmtId="37" fontId="23" fillId="0" borderId="0" xfId="37" applyNumberFormat="1" applyFont="1" applyFill="1"/>
    <xf numFmtId="0" fontId="24" fillId="0" borderId="10" xfId="37" applyFont="1" applyFill="1" applyBorder="1"/>
    <xf numFmtId="0" fontId="24" fillId="0" borderId="0" xfId="37" quotePrefix="1" applyFont="1" applyFill="1" applyBorder="1" applyAlignment="1">
      <alignment horizontal="center"/>
    </xf>
    <xf numFmtId="0" fontId="24" fillId="0" borderId="0" xfId="37" applyFont="1" applyFill="1" applyBorder="1" applyAlignment="1">
      <alignment horizontal="center" vertical="top" wrapText="1"/>
    </xf>
    <xf numFmtId="0" fontId="23" fillId="0" borderId="11" xfId="37" quotePrefix="1" applyFont="1" applyFill="1" applyBorder="1"/>
    <xf numFmtId="0" fontId="28" fillId="0" borderId="12" xfId="37" applyFont="1" applyFill="1" applyBorder="1"/>
    <xf numFmtId="0" fontId="23" fillId="0" borderId="0" xfId="37" applyFont="1" applyFill="1" applyBorder="1"/>
    <xf numFmtId="5" fontId="29" fillId="0" borderId="0" xfId="37" applyNumberFormat="1" applyFont="1" applyFill="1" applyBorder="1"/>
    <xf numFmtId="37" fontId="29" fillId="0" borderId="0" xfId="37" applyNumberFormat="1" applyFont="1" applyFill="1" applyBorder="1" applyAlignment="1">
      <alignment horizontal="right"/>
    </xf>
    <xf numFmtId="37" fontId="23" fillId="0" borderId="0" xfId="37" applyNumberFormat="1" applyFont="1" applyFill="1" applyBorder="1" applyAlignment="1">
      <alignment horizontal="right"/>
    </xf>
    <xf numFmtId="37" fontId="32" fillId="0" borderId="13" xfId="37" applyNumberFormat="1" applyFont="1" applyFill="1" applyBorder="1" applyAlignment="1">
      <alignment horizontal="left"/>
    </xf>
    <xf numFmtId="0" fontId="21" fillId="0" borderId="0" xfId="0" applyFont="1" applyFill="1" applyAlignment="1">
      <alignment horizontal="right"/>
    </xf>
    <xf numFmtId="0" fontId="24" fillId="0" borderId="14" xfId="37" applyFont="1" applyFill="1" applyBorder="1"/>
    <xf numFmtId="5" fontId="33" fillId="0" borderId="15" xfId="37" applyNumberFormat="1" applyFont="1" applyFill="1" applyBorder="1"/>
    <xf numFmtId="0" fontId="34" fillId="0" borderId="15" xfId="37" applyFont="1" applyFill="1" applyBorder="1"/>
    <xf numFmtId="0" fontId="24" fillId="0" borderId="11" xfId="37" applyFont="1" applyFill="1" applyBorder="1"/>
    <xf numFmtId="37" fontId="33" fillId="0" borderId="12" xfId="37" applyNumberFormat="1" applyFont="1" applyFill="1" applyBorder="1" applyAlignment="1">
      <alignment horizontal="right"/>
    </xf>
    <xf numFmtId="37" fontId="33" fillId="0" borderId="15" xfId="37" applyNumberFormat="1" applyFont="1" applyFill="1" applyBorder="1" applyAlignment="1">
      <alignment horizontal="right"/>
    </xf>
    <xf numFmtId="37" fontId="34" fillId="0" borderId="15" xfId="37" applyNumberFormat="1" applyFont="1" applyFill="1" applyBorder="1" applyAlignment="1">
      <alignment horizontal="right"/>
    </xf>
    <xf numFmtId="0" fontId="24" fillId="0" borderId="14" xfId="37" quotePrefix="1" applyFont="1" applyFill="1" applyBorder="1" applyAlignment="1">
      <alignment horizontal="left"/>
    </xf>
    <xf numFmtId="0" fontId="24" fillId="0" borderId="16" xfId="37" applyFont="1" applyFill="1" applyBorder="1"/>
    <xf numFmtId="37" fontId="34" fillId="0" borderId="17" xfId="37" applyNumberFormat="1" applyFont="1" applyFill="1" applyBorder="1" applyAlignment="1">
      <alignment horizontal="right"/>
    </xf>
    <xf numFmtId="37" fontId="34" fillId="0" borderId="12" xfId="37" applyNumberFormat="1" applyFont="1" applyFill="1" applyBorder="1" applyAlignment="1">
      <alignment horizontal="right"/>
    </xf>
    <xf numFmtId="0" fontId="24" fillId="0" borderId="18" xfId="37" applyFont="1" applyFill="1" applyBorder="1"/>
    <xf numFmtId="37" fontId="33" fillId="0" borderId="19" xfId="37" applyNumberFormat="1" applyFont="1" applyFill="1" applyBorder="1" applyAlignment="1">
      <alignment horizontal="right"/>
    </xf>
    <xf numFmtId="0" fontId="24" fillId="0" borderId="20" xfId="37" applyFont="1" applyFill="1" applyBorder="1"/>
    <xf numFmtId="0" fontId="24" fillId="0" borderId="21" xfId="37" applyFont="1" applyFill="1" applyBorder="1"/>
    <xf numFmtId="0" fontId="20" fillId="0" borderId="22" xfId="37" applyFont="1" applyFill="1" applyBorder="1"/>
    <xf numFmtId="0" fontId="27" fillId="0" borderId="23" xfId="37" applyFont="1" applyFill="1" applyBorder="1" applyAlignment="1">
      <alignment horizontal="center" wrapText="1"/>
    </xf>
    <xf numFmtId="0" fontId="26" fillId="0" borderId="24" xfId="37" applyFont="1" applyFill="1" applyBorder="1" applyAlignment="1">
      <alignment horizontal="center"/>
    </xf>
    <xf numFmtId="37" fontId="30" fillId="0" borderId="0" xfId="37" applyNumberFormat="1" applyFont="1" applyFill="1" applyBorder="1" applyAlignment="1">
      <alignment horizontal="right"/>
    </xf>
    <xf numFmtId="0" fontId="29" fillId="0" borderId="0" xfId="37" applyFont="1" applyFill="1" applyBorder="1" applyAlignment="1"/>
    <xf numFmtId="0" fontId="0" fillId="0" borderId="0" xfId="0" applyFill="1" applyAlignment="1">
      <alignment vertical="top"/>
    </xf>
    <xf numFmtId="0" fontId="28" fillId="0" borderId="26" xfId="37" applyFont="1" applyFill="1" applyBorder="1" applyAlignment="1">
      <alignment horizontal="left"/>
    </xf>
    <xf numFmtId="5" fontId="27" fillId="0" borderId="27" xfId="37" applyNumberFormat="1" applyFont="1" applyFill="1" applyBorder="1" applyAlignment="1">
      <alignment horizontal="left"/>
    </xf>
    <xf numFmtId="0" fontId="28" fillId="0" borderId="27" xfId="37" applyFont="1" applyFill="1" applyBorder="1" applyAlignment="1">
      <alignment horizontal="left"/>
    </xf>
    <xf numFmtId="37" fontId="27" fillId="0" borderId="26" xfId="37" applyNumberFormat="1" applyFont="1" applyFill="1" applyBorder="1" applyAlignment="1">
      <alignment horizontal="left"/>
    </xf>
    <xf numFmtId="37" fontId="27" fillId="0" borderId="27" xfId="37" applyNumberFormat="1" applyFont="1" applyFill="1" applyBorder="1" applyAlignment="1">
      <alignment horizontal="left"/>
    </xf>
    <xf numFmtId="37" fontId="28" fillId="0" borderId="27" xfId="37" applyNumberFormat="1" applyFont="1" applyFill="1" applyBorder="1" applyAlignment="1">
      <alignment horizontal="left"/>
    </xf>
    <xf numFmtId="37" fontId="38" fillId="0" borderId="27" xfId="37" applyNumberFormat="1" applyFont="1" applyFill="1" applyBorder="1" applyAlignment="1">
      <alignment horizontal="left"/>
    </xf>
    <xf numFmtId="37" fontId="38" fillId="0" borderId="26" xfId="37" applyNumberFormat="1" applyFont="1" applyFill="1" applyBorder="1" applyAlignment="1">
      <alignment horizontal="left"/>
    </xf>
    <xf numFmtId="37" fontId="28" fillId="0" borderId="23" xfId="37" applyNumberFormat="1" applyFont="1" applyFill="1" applyBorder="1" applyAlignment="1">
      <alignment horizontal="left"/>
    </xf>
    <xf numFmtId="37" fontId="28" fillId="0" borderId="26" xfId="37" applyNumberFormat="1" applyFont="1" applyFill="1" applyBorder="1" applyAlignment="1">
      <alignment horizontal="left"/>
    </xf>
    <xf numFmtId="37" fontId="27" fillId="0" borderId="28" xfId="37" applyNumberFormat="1" applyFont="1" applyFill="1" applyBorder="1" applyAlignment="1">
      <alignment horizontal="left"/>
    </xf>
    <xf numFmtId="37" fontId="38" fillId="0" borderId="29" xfId="37" applyNumberFormat="1" applyFont="1" applyFill="1" applyBorder="1" applyAlignment="1">
      <alignment horizontal="left"/>
    </xf>
    <xf numFmtId="37" fontId="23" fillId="0" borderId="0" xfId="37" applyNumberFormat="1" applyFont="1" applyFill="1" applyBorder="1" applyAlignment="1">
      <alignment horizontal="left"/>
    </xf>
    <xf numFmtId="0" fontId="36" fillId="0" borderId="17" xfId="37" quotePrefix="1" applyFont="1" applyFill="1" applyBorder="1" applyAlignment="1">
      <alignment horizontal="center" wrapText="1"/>
    </xf>
    <xf numFmtId="0" fontId="24" fillId="0" borderId="20" xfId="37" applyFont="1" applyFill="1" applyBorder="1" applyAlignment="1">
      <alignment vertical="top" wrapText="1"/>
    </xf>
    <xf numFmtId="14" fontId="21" fillId="0" borderId="0" xfId="0" applyNumberFormat="1" applyFont="1" applyFill="1"/>
    <xf numFmtId="0" fontId="20" fillId="0" borderId="0" xfId="37" quotePrefix="1" applyFont="1" applyFill="1" applyAlignment="1">
      <alignment horizontal="left"/>
    </xf>
    <xf numFmtId="0" fontId="20" fillId="0" borderId="25" xfId="37" applyFont="1" applyFill="1" applyBorder="1" applyAlignment="1">
      <alignment horizontal="center" wrapText="1"/>
    </xf>
    <xf numFmtId="0" fontId="0" fillId="0" borderId="0" xfId="0" applyFill="1" applyBorder="1" applyAlignment="1"/>
    <xf numFmtId="0" fontId="41" fillId="0" borderId="0" xfId="0" applyFont="1" applyFill="1" applyAlignment="1">
      <alignment vertical="top"/>
    </xf>
    <xf numFmtId="37" fontId="34" fillId="0" borderId="15" xfId="37" applyNumberFormat="1" applyFont="1" applyFill="1" applyBorder="1" applyAlignment="1"/>
    <xf numFmtId="0" fontId="24" fillId="0" borderId="14" xfId="37" applyFont="1" applyFill="1" applyBorder="1" applyAlignment="1">
      <alignment vertical="top" wrapText="1"/>
    </xf>
    <xf numFmtId="37" fontId="43" fillId="0" borderId="0" xfId="37" applyNumberFormat="1" applyFont="1" applyFill="1" applyBorder="1" applyAlignment="1">
      <alignment horizontal="left"/>
    </xf>
    <xf numFmtId="0" fontId="31" fillId="0" borderId="0" xfId="38" applyFont="1" applyFill="1" applyAlignment="1" applyProtection="1">
      <alignment vertical="top" wrapText="1"/>
    </xf>
    <xf numFmtId="0" fontId="39" fillId="0" borderId="0" xfId="38" applyFont="1" applyFill="1" applyAlignment="1" applyProtection="1">
      <alignment vertical="top" wrapText="1"/>
    </xf>
    <xf numFmtId="0" fontId="39" fillId="0" borderId="0" xfId="0" applyFont="1" applyFill="1" applyAlignment="1">
      <alignment vertical="top" wrapText="1"/>
    </xf>
    <xf numFmtId="37" fontId="35" fillId="0" borderId="15" xfId="37" applyNumberFormat="1" applyFont="1" applyFill="1" applyBorder="1" applyAlignment="1">
      <alignment horizontal="right"/>
    </xf>
    <xf numFmtId="37" fontId="33" fillId="0" borderId="30" xfId="37" applyNumberFormat="1" applyFont="1" applyFill="1" applyBorder="1" applyAlignment="1">
      <alignment horizontal="right"/>
    </xf>
    <xf numFmtId="37" fontId="33" fillId="0" borderId="31" xfId="37" applyNumberFormat="1" applyFont="1" applyFill="1" applyBorder="1" applyAlignment="1">
      <alignment horizontal="right"/>
    </xf>
    <xf numFmtId="0" fontId="42" fillId="0" borderId="0" xfId="0" applyFont="1" applyFill="1" applyAlignment="1">
      <alignment vertical="top"/>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_09app$Revised" xfId="37"/>
    <cellStyle name="Normal_Fund Category Process Summary"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6"/>
  <sheetViews>
    <sheetView tabSelected="1" zoomScaleNormal="100" workbookViewId="0">
      <selection activeCell="B1" sqref="B1"/>
    </sheetView>
  </sheetViews>
  <sheetFormatPr defaultColWidth="7.07421875" defaultRowHeight="13" x14ac:dyDescent="0.3"/>
  <cols>
    <col min="1" max="1" width="60.23046875" style="3" customWidth="1"/>
    <col min="2" max="2" width="31.84375" style="3" customWidth="1"/>
    <col min="3" max="3" width="5.23046875" style="2" customWidth="1"/>
    <col min="4" max="4" width="19.23046875" style="3" customWidth="1"/>
    <col min="5" max="5" width="4.53515625" style="3" customWidth="1"/>
    <col min="6" max="6" width="9.53515625" style="3" bestFit="1" customWidth="1"/>
    <col min="7" max="16384" width="7.07421875" style="3"/>
  </cols>
  <sheetData>
    <row r="1" spans="1:6" ht="17.5" x14ac:dyDescent="0.35">
      <c r="A1" s="1" t="s">
        <v>0</v>
      </c>
      <c r="B1" s="16" t="s">
        <v>27</v>
      </c>
    </row>
    <row r="2" spans="1:6" ht="17.5" x14ac:dyDescent="0.35">
      <c r="A2" s="1" t="s">
        <v>1</v>
      </c>
      <c r="B2" s="53">
        <v>44089</v>
      </c>
    </row>
    <row r="3" spans="1:6" ht="17.5" x14ac:dyDescent="0.35">
      <c r="A3" s="54" t="s">
        <v>57</v>
      </c>
    </row>
    <row r="4" spans="1:6" ht="7.5" customHeight="1" x14ac:dyDescent="0.3">
      <c r="A4" s="4"/>
    </row>
    <row r="5" spans="1:6" ht="6" customHeight="1" thickBot="1" x14ac:dyDescent="0.35">
      <c r="B5" s="5"/>
      <c r="D5" s="5"/>
    </row>
    <row r="6" spans="1:6" ht="19.5" customHeight="1" thickTop="1" x14ac:dyDescent="0.35">
      <c r="A6" s="6"/>
      <c r="B6" s="55">
        <v>2020</v>
      </c>
      <c r="C6" s="34"/>
      <c r="D6" s="7"/>
    </row>
    <row r="7" spans="1:6" ht="55.5" customHeight="1" x14ac:dyDescent="0.35">
      <c r="A7" s="32" t="s">
        <v>2</v>
      </c>
      <c r="B7" s="51" t="s">
        <v>58</v>
      </c>
      <c r="C7" s="33"/>
      <c r="D7" s="8"/>
    </row>
    <row r="8" spans="1:6" ht="10.5" customHeight="1" x14ac:dyDescent="0.3">
      <c r="A8" s="9"/>
      <c r="B8" s="10"/>
      <c r="C8" s="38"/>
      <c r="D8" s="11"/>
    </row>
    <row r="9" spans="1:6" ht="15" customHeight="1" x14ac:dyDescent="0.3">
      <c r="A9" s="17" t="s">
        <v>46</v>
      </c>
      <c r="B9" s="18">
        <f>+B11+B12</f>
        <v>10126707500</v>
      </c>
      <c r="C9" s="39"/>
      <c r="D9" s="12"/>
      <c r="F9" s="5"/>
    </row>
    <row r="10" spans="1:6" ht="10.5" customHeight="1" x14ac:dyDescent="0.35">
      <c r="A10" s="17"/>
      <c r="B10" s="19"/>
      <c r="C10" s="40"/>
      <c r="D10" s="11"/>
    </row>
    <row r="11" spans="1:6" ht="15" customHeight="1" x14ac:dyDescent="0.3">
      <c r="A11" s="20" t="s">
        <v>3</v>
      </c>
      <c r="B11" s="21">
        <f>+B15+B35+B41+B44+B63</f>
        <v>9286865000</v>
      </c>
      <c r="C11" s="41"/>
      <c r="D11" s="13"/>
    </row>
    <row r="12" spans="1:6" ht="15" customHeight="1" x14ac:dyDescent="0.3">
      <c r="A12" s="17" t="s">
        <v>4</v>
      </c>
      <c r="B12" s="22">
        <f>+B16+B45+B65</f>
        <v>839842500</v>
      </c>
      <c r="C12" s="42"/>
      <c r="D12" s="13"/>
    </row>
    <row r="13" spans="1:6" ht="10" customHeight="1" x14ac:dyDescent="0.35">
      <c r="A13" s="17"/>
      <c r="B13" s="23"/>
      <c r="C13" s="43"/>
      <c r="D13" s="14"/>
    </row>
    <row r="14" spans="1:6" ht="15" customHeight="1" x14ac:dyDescent="0.3">
      <c r="A14" s="20" t="s">
        <v>5</v>
      </c>
      <c r="B14" s="21">
        <f>B17+B18+B19+B25</f>
        <v>3792893000</v>
      </c>
      <c r="C14" s="41"/>
      <c r="D14" s="13"/>
      <c r="F14" s="5"/>
    </row>
    <row r="15" spans="1:6" ht="15" customHeight="1" x14ac:dyDescent="0.35">
      <c r="A15" s="17" t="s">
        <v>29</v>
      </c>
      <c r="B15" s="23">
        <f>B17+B18+B19+B25-B28</f>
        <v>3610339000</v>
      </c>
      <c r="C15" s="43"/>
      <c r="D15" s="14"/>
    </row>
    <row r="16" spans="1:6" ht="15" customHeight="1" x14ac:dyDescent="0.35">
      <c r="A16" s="17" t="s">
        <v>6</v>
      </c>
      <c r="B16" s="23">
        <f>+B28</f>
        <v>182554000</v>
      </c>
      <c r="C16" s="43"/>
      <c r="D16" s="14"/>
    </row>
    <row r="17" spans="1:4" ht="15" customHeight="1" x14ac:dyDescent="0.35">
      <c r="A17" s="17" t="s">
        <v>7</v>
      </c>
      <c r="B17" s="23">
        <v>912906000</v>
      </c>
      <c r="C17" s="44" t="s">
        <v>26</v>
      </c>
      <c r="D17" s="14"/>
    </row>
    <row r="18" spans="1:4" ht="15" customHeight="1" x14ac:dyDescent="0.35">
      <c r="A18" s="17" t="s">
        <v>38</v>
      </c>
      <c r="B18" s="23">
        <v>94534000</v>
      </c>
      <c r="C18" s="44"/>
      <c r="D18" s="14"/>
    </row>
    <row r="19" spans="1:4" ht="15" customHeight="1" x14ac:dyDescent="0.35">
      <c r="A19" s="17" t="s">
        <v>8</v>
      </c>
      <c r="B19" s="23">
        <f>+B20+B21</f>
        <v>2176967000</v>
      </c>
      <c r="C19" s="44"/>
      <c r="D19" s="14"/>
    </row>
    <row r="20" spans="1:4" ht="15" customHeight="1" x14ac:dyDescent="0.35">
      <c r="A20" s="17" t="s">
        <v>9</v>
      </c>
      <c r="B20" s="23">
        <v>854474000</v>
      </c>
      <c r="C20" s="44" t="s">
        <v>26</v>
      </c>
      <c r="D20" s="14"/>
    </row>
    <row r="21" spans="1:4" ht="15" customHeight="1" x14ac:dyDescent="0.35">
      <c r="A21" s="17" t="s">
        <v>10</v>
      </c>
      <c r="B21" s="23">
        <f>SUBTOTAL(9,B22,B23)</f>
        <v>1322493000</v>
      </c>
      <c r="C21" s="44"/>
      <c r="D21" s="14"/>
    </row>
    <row r="22" spans="1:4" ht="15" customHeight="1" x14ac:dyDescent="0.35">
      <c r="A22" s="17" t="s">
        <v>11</v>
      </c>
      <c r="B22" s="23">
        <v>1051713000</v>
      </c>
      <c r="C22" s="44" t="s">
        <v>26</v>
      </c>
      <c r="D22" s="14"/>
    </row>
    <row r="23" spans="1:4" ht="48.5" customHeight="1" x14ac:dyDescent="0.35">
      <c r="A23" s="52" t="s">
        <v>60</v>
      </c>
      <c r="B23" s="58">
        <v>270780000</v>
      </c>
      <c r="C23" s="44" t="s">
        <v>66</v>
      </c>
      <c r="D23" s="50"/>
    </row>
    <row r="24" spans="1:4" ht="10.5" customHeight="1" x14ac:dyDescent="0.35">
      <c r="A24" s="59"/>
      <c r="B24" s="58"/>
      <c r="C24" s="44"/>
      <c r="D24" s="50"/>
    </row>
    <row r="25" spans="1:4" ht="15" customHeight="1" x14ac:dyDescent="0.35">
      <c r="A25" s="17" t="s">
        <v>30</v>
      </c>
      <c r="B25" s="23">
        <f>SUM(B26:B33)</f>
        <v>608486000</v>
      </c>
      <c r="C25" s="43"/>
      <c r="D25" s="14"/>
    </row>
    <row r="26" spans="1:4" ht="15" customHeight="1" x14ac:dyDescent="0.35">
      <c r="A26" s="24" t="s">
        <v>14</v>
      </c>
      <c r="B26" s="23">
        <v>55000000</v>
      </c>
      <c r="C26" s="43"/>
      <c r="D26" s="14"/>
    </row>
    <row r="27" spans="1:4" ht="15" customHeight="1" x14ac:dyDescent="0.35">
      <c r="A27" s="24" t="s">
        <v>39</v>
      </c>
      <c r="B27" s="23">
        <v>91896000</v>
      </c>
      <c r="C27" s="43"/>
      <c r="D27" s="14"/>
    </row>
    <row r="28" spans="1:4" ht="15" customHeight="1" x14ac:dyDescent="0.35">
      <c r="A28" s="17" t="s">
        <v>50</v>
      </c>
      <c r="B28" s="23">
        <v>182554000</v>
      </c>
      <c r="C28" s="44" t="s">
        <v>68</v>
      </c>
      <c r="D28" s="50"/>
    </row>
    <row r="29" spans="1:4" ht="15" customHeight="1" x14ac:dyDescent="0.35">
      <c r="A29" s="17" t="s">
        <v>31</v>
      </c>
      <c r="B29" s="23">
        <v>0</v>
      </c>
      <c r="C29" s="43"/>
      <c r="D29" s="14"/>
    </row>
    <row r="30" spans="1:4" ht="15" customHeight="1" x14ac:dyDescent="0.35">
      <c r="A30" s="17" t="s">
        <v>51</v>
      </c>
      <c r="B30" s="23">
        <v>98079000</v>
      </c>
      <c r="C30" s="43"/>
      <c r="D30" s="14"/>
    </row>
    <row r="31" spans="1:4" ht="15" customHeight="1" x14ac:dyDescent="0.35">
      <c r="A31" s="24" t="s">
        <v>25</v>
      </c>
      <c r="B31" s="23">
        <v>6000000</v>
      </c>
      <c r="C31" s="44"/>
      <c r="D31" s="14"/>
    </row>
    <row r="32" spans="1:4" ht="15" customHeight="1" x14ac:dyDescent="0.35">
      <c r="A32" s="24" t="s">
        <v>48</v>
      </c>
      <c r="B32" s="23">
        <v>174957000</v>
      </c>
      <c r="C32" s="44" t="s">
        <v>26</v>
      </c>
      <c r="D32" s="14"/>
    </row>
    <row r="33" spans="1:4" ht="15" customHeight="1" x14ac:dyDescent="0.35">
      <c r="A33" s="24" t="s">
        <v>49</v>
      </c>
      <c r="B33" s="23">
        <v>0</v>
      </c>
      <c r="C33" s="44"/>
      <c r="D33" s="14"/>
    </row>
    <row r="34" spans="1:4" ht="15" customHeight="1" x14ac:dyDescent="0.35">
      <c r="A34" s="17"/>
      <c r="B34" s="23"/>
      <c r="C34" s="43"/>
      <c r="D34" s="14"/>
    </row>
    <row r="35" spans="1:4" ht="15" customHeight="1" x14ac:dyDescent="0.3">
      <c r="A35" s="20" t="s">
        <v>28</v>
      </c>
      <c r="B35" s="21">
        <f>B36+B37+B38</f>
        <v>1742615000</v>
      </c>
      <c r="C35" s="45"/>
      <c r="D35" s="14"/>
    </row>
    <row r="36" spans="1:4" ht="15" customHeight="1" x14ac:dyDescent="0.35">
      <c r="A36" s="17" t="s">
        <v>12</v>
      </c>
      <c r="B36" s="23">
        <v>1602285000</v>
      </c>
      <c r="C36" s="44" t="s">
        <v>55</v>
      </c>
      <c r="D36" s="14"/>
    </row>
    <row r="37" spans="1:4" ht="15" customHeight="1" x14ac:dyDescent="0.35">
      <c r="A37" s="17" t="s">
        <v>13</v>
      </c>
      <c r="B37" s="23">
        <v>108000000</v>
      </c>
      <c r="C37" s="44"/>
      <c r="D37" s="14"/>
    </row>
    <row r="38" spans="1:4" ht="15" customHeight="1" x14ac:dyDescent="0.35">
      <c r="A38" s="17" t="s">
        <v>56</v>
      </c>
      <c r="B38" s="23">
        <v>32330000</v>
      </c>
      <c r="C38" s="43"/>
      <c r="D38" s="14"/>
    </row>
    <row r="39" spans="1:4" ht="7.5" customHeight="1" x14ac:dyDescent="0.35">
      <c r="A39" s="25"/>
      <c r="B39" s="26"/>
      <c r="C39" s="46"/>
      <c r="D39" s="14"/>
    </row>
    <row r="40" spans="1:4" ht="14.15" customHeight="1" x14ac:dyDescent="0.35">
      <c r="A40" s="20" t="s">
        <v>15</v>
      </c>
      <c r="B40" s="27"/>
      <c r="C40" s="47"/>
      <c r="D40" s="14"/>
    </row>
    <row r="41" spans="1:4" ht="15" customHeight="1" x14ac:dyDescent="0.3">
      <c r="A41" s="17" t="s">
        <v>40</v>
      </c>
      <c r="B41" s="22">
        <v>403606000</v>
      </c>
      <c r="C41" s="44" t="s">
        <v>71</v>
      </c>
      <c r="D41" s="13"/>
    </row>
    <row r="42" spans="1:4" ht="10" customHeight="1" x14ac:dyDescent="0.35">
      <c r="A42" s="17"/>
      <c r="B42" s="23"/>
      <c r="C42" s="43"/>
      <c r="D42" s="14"/>
    </row>
    <row r="43" spans="1:4" ht="15" customHeight="1" x14ac:dyDescent="0.3">
      <c r="A43" s="20" t="s">
        <v>41</v>
      </c>
      <c r="B43" s="21">
        <f>+B46+B49</f>
        <v>3389057500</v>
      </c>
      <c r="C43" s="41"/>
      <c r="D43" s="13"/>
    </row>
    <row r="44" spans="1:4" ht="15" customHeight="1" x14ac:dyDescent="0.35">
      <c r="A44" s="17" t="s">
        <v>32</v>
      </c>
      <c r="B44" s="23">
        <f>B46+B49-B61</f>
        <v>3371649000</v>
      </c>
      <c r="C44" s="42"/>
      <c r="D44" s="13"/>
    </row>
    <row r="45" spans="1:4" ht="15" customHeight="1" x14ac:dyDescent="0.35">
      <c r="A45" s="17" t="s">
        <v>42</v>
      </c>
      <c r="B45" s="23">
        <f>B61</f>
        <v>17408500</v>
      </c>
      <c r="C45" s="42"/>
      <c r="D45" s="13"/>
    </row>
    <row r="46" spans="1:4" ht="15" customHeight="1" x14ac:dyDescent="0.35">
      <c r="A46" s="17" t="s">
        <v>43</v>
      </c>
      <c r="B46" s="23">
        <f>SUM(B47:B48)</f>
        <v>2549816000</v>
      </c>
      <c r="C46" s="43"/>
      <c r="D46" s="14"/>
    </row>
    <row r="47" spans="1:4" ht="15" customHeight="1" x14ac:dyDescent="0.35">
      <c r="A47" s="17" t="s">
        <v>52</v>
      </c>
      <c r="B47" s="23">
        <v>2537816000</v>
      </c>
      <c r="C47" s="44" t="s">
        <v>55</v>
      </c>
      <c r="D47" s="14"/>
    </row>
    <row r="48" spans="1:4" ht="15" customHeight="1" x14ac:dyDescent="0.35">
      <c r="A48" s="17" t="s">
        <v>33</v>
      </c>
      <c r="B48" s="23">
        <v>12000000</v>
      </c>
      <c r="C48" s="43"/>
      <c r="D48" s="14"/>
    </row>
    <row r="49" spans="1:4" ht="15" customHeight="1" x14ac:dyDescent="0.35">
      <c r="A49" s="17" t="s">
        <v>16</v>
      </c>
      <c r="B49" s="23">
        <f>+B50+B53+B54+B58+B61</f>
        <v>839241500</v>
      </c>
      <c r="C49" s="43"/>
      <c r="D49" s="14"/>
    </row>
    <row r="50" spans="1:4" ht="15" customHeight="1" x14ac:dyDescent="0.35">
      <c r="A50" s="17" t="s">
        <v>17</v>
      </c>
      <c r="B50" s="23">
        <f>B51+B52</f>
        <v>668052000</v>
      </c>
      <c r="C50" s="44"/>
      <c r="D50" s="14"/>
    </row>
    <row r="51" spans="1:4" ht="15" customHeight="1" x14ac:dyDescent="0.35">
      <c r="A51" s="17" t="s">
        <v>44</v>
      </c>
      <c r="B51" s="23">
        <v>666423522</v>
      </c>
      <c r="C51" s="43"/>
      <c r="D51" s="14"/>
    </row>
    <row r="52" spans="1:4" ht="15" customHeight="1" x14ac:dyDescent="0.35">
      <c r="A52" s="17" t="s">
        <v>34</v>
      </c>
      <c r="B52" s="64">
        <v>1628478</v>
      </c>
      <c r="C52" s="43"/>
      <c r="D52" s="14"/>
    </row>
    <row r="53" spans="1:4" ht="15" customHeight="1" x14ac:dyDescent="0.35">
      <c r="A53" s="17" t="s">
        <v>53</v>
      </c>
      <c r="B53" s="23">
        <v>62653000</v>
      </c>
      <c r="C53" s="43"/>
      <c r="D53" s="14"/>
    </row>
    <row r="54" spans="1:4" ht="15" customHeight="1" x14ac:dyDescent="0.35">
      <c r="A54" s="17" t="s">
        <v>33</v>
      </c>
      <c r="B54" s="23">
        <f>+B55+B56+B57</f>
        <v>22318000</v>
      </c>
      <c r="C54" s="43"/>
      <c r="D54" s="14"/>
    </row>
    <row r="55" spans="1:4" ht="15" customHeight="1" x14ac:dyDescent="0.35">
      <c r="A55" s="17" t="s">
        <v>62</v>
      </c>
      <c r="B55" s="23">
        <v>1333000</v>
      </c>
      <c r="C55" s="43"/>
      <c r="D55" s="14"/>
    </row>
    <row r="56" spans="1:4" ht="15" customHeight="1" x14ac:dyDescent="0.35">
      <c r="A56" s="17" t="s">
        <v>63</v>
      </c>
      <c r="B56" s="23">
        <v>2500000</v>
      </c>
      <c r="C56" s="43"/>
      <c r="D56" s="14"/>
    </row>
    <row r="57" spans="1:4" ht="15" customHeight="1" x14ac:dyDescent="0.35">
      <c r="A57" s="17" t="s">
        <v>61</v>
      </c>
      <c r="B57" s="23">
        <v>18485000</v>
      </c>
      <c r="C57" s="43"/>
      <c r="D57" s="14"/>
    </row>
    <row r="58" spans="1:4" ht="15" customHeight="1" x14ac:dyDescent="0.35">
      <c r="A58" s="17" t="s">
        <v>18</v>
      </c>
      <c r="B58" s="23">
        <f>B59+B60</f>
        <v>68810000</v>
      </c>
      <c r="C58" s="44"/>
      <c r="D58" s="14"/>
    </row>
    <row r="59" spans="1:4" ht="15" customHeight="1" x14ac:dyDescent="0.35">
      <c r="A59" s="17" t="s">
        <v>35</v>
      </c>
      <c r="B59" s="23">
        <v>54528000</v>
      </c>
      <c r="C59" s="44"/>
      <c r="D59" s="14"/>
    </row>
    <row r="60" spans="1:4" ht="15" customHeight="1" x14ac:dyDescent="0.35">
      <c r="A60" s="17" t="s">
        <v>36</v>
      </c>
      <c r="B60" s="23">
        <v>14282000</v>
      </c>
      <c r="C60" s="43"/>
      <c r="D60" s="14"/>
    </row>
    <row r="61" spans="1:4" ht="15" customHeight="1" x14ac:dyDescent="0.35">
      <c r="A61" s="17" t="s">
        <v>45</v>
      </c>
      <c r="B61" s="23">
        <v>17408500</v>
      </c>
      <c r="C61" s="44" t="s">
        <v>73</v>
      </c>
      <c r="D61" s="50"/>
    </row>
    <row r="62" spans="1:4" ht="10" customHeight="1" x14ac:dyDescent="0.35">
      <c r="A62" s="17"/>
      <c r="B62" s="23"/>
      <c r="C62" s="43"/>
      <c r="D62" s="14"/>
    </row>
    <row r="63" spans="1:4" ht="15" customHeight="1" x14ac:dyDescent="0.3">
      <c r="A63" s="20" t="s">
        <v>47</v>
      </c>
      <c r="B63" s="21">
        <v>158656000</v>
      </c>
      <c r="C63" s="47"/>
      <c r="D63" s="13"/>
    </row>
    <row r="64" spans="1:4" ht="10" customHeight="1" x14ac:dyDescent="0.35">
      <c r="A64" s="17"/>
      <c r="B64" s="23"/>
      <c r="C64" s="43"/>
      <c r="D64" s="14"/>
    </row>
    <row r="65" spans="1:7" ht="15" customHeight="1" x14ac:dyDescent="0.3">
      <c r="A65" s="28" t="s">
        <v>19</v>
      </c>
      <c r="B65" s="29">
        <f>+B67+B72</f>
        <v>639880000</v>
      </c>
      <c r="C65" s="48"/>
      <c r="D65" s="13"/>
    </row>
    <row r="66" spans="1:7" ht="18" customHeight="1" x14ac:dyDescent="0.35">
      <c r="A66" s="17" t="s">
        <v>20</v>
      </c>
      <c r="B66" s="23"/>
      <c r="C66" s="43"/>
      <c r="D66" s="14"/>
    </row>
    <row r="67" spans="1:7" ht="15" customHeight="1" x14ac:dyDescent="0.3">
      <c r="A67" s="17" t="s">
        <v>37</v>
      </c>
      <c r="B67" s="22">
        <f>SUM(B68:B70)</f>
        <v>639880000</v>
      </c>
      <c r="C67" s="42"/>
      <c r="D67" s="13"/>
    </row>
    <row r="68" spans="1:7" ht="15" customHeight="1" x14ac:dyDescent="0.35">
      <c r="A68" s="17" t="s">
        <v>21</v>
      </c>
      <c r="B68" s="23">
        <v>208000000</v>
      </c>
      <c r="C68" s="44"/>
      <c r="D68" s="14"/>
    </row>
    <row r="69" spans="1:7" ht="15" customHeight="1" x14ac:dyDescent="0.35">
      <c r="A69" s="17" t="s">
        <v>22</v>
      </c>
      <c r="B69" s="23">
        <v>409880000</v>
      </c>
      <c r="C69" s="44" t="s">
        <v>70</v>
      </c>
      <c r="D69" s="50"/>
    </row>
    <row r="70" spans="1:7" ht="15" customHeight="1" x14ac:dyDescent="0.35">
      <c r="A70" s="30" t="s">
        <v>23</v>
      </c>
      <c r="B70" s="23">
        <v>22000000</v>
      </c>
      <c r="C70" s="44"/>
      <c r="D70" s="14"/>
    </row>
    <row r="71" spans="1:7" ht="10" customHeight="1" x14ac:dyDescent="0.35">
      <c r="A71" s="17"/>
      <c r="B71" s="23"/>
      <c r="C71" s="46"/>
      <c r="D71" s="14"/>
    </row>
    <row r="72" spans="1:7" ht="15" customHeight="1" thickBot="1" x14ac:dyDescent="0.35">
      <c r="A72" s="31" t="s">
        <v>24</v>
      </c>
      <c r="B72" s="65">
        <v>0</v>
      </c>
      <c r="C72" s="15"/>
      <c r="D72" s="50"/>
      <c r="E72" s="11"/>
    </row>
    <row r="73" spans="1:7" ht="15" customHeight="1" thickTop="1" thickBot="1" x14ac:dyDescent="0.35">
      <c r="A73" s="31" t="s">
        <v>64</v>
      </c>
      <c r="B73" s="65">
        <v>2000000</v>
      </c>
      <c r="C73" s="49" t="s">
        <v>26</v>
      </c>
      <c r="D73" s="13"/>
    </row>
    <row r="74" spans="1:7" ht="15" customHeight="1" thickTop="1" thickBot="1" x14ac:dyDescent="0.35">
      <c r="A74" s="31" t="s">
        <v>54</v>
      </c>
      <c r="B74" s="66">
        <v>3000000</v>
      </c>
      <c r="C74" s="49" t="s">
        <v>26</v>
      </c>
      <c r="D74" s="60"/>
    </row>
    <row r="75" spans="1:7" ht="8.5" customHeight="1" thickTop="1" x14ac:dyDescent="0.35">
      <c r="A75" s="36"/>
      <c r="B75" s="35"/>
      <c r="C75" s="56"/>
      <c r="D75" s="13"/>
    </row>
    <row r="76" spans="1:7" ht="19.5" customHeight="1" x14ac:dyDescent="0.3">
      <c r="A76" s="62" t="s">
        <v>59</v>
      </c>
      <c r="B76" s="63"/>
      <c r="C76" s="63"/>
      <c r="D76" s="57"/>
      <c r="E76" s="37"/>
      <c r="F76" s="37"/>
      <c r="G76" s="37"/>
    </row>
    <row r="77" spans="1:7" ht="105" customHeight="1" x14ac:dyDescent="0.3">
      <c r="A77" s="62" t="s">
        <v>74</v>
      </c>
      <c r="B77" s="63"/>
      <c r="C77" s="63"/>
      <c r="D77" s="67"/>
      <c r="E77" s="37"/>
      <c r="F77" s="37"/>
      <c r="G77" s="37"/>
    </row>
    <row r="78" spans="1:7" ht="19.5" customHeight="1" x14ac:dyDescent="0.3">
      <c r="A78" s="62" t="s">
        <v>65</v>
      </c>
      <c r="B78" s="63"/>
      <c r="C78" s="63"/>
      <c r="D78" s="57"/>
      <c r="E78" s="37"/>
      <c r="F78" s="37"/>
      <c r="G78" s="37"/>
    </row>
    <row r="79" spans="1:7" ht="33" customHeight="1" x14ac:dyDescent="0.3">
      <c r="A79" s="62" t="s">
        <v>67</v>
      </c>
      <c r="B79" s="63"/>
      <c r="C79" s="63"/>
      <c r="D79" s="57"/>
      <c r="E79" s="37"/>
      <c r="F79" s="37"/>
      <c r="G79" s="37"/>
    </row>
    <row r="80" spans="1:7" ht="65.5" customHeight="1" x14ac:dyDescent="0.3">
      <c r="A80" s="62" t="s">
        <v>69</v>
      </c>
      <c r="B80" s="63"/>
      <c r="C80" s="63"/>
      <c r="D80" s="57"/>
      <c r="E80" s="37"/>
      <c r="F80" s="37"/>
      <c r="G80" s="37"/>
    </row>
    <row r="81" spans="1:7" ht="19.5" customHeight="1" x14ac:dyDescent="0.3">
      <c r="A81" s="62" t="s">
        <v>72</v>
      </c>
      <c r="B81" s="63"/>
      <c r="C81" s="63"/>
      <c r="D81" s="57"/>
      <c r="E81" s="37"/>
      <c r="F81" s="37"/>
      <c r="G81" s="37"/>
    </row>
    <row r="82" spans="1:7" ht="22" customHeight="1" x14ac:dyDescent="0.3">
      <c r="A82" s="62"/>
      <c r="B82" s="63"/>
      <c r="C82" s="63"/>
      <c r="D82" s="57"/>
      <c r="E82" s="37"/>
      <c r="F82" s="37"/>
      <c r="G82" s="37"/>
    </row>
    <row r="83" spans="1:7" ht="33" customHeight="1" x14ac:dyDescent="0.3">
      <c r="A83" s="62"/>
      <c r="B83" s="63"/>
      <c r="C83" s="63"/>
    </row>
    <row r="84" spans="1:7" x14ac:dyDescent="0.3">
      <c r="C84" s="3"/>
    </row>
    <row r="85" spans="1:7" x14ac:dyDescent="0.3">
      <c r="C85" s="3"/>
    </row>
    <row r="86" spans="1:7" x14ac:dyDescent="0.3">
      <c r="A86" s="61"/>
      <c r="B86" s="61"/>
      <c r="C86" s="61"/>
      <c r="D86" s="61"/>
      <c r="E86" s="61"/>
      <c r="F86" s="61"/>
      <c r="G86" s="61"/>
    </row>
  </sheetData>
  <mergeCells count="9">
    <mergeCell ref="A80:C80"/>
    <mergeCell ref="A76:C76"/>
    <mergeCell ref="A86:G86"/>
    <mergeCell ref="A77:C77"/>
    <mergeCell ref="A83:C83"/>
    <mergeCell ref="A78:C78"/>
    <mergeCell ref="A81:C81"/>
    <mergeCell ref="A82:C82"/>
    <mergeCell ref="A79:C79"/>
  </mergeCells>
  <phoneticPr fontId="1" type="noConversion"/>
  <printOptions horizontalCentered="1"/>
  <pageMargins left="0" right="0" top="0.25" bottom="0.25" header="0.25" footer="0.25"/>
  <pageSetup scale="4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E05B22D-3A0F-4BAC-AF8C-D72C0563A3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8E0BBB7-C00A-4723-98B0-8F1C0CB19EA9}">
  <ds:schemaRefs>
    <ds:schemaRef ds:uri="http://schemas.microsoft.com/sharepoint/v3/contenttype/forms"/>
  </ds:schemaRefs>
</ds:datastoreItem>
</file>

<file path=customXml/itemProps3.xml><?xml version="1.0" encoding="utf-8"?>
<ds:datastoreItem xmlns:ds="http://schemas.openxmlformats.org/officeDocument/2006/customXml" ds:itemID="{ABDD48AA-A58F-4167-9F11-0E00B8B866C7}">
  <ds:schemaRefs>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2020</vt:lpstr>
      <vt:lpstr>'2020'!Print_Area</vt:lpstr>
      <vt:lpstr>'2020'!Print_Titles</vt:lpstr>
    </vt:vector>
  </TitlesOfParts>
  <Company>Employment &amp; Training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assefa.meron</dc:creator>
  <cp:lastModifiedBy>Litvin, David J - ETA</cp:lastModifiedBy>
  <cp:lastPrinted>2020-09-15T21:10:48Z</cp:lastPrinted>
  <dcterms:created xsi:type="dcterms:W3CDTF">2010-08-24T14:05:54Z</dcterms:created>
  <dcterms:modified xsi:type="dcterms:W3CDTF">2020-09-17T21:26:06Z</dcterms:modified>
</cp:coreProperties>
</file>