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UDGET\- Formula Team\Subcategory Tables\FY 2018\Internet Tables\"/>
    </mc:Choice>
  </mc:AlternateContent>
  <bookViews>
    <workbookView xWindow="0" yWindow="0" windowWidth="9600" windowHeight="8280"/>
  </bookViews>
  <sheets>
    <sheet name="2018" sheetId="1" r:id="rId1"/>
  </sheets>
  <definedNames>
    <definedName name="_xlnm.Print_Area" localSheetId="0">'2018'!$A$1:$C$85</definedName>
    <definedName name="_xlnm.Print_Titles" localSheetId="0">'2018'!$1:$13</definedName>
  </definedNames>
  <calcPr calcId="162913"/>
</workbook>
</file>

<file path=xl/calcChain.xml><?xml version="1.0" encoding="utf-8"?>
<calcChain xmlns="http://schemas.openxmlformats.org/spreadsheetml/2006/main">
  <c r="B21" i="1" l="1"/>
  <c r="B26" i="1" l="1"/>
  <c r="B19" i="1" l="1"/>
  <c r="B16" i="1"/>
  <c r="B55" i="1"/>
  <c r="B51" i="1"/>
  <c r="B58" i="1"/>
  <c r="B47" i="1"/>
  <c r="B46" i="1"/>
  <c r="B67" i="1"/>
  <c r="B65" i="1" s="1"/>
  <c r="B36" i="1"/>
  <c r="B50" i="1" l="1"/>
  <c r="B45" i="1" s="1"/>
  <c r="B14" i="1"/>
  <c r="B15" i="1"/>
  <c r="B12" i="1"/>
  <c r="B44" i="1" l="1"/>
  <c r="B11" i="1"/>
  <c r="B9" i="1" s="1"/>
</calcChain>
</file>

<file path=xl/sharedStrings.xml><?xml version="1.0" encoding="utf-8"?>
<sst xmlns="http://schemas.openxmlformats.org/spreadsheetml/2006/main" count="87" uniqueCount="81">
  <si>
    <t>U. S. Department of Labor</t>
  </si>
  <si>
    <t>Employment and Training Administration</t>
  </si>
  <si>
    <t>Programs</t>
  </si>
  <si>
    <t xml:space="preserve">DISCRETIONARY PROGRAMS,  TOTAL . . . . . . . . . . . . . . . . . . . . . . . . . . . . . . . . . . . . . . . . . . . </t>
  </si>
  <si>
    <t xml:space="preserve">MANDATORY PROGRAMS, TOTAL . . . . . . . . . . . . . . . . . . . . . . . . . . . . . . . . . . . . . . . . . . . </t>
  </si>
  <si>
    <t xml:space="preserve">TRAINING AND EMPLOYMENT SERVICES . . . . . . . . . . . . . . . . . . . . . . . . . . . . . . . . . . . . . . . . . . . </t>
  </si>
  <si>
    <t xml:space="preserve">  Mandatory Total . . . . . . . . . . . . . . . . . . . . . . . . . . . . . . . . . . . . . . . . . . . . . . . . . . . </t>
  </si>
  <si>
    <t xml:space="preserve">  Youth Activities . . . . . . . . . . . . . . . . . . . . . . . . . . . . . . . . . . . . . . . . . . . . . . . . . . . . . . . . . . . . . . . . . . . . . . . . . . . . . . </t>
  </si>
  <si>
    <t xml:space="preserve">  Adult and Disloc Wrkr Activities Total . . . . . . . . . . . . . . . . . . . . . . . . . . . . . . . . . . . . . . . . . . . </t>
  </si>
  <si>
    <t xml:space="preserve">    Adult Empl &amp; Trng Activities . . . . . . . . . . . . . . . . . . . . . . . . . . . . . . . . . . . . . . . . . . . </t>
  </si>
  <si>
    <t xml:space="preserve">    Disloc Workers Empl &amp; Trng Activities . . . . . . . . . . . . . . . . . . . . . . . . . . . . . . . . . . . . . . . . . . . </t>
  </si>
  <si>
    <t xml:space="preserve">      Formula Grants . . . . . . . . . . . . . . . . . . . . . . . . . . . . . . . . . . . . . . . . . . . . . . . . . . . . . . . . . . . . . . . . . . . . . . . . . . . . . . </t>
  </si>
  <si>
    <t xml:space="preserve">    Operations . . . . . . . . . . . . . . . . . . . . . . . . . . . . . . . . . . . . . . . . . . . . . . . . . . . . . . . . . . . . . . . . . . . . . . . . . . . . . . </t>
  </si>
  <si>
    <t xml:space="preserve">    Construction . . . . . . . . . . . . . . . . . . . . . . . . . . . . . . . . . . . . . . . . . . . . . . . . . . . . . . . . . . . . . . . . . . . . . . . . . . . . . . </t>
  </si>
  <si>
    <t xml:space="preserve">    Indians and Native Americans . . . . . . . . . . . . . . . . . . . . . . . . . . . . . . . . . . . . . . . . . . . . . . . . . . .</t>
  </si>
  <si>
    <t>COMMUNITY SERVICE EMPLOYMENT</t>
  </si>
  <si>
    <t xml:space="preserve">  Employment Service/One-Stop . . . . . . . . . . . . . . . . . . . . . . . . . . . . . . . . . . . . . . . . . . . </t>
  </si>
  <si>
    <t xml:space="preserve">    Grants to States . . . . . . . . . . . . . . . . . . . . . . . . . . . . . . . . . . . . . . . . . . . . . . . . . . . . . . . . . . . . . . . . . . . . . . . . . . . . . . </t>
  </si>
  <si>
    <t xml:space="preserve">    Foreign Labor Certification . . . . . . . . . . . . . . . . . . . . . . . . . . . . . . . . . . . . . . . . . . . </t>
  </si>
  <si>
    <t>MANDATORY PROGRAMS:</t>
  </si>
  <si>
    <t>FEDERAL UNEMPLOYMENT BENEFITS</t>
  </si>
  <si>
    <t xml:space="preserve">    Trade Adjustment Assistance Benefits . . . . . . . . . . . . . . . . . . . . . . . . . . . . . . . . . . . . . . . . . . . . . . . . . . . . . . . . . . . . . . . . . . . . . . . . . . . . . . </t>
  </si>
  <si>
    <t xml:space="preserve">    Trade Adjustment Assistance Training . . . . . . . . . . . . . . . . . . . . . . . . . . . . . . . . . . . . . . . . . . . . . . . . . . . . . . . . . . . . . . . . . . . . . . . . . . . . . . </t>
  </si>
  <si>
    <t xml:space="preserve">    Wage Insurance . . . . . . . . . . . . . . . . . . . . . . . . . . . . . . . . . . . . . . . . . . . . . . . . . . . . . . . . . . . . . . . . . . . . . . . . . . . . . . </t>
  </si>
  <si>
    <t xml:space="preserve">ADVANCES to the UNEMPLOYMENT TRUST FUND . . . . . . . . . . . . . . . . . . . . . . . . . . . . . . . . . . . . . . . . . . . </t>
  </si>
  <si>
    <t xml:space="preserve">    Workforce Data Quality Initiative . . . . . . . . . . . . . . . . . . . . . . . . . . . . . . . . . . . . . . . . . . . . . . . . . . . . . . . . . . . . . . . . . . . . . . . . . . . . . . </t>
  </si>
  <si>
    <t>2/</t>
  </si>
  <si>
    <t>Updated:</t>
  </si>
  <si>
    <t xml:space="preserve">  JOB CORPS . . . . . . . . . . . . . . . . . . . . . . . . . . . . . . . . . . . . . . . . . . . . . . . . . . . . . . . . . . . . . . . . . . . . . . . . . . . . . . </t>
  </si>
  <si>
    <t xml:space="preserve">  Discretionary Total . . . . . . . . . . . . . . . . . . . . . . . . . . .. . . . . . . . . . . . . . . . . . . . . . . </t>
  </si>
  <si>
    <t xml:space="preserve">  National Programs . . . . . . . . . . . . . . . . . . . . . . . . . . . . . . . . . . . . . . . . . . . . . . . . . . . .</t>
  </si>
  <si>
    <t xml:space="preserve">    Women in Apprenticeship (WANTO) . . . . . . . . . . . . . . . . . . . . . . . . . . . . . . . . . . . .</t>
  </si>
  <si>
    <t xml:space="preserve">  Discretionary Total . . . . . . . . . . . . . . . . . . . . . . . . . . . . . . . . . . . . . . . . . . . . . . . . . . . .</t>
  </si>
  <si>
    <t xml:space="preserve">    National Activities . . . . . . . . . . . . . . . . . . . . . . . . . . . . . . . . . . . . . . . . . . . . . . . . . . . .</t>
  </si>
  <si>
    <t xml:space="preserve">      Territories . . . . . . . . . . . . . . . . . . . . . . . . . . . . . . . . . . . . . . . . . . . . . . . . . . . . . . . . . .</t>
  </si>
  <si>
    <t xml:space="preserve">       Federal Administration. . . . . . . . . . . . . . . . . . . . . . . . . . . . . . . . . . . . . . . . . . . . . .</t>
  </si>
  <si>
    <t xml:space="preserve">       Grants to States. . . . . . . . . . . . . . . . . . . . . . . . . . . . . . . . . . . . . . . . . . . . . . . . . . . .</t>
  </si>
  <si>
    <t>AND ALLOWANCES . . . . . . . . . . . . . . . . . . . . . . . . . . . . . . . . . . . . . . . . . . . . . . . . . . . .</t>
  </si>
  <si>
    <t xml:space="preserve">  YouthBuild. . . . . . . . . . . . . . . . . . . . . . . . . . . . . . . . . . . . . . . . . . . . . . . . . . . . . . . . . . . . . </t>
  </si>
  <si>
    <t xml:space="preserve">    National Farmworker Job Training . . . . . . . . . . . . . . . . . . . . . . . . . . . . . . . . . . . . . . . .</t>
  </si>
  <si>
    <t xml:space="preserve">FOR OLDER AMERICANS . . . . . . . . . . . . . . . . . . . . . . . . . . . . . . . . . . . . . . . . . . . . . . . </t>
  </si>
  <si>
    <t xml:space="preserve">STATE UI AND ES OPERATIONS . . . . . . . . . . . . . . . . . . . . . . . . . . . . . . . . . . . . . . . . . </t>
  </si>
  <si>
    <t xml:space="preserve">  Mandatory Total . . . . . . . . . . . . . . . . . . . . . . . . . . . . . . . . . . . . . . . . . . . . . . . . . . . . . . . .</t>
  </si>
  <si>
    <t xml:space="preserve">  Unemployment Insurance . . . . . . . . . . . . . . . . . . . . . . . . . . . . . . . . . . . . . . . . . . . . . . . .</t>
  </si>
  <si>
    <t xml:space="preserve">      Allotments to States . . . . . . . . . . . . . . . . . . . . . . . . . . . . . . . . . . . . . . . . . . . . . . . . . . .</t>
  </si>
  <si>
    <t xml:space="preserve">      Work Opportunities Tax Credit . . . . . . . . . . . . . . . . . . . . . . . . . . . . . . . . . . . . . . . . . </t>
  </si>
  <si>
    <t xml:space="preserve">    H1-B Fees (Estimated) . . . . . . . . . . . . . . . . . . . . . . . . . . . . . . . . . . . . . . . . . . . . . . . . . .</t>
  </si>
  <si>
    <t xml:space="preserve">GRAND TOTAL, ETA . . . . . . . . . . . . . . . . . . . . . . . . . . . . . . . . . . . . . . . . . . . . . . . </t>
  </si>
  <si>
    <t xml:space="preserve">PROGRAM ADMINISTRATION . . . . . . . . . . . . . . . . . . . . . . . . . . . . . . . . . . . . . . . . . . . </t>
  </si>
  <si>
    <t xml:space="preserve">    Apprenticeship . . . . . . . . . . . . . . . . . . . . . . . . . . . . . . . . . . . . . . . . . . . . . . . . . . . . . . . . . . . . . . . . . . . . . . . . . . . . . . </t>
  </si>
  <si>
    <t xml:space="preserve">    Technical Assistance . . . . . . . . . . . . . . . . . . . . . . . . . . . . . . . . . . . . . . . . . . . . . . . . . . . . . . . . . . . . . . . . . . . . . . . . . . . . . . </t>
  </si>
  <si>
    <r>
      <t xml:space="preserve">    H-1B Job Training Grants (from employer fees)</t>
    </r>
    <r>
      <rPr>
        <b/>
        <vertAlign val="superscript"/>
        <sz val="12"/>
        <rFont val="Times New Roman"/>
        <family val="1"/>
      </rPr>
      <t xml:space="preserve"> </t>
    </r>
    <r>
      <rPr>
        <b/>
        <sz val="12"/>
        <rFont val="Times New Roman"/>
        <family val="1"/>
      </rPr>
      <t xml:space="preserve">. . . . . . . . . . . . . . . . . . . . . . . . . . . . . . . . . . . . . . . . . . . </t>
    </r>
  </si>
  <si>
    <r>
      <t xml:space="preserve">Consolidated
Appropriations Act </t>
    </r>
    <r>
      <rPr>
        <b/>
        <vertAlign val="superscript"/>
        <sz val="14"/>
        <color indexed="8"/>
        <rFont val="Times New Roman"/>
        <family val="1"/>
      </rPr>
      <t>1/</t>
    </r>
  </si>
  <si>
    <t xml:space="preserve">    Reintegration of Ex-Offender . . . . . . . . . . . . . . . . . . . . . . . . . . . . . . . . . . . . . . . . . . . </t>
  </si>
  <si>
    <t>Summary of Appropriation Budget Authority, Fiscal Year 2018</t>
  </si>
  <si>
    <r>
      <rPr>
        <vertAlign val="superscript"/>
        <sz val="11"/>
        <rFont val="Times New Roman"/>
        <family val="1"/>
      </rPr>
      <t>1/</t>
    </r>
    <r>
      <rPr>
        <sz val="11"/>
        <rFont val="Times New Roman"/>
        <family val="1"/>
      </rPr>
      <t xml:space="preserve"> Original Appropriation: Consolidated Appropriations Act, 2018, P. L. 115-141, enacted 03/23/18.</t>
    </r>
  </si>
  <si>
    <t xml:space="preserve">    State Administration and RESEA . . . . . . . . . . . . . . . . . . . . . . . . . . . . . . . . . . . . . . . . . . . . . . . . . . . .</t>
  </si>
  <si>
    <t xml:space="preserve">      TAT . . . . . . . . . . . . . . . . . . . . . . . . . . . . . . . . . . . . . . . . . . . . . . . .</t>
  </si>
  <si>
    <t xml:space="preserve">    One Stop Career Centers . . . . . . . . . . . . . . . . . . . . . . . . . . . . . . . . . . . . . . . </t>
  </si>
  <si>
    <t>Program Integrity Set Aside . . . . . . . . . . . . . . . . . . . . . . . . . . . . . . . . . . . . . . . . . . . . .</t>
  </si>
  <si>
    <t>Departmental Management Set Aside . . . . . . . . . . . . . . . . . . . . . . . . . . . . . . . . . . . . . . . . . . . . .</t>
  </si>
  <si>
    <r>
      <rPr>
        <vertAlign val="superscript"/>
        <sz val="11"/>
        <rFont val="Times New Roman"/>
        <family val="1"/>
      </rPr>
      <t>2/</t>
    </r>
    <r>
      <rPr>
        <sz val="11"/>
        <rFont val="Times New Roman"/>
        <family val="1"/>
      </rPr>
      <t xml:space="preserve"> Pursuant to P.L. 115-141, which included the authority for the Secretary to transfer not more than 0.75 percent in FY 2018 from TES, CSEOA, OJC, and SUIESO appropriations made available in this Act to carry out evaluations, the Department transferred $1,800,000 from ETA TES and CSEOA to the Department's Office of the Chief Evaluation Officer (CEO) in FY 2018.  This includes $1,129,000 from WIOA Youth, $171,000 from the Dislocated Worker National Reserve and $500,000 from CSEOA.  Also, per P.L. 115-141, the department transferred $2,004,000 from Job Corps Operations, $3,288,000 from Unemployment Insurance State Administration and $833,000 from WP-ES pursuant to the transfer authority in Section 102 and the reprogramming authority in Section 514 of the Act to the Departmental Management appropriation to address information technology needs.  P.L. 115-141 also allows the Secretary to set aside up to 0.5 percent of each discretionary appropriation for activities related to program integrity and the Department transferred $3,000,000 from SUIESO Unemployment Insurance State Administration to Program Administration. </t>
    </r>
  </si>
  <si>
    <r>
      <rPr>
        <vertAlign val="superscript"/>
        <sz val="11"/>
        <rFont val="Times New Roman"/>
        <family val="1"/>
      </rPr>
      <t>3/</t>
    </r>
    <r>
      <rPr>
        <sz val="11"/>
        <rFont val="Times New Roman"/>
        <family val="1"/>
      </rPr>
      <t xml:space="preserve"> Reflects a $53 million rescission to the Dislocated Worker National Reserve October 2018 (FY19 Advance) funding contained in the Department of Defense and Labor, Health and Human Services, and Education Appropriations Act, 2019 and Continuing Appropriations Act, 2019 (P.L. 115-245).</t>
    </r>
  </si>
  <si>
    <t xml:space="preserve">2/ 3/ 4/ </t>
  </si>
  <si>
    <t>5/</t>
  </si>
  <si>
    <r>
      <rPr>
        <vertAlign val="superscript"/>
        <sz val="11"/>
        <rFont val="Times New Roman"/>
        <family val="1"/>
      </rPr>
      <t>5/</t>
    </r>
    <r>
      <rPr>
        <sz val="11"/>
        <rFont val="Times New Roman"/>
        <family val="1"/>
      </rPr>
      <t xml:space="preserve"> The Bipartisan Budget Act of 2018 (P.L. 115-123) provides $100 million in Hurricanes and Wildfires Supplemental funds which are available for federal obligation from February 9, 2018 through September 30, 2019.  Pursuant to P.L. 115-123, the Department was permitted to transfer up to $2,500,000 to any other Department of Labor account for reconstruction and recovery needs, including worker protection activities, and up to $500,000 must be transferred to the Office of Inspector General (OIG) for oversight of activities responding to hurricanes and wildfires.  The Department is only exercising the transfer of $500,000 to the OIG. </t>
    </r>
  </si>
  <si>
    <t xml:space="preserve">2/ </t>
  </si>
  <si>
    <r>
      <rPr>
        <vertAlign val="superscript"/>
        <sz val="11"/>
        <rFont val="Times New Roman"/>
        <family val="1"/>
      </rPr>
      <t xml:space="preserve">4/ </t>
    </r>
    <r>
      <rPr>
        <sz val="11"/>
        <rFont val="Times New Roman"/>
        <family val="1"/>
      </rPr>
      <t>An unexpended balance of $1,588,139 in NDWGs FY19 advance from an opioid grant was transferred to BIA.</t>
    </r>
  </si>
  <si>
    <t>7/</t>
  </si>
  <si>
    <t>8/</t>
  </si>
  <si>
    <r>
      <rPr>
        <vertAlign val="superscript"/>
        <sz val="11"/>
        <rFont val="Times New Roman"/>
        <family val="1"/>
      </rPr>
      <t>8/</t>
    </r>
    <r>
      <rPr>
        <sz val="11"/>
        <rFont val="Times New Roman"/>
        <family val="1"/>
      </rPr>
      <t xml:space="preserve"> The Bipartisan Budget Act of 2018 (P.L. 115-123) provides $30,900,000 in emergency supplemental funds for construction, rehabilitation and acquisition for Job Corps Centers in Puerto Rico. The funds are available for federal obligation from February 9, 2018 through June 30, 2021. </t>
    </r>
  </si>
  <si>
    <t>2/ 9/</t>
  </si>
  <si>
    <r>
      <rPr>
        <vertAlign val="superscript"/>
        <sz val="11"/>
        <rFont val="Times New Roman"/>
        <family val="1"/>
      </rPr>
      <t>9/</t>
    </r>
    <r>
      <rPr>
        <sz val="11"/>
        <rFont val="Times New Roman"/>
        <family val="1"/>
      </rPr>
      <t xml:space="preserve"> Reflects transfer of $2.705 million from UI State Admin to OLMS and WHD.</t>
    </r>
  </si>
  <si>
    <t>10/</t>
  </si>
  <si>
    <r>
      <rPr>
        <vertAlign val="superscript"/>
        <sz val="11"/>
        <rFont val="Times New Roman"/>
        <family val="1"/>
      </rPr>
      <t>10/</t>
    </r>
    <r>
      <rPr>
        <sz val="11"/>
        <rFont val="Times New Roman"/>
        <family val="1"/>
      </rPr>
      <t xml:space="preserve"> The Department is transferring $1,000,000 from OFCCP to the OFLC for the Visa Processing Analytics Platform. </t>
    </r>
  </si>
  <si>
    <t xml:space="preserve">6/ 7/ </t>
  </si>
  <si>
    <r>
      <rPr>
        <vertAlign val="superscript"/>
        <sz val="11"/>
        <rFont val="Times New Roman"/>
        <family val="1"/>
      </rPr>
      <t>7/</t>
    </r>
    <r>
      <rPr>
        <sz val="11"/>
        <rFont val="Times New Roman"/>
        <family val="1"/>
      </rPr>
      <t xml:space="preserve"> The Balanced Budget and Emergency Deficit Control Act (BDECA), as amended, required the reduction of FY 2018 budget authority for mandatory funding by 6.6 percent.  H-1B Job Training Grants, H-1B Fees for Program Administration, and FUBA were impacted.  The Department applied the 6.6 percent reduction for FUBA exclusively to the TAA Training funds rather than applying reductions to each payment of TAA Benefits or ATAA Wage Insurance.  </t>
    </r>
  </si>
  <si>
    <r>
      <rPr>
        <vertAlign val="superscript"/>
        <sz val="11"/>
        <rFont val="Times New Roman"/>
        <family val="1"/>
      </rPr>
      <t>6/</t>
    </r>
    <r>
      <rPr>
        <sz val="11"/>
        <rFont val="Times New Roman"/>
        <family val="1"/>
      </rPr>
      <t xml:space="preserve"> Not appropriated but funded through employer fees.  Actual funding varies as fees are collected and made available to the Department of Labor.  </t>
    </r>
  </si>
  <si>
    <t xml:space="preserve">      National Reserve (Territories, Demos, TAT, National Dislocated 
      Worker Grants, ARC and Delta Grants) . . . . . . . . . . . . . . . . . . . . . . . . . . . . . . . . . . . . . . . . . </t>
  </si>
  <si>
    <t xml:space="preserve">    Federal Admin . . . . . . . . . . . . . . . . . . . . . . . . . . . . . . . . . . . . . . . . . . . . . . . . . . . . . . . . . . . . . . . . . . . . . . . . . . . . . . </t>
  </si>
  <si>
    <t xml:space="preserve">      Hurricanes and Wildfires of 2017 Supplemental– NDWGs . . . . . .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</si>
</sst>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_);\(&quot;$&quot;#,##0\)"/>
  </numFmts>
  <fonts count="42" x14ac:knownFonts="1">
    <font>
      <sz val="12"/>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2"/>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name val="Times New Roman"/>
      <family val="1"/>
    </font>
    <font>
      <i/>
      <sz val="10"/>
      <name val="Times New Roman"/>
      <family val="1"/>
    </font>
    <font>
      <sz val="8"/>
      <name val="Times New Roman"/>
      <family val="1"/>
    </font>
    <font>
      <sz val="10"/>
      <name val="Times New Roman"/>
      <family val="1"/>
    </font>
    <font>
      <b/>
      <sz val="12"/>
      <name val="Times New Roman"/>
      <family val="1"/>
    </font>
    <font>
      <b/>
      <vertAlign val="superscript"/>
      <sz val="12"/>
      <name val="Times New Roman"/>
      <family val="1"/>
    </font>
    <font>
      <b/>
      <sz val="8"/>
      <name val="Times New Roman"/>
      <family val="1"/>
    </font>
    <font>
      <b/>
      <sz val="10"/>
      <color indexed="8"/>
      <name val="Times New Roman"/>
      <family val="1"/>
    </font>
    <font>
      <sz val="10"/>
      <color indexed="8"/>
      <name val="Times New Roman"/>
      <family val="1"/>
    </font>
    <font>
      <b/>
      <sz val="10"/>
      <name val="Times New Roman"/>
      <family val="1"/>
    </font>
    <font>
      <b/>
      <sz val="8"/>
      <color indexed="8"/>
      <name val="Times New Roman"/>
      <family val="1"/>
    </font>
    <font>
      <sz val="9"/>
      <name val="Arial"/>
      <family val="2"/>
    </font>
    <font>
      <b/>
      <vertAlign val="superscript"/>
      <sz val="10"/>
      <color indexed="8"/>
      <name val="Times New Roman"/>
      <family val="1"/>
    </font>
    <font>
      <b/>
      <sz val="12"/>
      <color indexed="8"/>
      <name val="Times New Roman"/>
      <family val="1"/>
    </font>
    <font>
      <sz val="12"/>
      <color indexed="8"/>
      <name val="Times New Roman"/>
      <family val="1"/>
    </font>
    <font>
      <sz val="12"/>
      <name val="Times New Roman"/>
      <family val="1"/>
    </font>
    <font>
      <b/>
      <sz val="14"/>
      <color indexed="8"/>
      <name val="Times New Roman"/>
      <family val="1"/>
    </font>
    <font>
      <b/>
      <vertAlign val="superscript"/>
      <sz val="14"/>
      <color indexed="8"/>
      <name val="Times New Roman"/>
      <family val="1"/>
    </font>
    <font>
      <vertAlign val="superscript"/>
      <sz val="10"/>
      <color indexed="8"/>
      <name val="Times New Roman"/>
      <family val="1"/>
    </font>
    <font>
      <sz val="11"/>
      <name val="Times New Roman"/>
      <family val="1"/>
    </font>
    <font>
      <vertAlign val="superscript"/>
      <sz val="11"/>
      <name val="Times New Roman"/>
      <family val="1"/>
    </font>
    <font>
      <sz val="1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4"/>
      </left>
      <right style="thin">
        <color indexed="64"/>
      </right>
      <top style="double">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double">
        <color indexed="64"/>
      </right>
      <top/>
      <bottom style="double">
        <color indexed="64"/>
      </bottom>
      <diagonal/>
    </border>
    <border>
      <left style="double">
        <color indexed="64"/>
      </left>
      <right/>
      <top/>
      <bottom/>
      <diagonal/>
    </border>
    <border>
      <left style="thin">
        <color indexed="64"/>
      </left>
      <right/>
      <top/>
      <bottom/>
      <diagonal/>
    </border>
    <border>
      <left style="double">
        <color indexed="64"/>
      </left>
      <right/>
      <top/>
      <bottom style="thin">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style="double">
        <color indexed="64"/>
      </top>
      <bottom/>
      <diagonal/>
    </border>
    <border>
      <left style="thin">
        <color indexed="64"/>
      </left>
      <right/>
      <top style="double">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5" fillId="0" borderId="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6">
    <xf numFmtId="0" fontId="0" fillId="0" borderId="0" xfId="0"/>
    <xf numFmtId="0" fontId="20" fillId="0" borderId="0" xfId="37" applyFont="1" applyFill="1"/>
    <xf numFmtId="0" fontId="22" fillId="0" borderId="0" xfId="37" applyFont="1" applyFill="1" applyAlignment="1">
      <alignment horizontal="left"/>
    </xf>
    <xf numFmtId="0" fontId="23" fillId="0" borderId="0" xfId="37" applyFont="1" applyFill="1"/>
    <xf numFmtId="0" fontId="24" fillId="0" borderId="0" xfId="37" applyFont="1" applyFill="1"/>
    <xf numFmtId="37" fontId="23" fillId="0" borderId="0" xfId="37" applyNumberFormat="1" applyFont="1" applyFill="1"/>
    <xf numFmtId="0" fontId="24" fillId="0" borderId="10" xfId="37" applyFont="1" applyFill="1" applyBorder="1"/>
    <xf numFmtId="0" fontId="24" fillId="0" borderId="0" xfId="37" quotePrefix="1" applyFont="1" applyFill="1" applyBorder="1" applyAlignment="1">
      <alignment horizontal="center"/>
    </xf>
    <xf numFmtId="0" fontId="24" fillId="0" borderId="0" xfId="37" applyFont="1" applyFill="1" applyBorder="1" applyAlignment="1">
      <alignment horizontal="center" vertical="top" wrapText="1"/>
    </xf>
    <xf numFmtId="0" fontId="23" fillId="0" borderId="11" xfId="37" quotePrefix="1" applyFont="1" applyFill="1" applyBorder="1"/>
    <xf numFmtId="0" fontId="28" fillId="0" borderId="12" xfId="37" applyFont="1" applyFill="1" applyBorder="1"/>
    <xf numFmtId="0" fontId="23" fillId="0" borderId="0" xfId="37" applyFont="1" applyFill="1" applyBorder="1"/>
    <xf numFmtId="5" fontId="29" fillId="0" borderId="0" xfId="37" applyNumberFormat="1" applyFont="1" applyFill="1" applyBorder="1"/>
    <xf numFmtId="37" fontId="29" fillId="0" borderId="0" xfId="37" applyNumberFormat="1" applyFont="1" applyFill="1" applyBorder="1" applyAlignment="1">
      <alignment horizontal="right"/>
    </xf>
    <xf numFmtId="37" fontId="23" fillId="0" borderId="0" xfId="37" applyNumberFormat="1" applyFont="1" applyFill="1" applyBorder="1" applyAlignment="1">
      <alignment horizontal="right"/>
    </xf>
    <xf numFmtId="37" fontId="32" fillId="0" borderId="13" xfId="37" applyNumberFormat="1" applyFont="1" applyFill="1" applyBorder="1" applyAlignment="1">
      <alignment horizontal="left"/>
    </xf>
    <xf numFmtId="0" fontId="21" fillId="0" borderId="0" xfId="0" applyFont="1" applyFill="1" applyAlignment="1">
      <alignment horizontal="right"/>
    </xf>
    <xf numFmtId="0" fontId="24" fillId="0" borderId="14" xfId="37" applyFont="1" applyFill="1" applyBorder="1"/>
    <xf numFmtId="5" fontId="33" fillId="0" borderId="15" xfId="37" applyNumberFormat="1" applyFont="1" applyFill="1" applyBorder="1"/>
    <xf numFmtId="0" fontId="34" fillId="0" borderId="15" xfId="37" applyFont="1" applyFill="1" applyBorder="1"/>
    <xf numFmtId="0" fontId="24" fillId="0" borderId="11" xfId="37" applyFont="1" applyFill="1" applyBorder="1"/>
    <xf numFmtId="37" fontId="33" fillId="0" borderId="12" xfId="37" applyNumberFormat="1" applyFont="1" applyFill="1" applyBorder="1" applyAlignment="1">
      <alignment horizontal="right"/>
    </xf>
    <xf numFmtId="37" fontId="33" fillId="0" borderId="15" xfId="37" applyNumberFormat="1" applyFont="1" applyFill="1" applyBorder="1" applyAlignment="1">
      <alignment horizontal="right"/>
    </xf>
    <xf numFmtId="37" fontId="34" fillId="0" borderId="15" xfId="37" applyNumberFormat="1" applyFont="1" applyFill="1" applyBorder="1" applyAlignment="1">
      <alignment horizontal="right"/>
    </xf>
    <xf numFmtId="0" fontId="24" fillId="0" borderId="14" xfId="37" quotePrefix="1" applyFont="1" applyFill="1" applyBorder="1" applyAlignment="1">
      <alignment horizontal="left"/>
    </xf>
    <xf numFmtId="0" fontId="24" fillId="0" borderId="16" xfId="37" applyFont="1" applyFill="1" applyBorder="1"/>
    <xf numFmtId="37" fontId="34" fillId="0" borderId="17" xfId="37" applyNumberFormat="1" applyFont="1" applyFill="1" applyBorder="1" applyAlignment="1">
      <alignment horizontal="right"/>
    </xf>
    <xf numFmtId="37" fontId="34" fillId="0" borderId="12" xfId="37" applyNumberFormat="1" applyFont="1" applyFill="1" applyBorder="1" applyAlignment="1">
      <alignment horizontal="right"/>
    </xf>
    <xf numFmtId="0" fontId="24" fillId="0" borderId="18" xfId="37" applyFont="1" applyFill="1" applyBorder="1"/>
    <xf numFmtId="37" fontId="33" fillId="0" borderId="19" xfId="37" applyNumberFormat="1" applyFont="1" applyFill="1" applyBorder="1" applyAlignment="1">
      <alignment horizontal="right"/>
    </xf>
    <xf numFmtId="0" fontId="24" fillId="0" borderId="20" xfId="37" applyFont="1" applyFill="1" applyBorder="1"/>
    <xf numFmtId="0" fontId="24" fillId="0" borderId="21" xfId="37" applyFont="1" applyFill="1" applyBorder="1"/>
    <xf numFmtId="0" fontId="20" fillId="0" borderId="22" xfId="37" applyFont="1" applyFill="1" applyBorder="1"/>
    <xf numFmtId="0" fontId="27" fillId="0" borderId="23" xfId="37" applyFont="1" applyFill="1" applyBorder="1" applyAlignment="1">
      <alignment horizontal="center" wrapText="1"/>
    </xf>
    <xf numFmtId="0" fontId="26" fillId="0" borderId="24" xfId="37" applyFont="1" applyFill="1" applyBorder="1" applyAlignment="1">
      <alignment horizontal="center"/>
    </xf>
    <xf numFmtId="37" fontId="30" fillId="0" borderId="0" xfId="37" applyNumberFormat="1" applyFont="1" applyFill="1" applyBorder="1" applyAlignment="1">
      <alignment horizontal="right"/>
    </xf>
    <xf numFmtId="0" fontId="29" fillId="0" borderId="0" xfId="37" applyFont="1" applyFill="1" applyBorder="1" applyAlignment="1"/>
    <xf numFmtId="0" fontId="0" fillId="0" borderId="0" xfId="0" applyFill="1" applyAlignment="1">
      <alignment vertical="top"/>
    </xf>
    <xf numFmtId="0" fontId="28" fillId="0" borderId="26" xfId="37" applyFont="1" applyFill="1" applyBorder="1" applyAlignment="1">
      <alignment horizontal="left"/>
    </xf>
    <xf numFmtId="5" fontId="27" fillId="0" borderId="27" xfId="37" applyNumberFormat="1" applyFont="1" applyFill="1" applyBorder="1" applyAlignment="1">
      <alignment horizontal="left"/>
    </xf>
    <xf numFmtId="0" fontId="28" fillId="0" borderId="27" xfId="37" applyFont="1" applyFill="1" applyBorder="1" applyAlignment="1">
      <alignment horizontal="left"/>
    </xf>
    <xf numFmtId="37" fontId="27" fillId="0" borderId="26" xfId="37" applyNumberFormat="1" applyFont="1" applyFill="1" applyBorder="1" applyAlignment="1">
      <alignment horizontal="left"/>
    </xf>
    <xf numFmtId="37" fontId="27" fillId="0" borderId="27" xfId="37" applyNumberFormat="1" applyFont="1" applyFill="1" applyBorder="1" applyAlignment="1">
      <alignment horizontal="left"/>
    </xf>
    <xf numFmtId="37" fontId="28" fillId="0" borderId="27" xfId="37" applyNumberFormat="1" applyFont="1" applyFill="1" applyBorder="1" applyAlignment="1">
      <alignment horizontal="left"/>
    </xf>
    <xf numFmtId="37" fontId="38" fillId="0" borderId="27" xfId="37" applyNumberFormat="1" applyFont="1" applyFill="1" applyBorder="1" applyAlignment="1">
      <alignment horizontal="left"/>
    </xf>
    <xf numFmtId="37" fontId="38" fillId="0" borderId="26" xfId="37" applyNumberFormat="1" applyFont="1" applyFill="1" applyBorder="1" applyAlignment="1">
      <alignment horizontal="left"/>
    </xf>
    <xf numFmtId="37" fontId="28" fillId="0" borderId="23" xfId="37" applyNumberFormat="1" applyFont="1" applyFill="1" applyBorder="1" applyAlignment="1">
      <alignment horizontal="left"/>
    </xf>
    <xf numFmtId="37" fontId="28" fillId="0" borderId="26" xfId="37" applyNumberFormat="1" applyFont="1" applyFill="1" applyBorder="1" applyAlignment="1">
      <alignment horizontal="left"/>
    </xf>
    <xf numFmtId="37" fontId="27" fillId="0" borderId="28" xfId="37" applyNumberFormat="1" applyFont="1" applyFill="1" applyBorder="1" applyAlignment="1">
      <alignment horizontal="left"/>
    </xf>
    <xf numFmtId="37" fontId="38" fillId="0" borderId="29" xfId="37" applyNumberFormat="1" applyFont="1" applyFill="1" applyBorder="1" applyAlignment="1">
      <alignment horizontal="left"/>
    </xf>
    <xf numFmtId="37" fontId="23" fillId="0" borderId="0" xfId="37" applyNumberFormat="1" applyFont="1" applyFill="1" applyBorder="1" applyAlignment="1">
      <alignment horizontal="left"/>
    </xf>
    <xf numFmtId="0" fontId="36" fillId="0" borderId="17" xfId="37" quotePrefix="1" applyFont="1" applyFill="1" applyBorder="1" applyAlignment="1">
      <alignment horizontal="center" wrapText="1"/>
    </xf>
    <xf numFmtId="0" fontId="24" fillId="0" borderId="20" xfId="37" applyFont="1" applyFill="1" applyBorder="1" applyAlignment="1">
      <alignment vertical="top" wrapText="1"/>
    </xf>
    <xf numFmtId="14" fontId="21" fillId="0" borderId="0" xfId="0" applyNumberFormat="1" applyFont="1" applyFill="1"/>
    <xf numFmtId="0" fontId="20" fillId="0" borderId="0" xfId="37" quotePrefix="1" applyFont="1" applyFill="1" applyAlignment="1">
      <alignment horizontal="left"/>
    </xf>
    <xf numFmtId="0" fontId="20" fillId="0" borderId="25" xfId="37" applyFont="1" applyFill="1" applyBorder="1" applyAlignment="1">
      <alignment horizontal="center" wrapText="1"/>
    </xf>
    <xf numFmtId="0" fontId="0" fillId="0" borderId="0" xfId="0" applyFill="1" applyBorder="1" applyAlignment="1"/>
    <xf numFmtId="0" fontId="41" fillId="0" borderId="0" xfId="0" applyFont="1" applyFill="1" applyAlignment="1">
      <alignment vertical="top"/>
    </xf>
    <xf numFmtId="37" fontId="34" fillId="0" borderId="15" xfId="37" applyNumberFormat="1" applyFont="1" applyFill="1" applyBorder="1" applyAlignment="1"/>
    <xf numFmtId="0" fontId="24" fillId="0" borderId="14" xfId="37" quotePrefix="1" applyFont="1" applyFill="1" applyBorder="1" applyAlignment="1">
      <alignment wrapText="1"/>
    </xf>
    <xf numFmtId="37" fontId="35" fillId="0" borderId="15" xfId="37" applyNumberFormat="1" applyFont="1" applyFill="1" applyBorder="1" applyAlignment="1">
      <alignment horizontal="right"/>
    </xf>
    <xf numFmtId="37" fontId="33" fillId="0" borderId="30" xfId="37" applyNumberFormat="1" applyFont="1" applyFill="1" applyBorder="1" applyAlignment="1">
      <alignment horizontal="right"/>
    </xf>
    <xf numFmtId="37" fontId="33" fillId="0" borderId="31" xfId="37" applyNumberFormat="1" applyFont="1" applyFill="1" applyBorder="1" applyAlignment="1">
      <alignment horizontal="right"/>
    </xf>
    <xf numFmtId="0" fontId="39" fillId="0" borderId="0" xfId="38" applyFont="1" applyFill="1" applyAlignment="1" applyProtection="1">
      <alignment vertical="top" wrapText="1"/>
    </xf>
    <xf numFmtId="0" fontId="39" fillId="0" borderId="0" xfId="0" applyFont="1" applyFill="1" applyAlignment="1">
      <alignment vertical="top" wrapText="1"/>
    </xf>
    <xf numFmtId="0" fontId="31" fillId="0" borderId="0" xfId="38" applyFont="1" applyFill="1" applyAlignment="1" applyProtection="1">
      <alignmen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09app$Revised" xfId="37"/>
    <cellStyle name="Normal_Fund Category Process Summary"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tabSelected="1" zoomScale="90" zoomScaleNormal="90" workbookViewId="0"/>
  </sheetViews>
  <sheetFormatPr defaultColWidth="7.07421875" defaultRowHeight="13" x14ac:dyDescent="0.3"/>
  <cols>
    <col min="1" max="1" width="60.23046875" style="3" customWidth="1"/>
    <col min="2" max="2" width="31.84375" style="3" customWidth="1"/>
    <col min="3" max="3" width="5.23046875" style="2" customWidth="1"/>
    <col min="4" max="4" width="19.23046875" style="3" customWidth="1"/>
    <col min="5" max="5" width="4.53515625" style="3" customWidth="1"/>
    <col min="6" max="6" width="9.53515625" style="3" bestFit="1" customWidth="1"/>
    <col min="7" max="16384" width="7.07421875" style="3"/>
  </cols>
  <sheetData>
    <row r="1" spans="1:6" ht="17.5" x14ac:dyDescent="0.35">
      <c r="A1" s="1" t="s">
        <v>0</v>
      </c>
      <c r="B1" s="16" t="s">
        <v>27</v>
      </c>
    </row>
    <row r="2" spans="1:6" ht="17.5" x14ac:dyDescent="0.35">
      <c r="A2" s="1" t="s">
        <v>1</v>
      </c>
      <c r="B2" s="53">
        <v>43990</v>
      </c>
    </row>
    <row r="3" spans="1:6" ht="17.5" x14ac:dyDescent="0.35">
      <c r="A3" s="54" t="s">
        <v>54</v>
      </c>
    </row>
    <row r="4" spans="1:6" ht="7.5" customHeight="1" x14ac:dyDescent="0.3">
      <c r="A4" s="4"/>
    </row>
    <row r="5" spans="1:6" ht="6" customHeight="1" thickBot="1" x14ac:dyDescent="0.35">
      <c r="B5" s="5"/>
      <c r="D5" s="5"/>
    </row>
    <row r="6" spans="1:6" ht="19.5" customHeight="1" thickTop="1" x14ac:dyDescent="0.35">
      <c r="A6" s="6"/>
      <c r="B6" s="55">
        <v>2018</v>
      </c>
      <c r="C6" s="34"/>
      <c r="D6" s="7"/>
    </row>
    <row r="7" spans="1:6" ht="55.5" customHeight="1" x14ac:dyDescent="0.35">
      <c r="A7" s="32" t="s">
        <v>2</v>
      </c>
      <c r="B7" s="51" t="s">
        <v>52</v>
      </c>
      <c r="C7" s="33"/>
      <c r="D7" s="8"/>
    </row>
    <row r="8" spans="1:6" ht="10.5" customHeight="1" x14ac:dyDescent="0.3">
      <c r="A8" s="9"/>
      <c r="B8" s="10"/>
      <c r="C8" s="38"/>
      <c r="D8" s="11"/>
    </row>
    <row r="9" spans="1:6" ht="15" customHeight="1" x14ac:dyDescent="0.3">
      <c r="A9" s="17" t="s">
        <v>47</v>
      </c>
      <c r="B9" s="18">
        <f>+B11+B12</f>
        <v>10048742787</v>
      </c>
      <c r="C9" s="39"/>
      <c r="D9" s="12"/>
      <c r="F9" s="5"/>
    </row>
    <row r="10" spans="1:6" ht="10.5" customHeight="1" x14ac:dyDescent="0.35">
      <c r="A10" s="17"/>
      <c r="B10" s="19"/>
      <c r="C10" s="40"/>
      <c r="D10" s="11"/>
    </row>
    <row r="11" spans="1:6" ht="15" customHeight="1" x14ac:dyDescent="0.3">
      <c r="A11" s="20" t="s">
        <v>3</v>
      </c>
      <c r="B11" s="21">
        <f>+B15+B36+B42+B45+B63</f>
        <v>9291383861</v>
      </c>
      <c r="C11" s="41"/>
      <c r="D11" s="13"/>
    </row>
    <row r="12" spans="1:6" ht="15" customHeight="1" x14ac:dyDescent="0.3">
      <c r="A12" s="17" t="s">
        <v>4</v>
      </c>
      <c r="B12" s="22">
        <f>+B16+B46+B65</f>
        <v>757358926</v>
      </c>
      <c r="C12" s="42"/>
      <c r="D12" s="13"/>
    </row>
    <row r="13" spans="1:6" ht="10" customHeight="1" x14ac:dyDescent="0.35">
      <c r="A13" s="17"/>
      <c r="B13" s="23"/>
      <c r="C13" s="43"/>
      <c r="D13" s="14"/>
    </row>
    <row r="14" spans="1:6" ht="15" customHeight="1" x14ac:dyDescent="0.3">
      <c r="A14" s="20" t="s">
        <v>5</v>
      </c>
      <c r="B14" s="21">
        <f>B17+B18+B19+B26</f>
        <v>3529811861</v>
      </c>
      <c r="C14" s="41"/>
      <c r="D14" s="13"/>
      <c r="F14" s="5"/>
    </row>
    <row r="15" spans="1:6" ht="15" customHeight="1" x14ac:dyDescent="0.35">
      <c r="A15" s="17" t="s">
        <v>29</v>
      </c>
      <c r="B15" s="23">
        <f>B17+B18+B19+B26-B29</f>
        <v>3529811861</v>
      </c>
      <c r="C15" s="43"/>
      <c r="D15" s="14"/>
    </row>
    <row r="16" spans="1:6" ht="15" customHeight="1" x14ac:dyDescent="0.35">
      <c r="A16" s="17" t="s">
        <v>6</v>
      </c>
      <c r="B16" s="23">
        <f>+B29</f>
        <v>0</v>
      </c>
      <c r="C16" s="43"/>
      <c r="D16" s="14"/>
    </row>
    <row r="17" spans="1:4" ht="15" customHeight="1" x14ac:dyDescent="0.35">
      <c r="A17" s="17" t="s">
        <v>7</v>
      </c>
      <c r="B17" s="23">
        <v>902287000</v>
      </c>
      <c r="C17" s="44" t="s">
        <v>26</v>
      </c>
      <c r="D17" s="14"/>
    </row>
    <row r="18" spans="1:4" ht="15" customHeight="1" x14ac:dyDescent="0.35">
      <c r="A18" s="17" t="s">
        <v>38</v>
      </c>
      <c r="B18" s="23">
        <v>89534000</v>
      </c>
      <c r="C18" s="44"/>
      <c r="D18" s="14"/>
    </row>
    <row r="19" spans="1:4" ht="15" customHeight="1" x14ac:dyDescent="0.35">
      <c r="A19" s="17" t="s">
        <v>8</v>
      </c>
      <c r="B19" s="23">
        <f>+B20+B21</f>
        <v>2152015861</v>
      </c>
      <c r="C19" s="44"/>
      <c r="D19" s="14"/>
    </row>
    <row r="20" spans="1:4" ht="15" customHeight="1" x14ac:dyDescent="0.35">
      <c r="A20" s="17" t="s">
        <v>9</v>
      </c>
      <c r="B20" s="23">
        <v>845556000</v>
      </c>
      <c r="C20" s="44"/>
      <c r="D20" s="14"/>
    </row>
    <row r="21" spans="1:4" ht="15" customHeight="1" x14ac:dyDescent="0.35">
      <c r="A21" s="17" t="s">
        <v>10</v>
      </c>
      <c r="B21" s="23">
        <f>SUBTOTAL(9,B22,B23,B24)</f>
        <v>1306459861</v>
      </c>
      <c r="C21" s="44"/>
      <c r="D21" s="14"/>
    </row>
    <row r="22" spans="1:4" ht="15" customHeight="1" x14ac:dyDescent="0.35">
      <c r="A22" s="17" t="s">
        <v>11</v>
      </c>
      <c r="B22" s="23">
        <v>1040860000</v>
      </c>
      <c r="C22" s="44"/>
      <c r="D22" s="14"/>
    </row>
    <row r="23" spans="1:4" ht="31.5" customHeight="1" x14ac:dyDescent="0.35">
      <c r="A23" s="52" t="s">
        <v>78</v>
      </c>
      <c r="B23" s="58">
        <v>166099861</v>
      </c>
      <c r="C23" s="44" t="s">
        <v>63</v>
      </c>
      <c r="D23" s="50"/>
    </row>
    <row r="24" spans="1:4" ht="20" customHeight="1" x14ac:dyDescent="0.35">
      <c r="A24" s="59" t="s">
        <v>80</v>
      </c>
      <c r="B24" s="58">
        <v>99500000</v>
      </c>
      <c r="C24" s="44" t="s">
        <v>64</v>
      </c>
      <c r="D24" s="50"/>
    </row>
    <row r="25" spans="1:4" ht="10.5" customHeight="1" x14ac:dyDescent="0.35">
      <c r="A25" s="17"/>
      <c r="B25" s="23"/>
      <c r="C25" s="43"/>
      <c r="D25" s="14"/>
    </row>
    <row r="26" spans="1:4" ht="15" customHeight="1" x14ac:dyDescent="0.35">
      <c r="A26" s="17" t="s">
        <v>30</v>
      </c>
      <c r="B26" s="23">
        <f>SUM(B27:B34)</f>
        <v>385975000</v>
      </c>
      <c r="C26" s="43"/>
      <c r="D26" s="14"/>
    </row>
    <row r="27" spans="1:4" ht="15" customHeight="1" x14ac:dyDescent="0.35">
      <c r="A27" s="24" t="s">
        <v>14</v>
      </c>
      <c r="B27" s="23">
        <v>54000000</v>
      </c>
      <c r="C27" s="43"/>
      <c r="D27" s="14"/>
    </row>
    <row r="28" spans="1:4" ht="15" customHeight="1" x14ac:dyDescent="0.35">
      <c r="A28" s="24" t="s">
        <v>39</v>
      </c>
      <c r="B28" s="23">
        <v>87896000</v>
      </c>
      <c r="C28" s="43"/>
      <c r="D28" s="14"/>
    </row>
    <row r="29" spans="1:4" ht="15" customHeight="1" x14ac:dyDescent="0.35">
      <c r="A29" s="17" t="s">
        <v>51</v>
      </c>
      <c r="B29" s="23">
        <v>0</v>
      </c>
      <c r="C29" s="44" t="s">
        <v>75</v>
      </c>
      <c r="D29" s="50"/>
    </row>
    <row r="30" spans="1:4" ht="15" customHeight="1" x14ac:dyDescent="0.35">
      <c r="A30" s="17" t="s">
        <v>31</v>
      </c>
      <c r="B30" s="23">
        <v>0</v>
      </c>
      <c r="C30" s="43"/>
      <c r="D30" s="14"/>
    </row>
    <row r="31" spans="1:4" ht="15" customHeight="1" x14ac:dyDescent="0.35">
      <c r="A31" s="17" t="s">
        <v>53</v>
      </c>
      <c r="B31" s="23">
        <v>93079000</v>
      </c>
      <c r="C31" s="43"/>
      <c r="D31" s="14"/>
    </row>
    <row r="32" spans="1:4" ht="15" customHeight="1" x14ac:dyDescent="0.35">
      <c r="A32" s="24" t="s">
        <v>25</v>
      </c>
      <c r="B32" s="23">
        <v>6000000</v>
      </c>
      <c r="C32" s="44"/>
      <c r="D32" s="14"/>
    </row>
    <row r="33" spans="1:4" ht="15" customHeight="1" x14ac:dyDescent="0.35">
      <c r="A33" s="24" t="s">
        <v>49</v>
      </c>
      <c r="B33" s="23">
        <v>145000000</v>
      </c>
      <c r="C33" s="44"/>
      <c r="D33" s="14"/>
    </row>
    <row r="34" spans="1:4" ht="15" customHeight="1" x14ac:dyDescent="0.35">
      <c r="A34" s="24" t="s">
        <v>50</v>
      </c>
      <c r="B34" s="23">
        <v>0</v>
      </c>
      <c r="C34" s="44"/>
      <c r="D34" s="14"/>
    </row>
    <row r="35" spans="1:4" ht="15" customHeight="1" x14ac:dyDescent="0.35">
      <c r="A35" s="17"/>
      <c r="B35" s="23"/>
      <c r="C35" s="43"/>
      <c r="D35" s="14"/>
    </row>
    <row r="36" spans="1:4" ht="15" customHeight="1" x14ac:dyDescent="0.3">
      <c r="A36" s="20" t="s">
        <v>28</v>
      </c>
      <c r="B36" s="21">
        <f>B37+B38+B39</f>
        <v>1747551000</v>
      </c>
      <c r="C36" s="45"/>
      <c r="D36" s="14"/>
    </row>
    <row r="37" spans="1:4" ht="15" customHeight="1" x14ac:dyDescent="0.35">
      <c r="A37" s="17" t="s">
        <v>12</v>
      </c>
      <c r="B37" s="23">
        <v>1601321000</v>
      </c>
      <c r="C37" s="44" t="s">
        <v>66</v>
      </c>
      <c r="D37" s="14"/>
    </row>
    <row r="38" spans="1:4" ht="15" customHeight="1" x14ac:dyDescent="0.35">
      <c r="A38" s="17" t="s">
        <v>13</v>
      </c>
      <c r="B38" s="23">
        <v>113900000</v>
      </c>
      <c r="C38" s="44" t="s">
        <v>69</v>
      </c>
      <c r="D38" s="14"/>
    </row>
    <row r="39" spans="1:4" ht="15" customHeight="1" x14ac:dyDescent="0.35">
      <c r="A39" s="17" t="s">
        <v>79</v>
      </c>
      <c r="B39" s="23">
        <v>32330000</v>
      </c>
      <c r="C39" s="43"/>
      <c r="D39" s="14"/>
    </row>
    <row r="40" spans="1:4" ht="7.5" customHeight="1" x14ac:dyDescent="0.35">
      <c r="A40" s="25"/>
      <c r="B40" s="26"/>
      <c r="C40" s="46"/>
      <c r="D40" s="14"/>
    </row>
    <row r="41" spans="1:4" ht="14.15" customHeight="1" x14ac:dyDescent="0.35">
      <c r="A41" s="20" t="s">
        <v>15</v>
      </c>
      <c r="B41" s="27"/>
      <c r="C41" s="47"/>
      <c r="D41" s="14"/>
    </row>
    <row r="42" spans="1:4" ht="15" customHeight="1" x14ac:dyDescent="0.3">
      <c r="A42" s="17" t="s">
        <v>40</v>
      </c>
      <c r="B42" s="22">
        <v>399500000</v>
      </c>
      <c r="C42" s="44" t="s">
        <v>26</v>
      </c>
      <c r="D42" s="13"/>
    </row>
    <row r="43" spans="1:4" ht="10" customHeight="1" x14ac:dyDescent="0.35">
      <c r="A43" s="17"/>
      <c r="B43" s="23"/>
      <c r="C43" s="43"/>
      <c r="D43" s="14"/>
    </row>
    <row r="44" spans="1:4" ht="15" customHeight="1" x14ac:dyDescent="0.3">
      <c r="A44" s="20" t="s">
        <v>41</v>
      </c>
      <c r="B44" s="21">
        <f>+B47+B50</f>
        <v>3475363926</v>
      </c>
      <c r="C44" s="41"/>
      <c r="D44" s="13"/>
    </row>
    <row r="45" spans="1:4" ht="15" customHeight="1" x14ac:dyDescent="0.35">
      <c r="A45" s="17" t="s">
        <v>32</v>
      </c>
      <c r="B45" s="23">
        <f>B47+B50-B61</f>
        <v>3455865000</v>
      </c>
      <c r="C45" s="42"/>
      <c r="D45" s="13"/>
    </row>
    <row r="46" spans="1:4" ht="15" customHeight="1" x14ac:dyDescent="0.35">
      <c r="A46" s="17" t="s">
        <v>42</v>
      </c>
      <c r="B46" s="23">
        <f>B61</f>
        <v>19498926</v>
      </c>
      <c r="C46" s="42"/>
      <c r="D46" s="13"/>
    </row>
    <row r="47" spans="1:4" ht="15" customHeight="1" x14ac:dyDescent="0.35">
      <c r="A47" s="17" t="s">
        <v>43</v>
      </c>
      <c r="B47" s="23">
        <f>SUM(B48:B49)</f>
        <v>2644504000</v>
      </c>
      <c r="C47" s="43"/>
      <c r="D47" s="14"/>
    </row>
    <row r="48" spans="1:4" ht="15" customHeight="1" x14ac:dyDescent="0.35">
      <c r="A48" s="17" t="s">
        <v>56</v>
      </c>
      <c r="B48" s="23">
        <v>2630607000</v>
      </c>
      <c r="C48" s="44" t="s">
        <v>71</v>
      </c>
      <c r="D48" s="50"/>
    </row>
    <row r="49" spans="1:4" ht="15" customHeight="1" x14ac:dyDescent="0.35">
      <c r="A49" s="17" t="s">
        <v>33</v>
      </c>
      <c r="B49" s="23">
        <v>13897000</v>
      </c>
      <c r="C49" s="43"/>
      <c r="D49" s="14"/>
    </row>
    <row r="50" spans="1:4" ht="15" customHeight="1" x14ac:dyDescent="0.35">
      <c r="A50" s="17" t="s">
        <v>16</v>
      </c>
      <c r="B50" s="23">
        <f>+B51+B54+B55+B58+B61</f>
        <v>830859926</v>
      </c>
      <c r="C50" s="43"/>
      <c r="D50" s="14"/>
    </row>
    <row r="51" spans="1:4" ht="15" customHeight="1" x14ac:dyDescent="0.35">
      <c r="A51" s="17" t="s">
        <v>17</v>
      </c>
      <c r="B51" s="23">
        <f>B52+B53</f>
        <v>665580000</v>
      </c>
      <c r="C51" s="44" t="s">
        <v>26</v>
      </c>
      <c r="D51" s="14"/>
    </row>
    <row r="52" spans="1:4" ht="15" customHeight="1" x14ac:dyDescent="0.35">
      <c r="A52" s="17" t="s">
        <v>44</v>
      </c>
      <c r="B52" s="23">
        <v>663957547</v>
      </c>
      <c r="C52" s="43"/>
      <c r="D52" s="14"/>
    </row>
    <row r="53" spans="1:4" ht="15" customHeight="1" x14ac:dyDescent="0.35">
      <c r="A53" s="17" t="s">
        <v>34</v>
      </c>
      <c r="B53" s="60">
        <v>1622453</v>
      </c>
      <c r="C53" s="43"/>
      <c r="D53" s="14"/>
    </row>
    <row r="54" spans="1:4" ht="15" customHeight="1" x14ac:dyDescent="0.35">
      <c r="A54" s="17" t="s">
        <v>58</v>
      </c>
      <c r="B54" s="23">
        <v>62653000</v>
      </c>
      <c r="C54" s="43"/>
      <c r="D54" s="14"/>
    </row>
    <row r="55" spans="1:4" ht="15" customHeight="1" x14ac:dyDescent="0.35">
      <c r="A55" s="17" t="s">
        <v>33</v>
      </c>
      <c r="B55" s="23">
        <f>+B56+B57</f>
        <v>19818000</v>
      </c>
      <c r="C55" s="43"/>
      <c r="D55" s="14"/>
    </row>
    <row r="56" spans="1:4" ht="15" customHeight="1" x14ac:dyDescent="0.35">
      <c r="A56" s="17" t="s">
        <v>57</v>
      </c>
      <c r="B56" s="23">
        <v>1333000</v>
      </c>
      <c r="C56" s="43"/>
      <c r="D56" s="14"/>
    </row>
    <row r="57" spans="1:4" ht="15" customHeight="1" x14ac:dyDescent="0.35">
      <c r="A57" s="17" t="s">
        <v>45</v>
      </c>
      <c r="B57" s="23">
        <v>18485000</v>
      </c>
      <c r="C57" s="43"/>
      <c r="D57" s="14"/>
    </row>
    <row r="58" spans="1:4" ht="15" customHeight="1" x14ac:dyDescent="0.35">
      <c r="A58" s="17" t="s">
        <v>18</v>
      </c>
      <c r="B58" s="23">
        <f>B59+B60</f>
        <v>63310000</v>
      </c>
      <c r="C58" s="44"/>
      <c r="D58" s="14"/>
    </row>
    <row r="59" spans="1:4" ht="15" customHeight="1" x14ac:dyDescent="0.35">
      <c r="A59" s="17" t="s">
        <v>35</v>
      </c>
      <c r="B59" s="23">
        <v>49028000</v>
      </c>
      <c r="C59" s="44" t="s">
        <v>73</v>
      </c>
      <c r="D59" s="14"/>
    </row>
    <row r="60" spans="1:4" ht="15" customHeight="1" x14ac:dyDescent="0.35">
      <c r="A60" s="17" t="s">
        <v>36</v>
      </c>
      <c r="B60" s="23">
        <v>14282000</v>
      </c>
      <c r="C60" s="43"/>
      <c r="D60" s="14"/>
    </row>
    <row r="61" spans="1:4" ht="15" customHeight="1" x14ac:dyDescent="0.35">
      <c r="A61" s="17" t="s">
        <v>46</v>
      </c>
      <c r="B61" s="23">
        <v>19498926</v>
      </c>
      <c r="C61" s="44" t="s">
        <v>75</v>
      </c>
      <c r="D61" s="50"/>
    </row>
    <row r="62" spans="1:4" ht="10" customHeight="1" x14ac:dyDescent="0.35">
      <c r="A62" s="17"/>
      <c r="B62" s="23"/>
      <c r="C62" s="43"/>
      <c r="D62" s="14"/>
    </row>
    <row r="63" spans="1:4" ht="15" customHeight="1" x14ac:dyDescent="0.3">
      <c r="A63" s="20" t="s">
        <v>48</v>
      </c>
      <c r="B63" s="21">
        <v>158656000</v>
      </c>
      <c r="C63" s="47"/>
      <c r="D63" s="13"/>
    </row>
    <row r="64" spans="1:4" ht="10" customHeight="1" x14ac:dyDescent="0.35">
      <c r="A64" s="17"/>
      <c r="B64" s="23"/>
      <c r="C64" s="43"/>
      <c r="D64" s="14"/>
    </row>
    <row r="65" spans="1:7" ht="15" customHeight="1" x14ac:dyDescent="0.3">
      <c r="A65" s="28" t="s">
        <v>19</v>
      </c>
      <c r="B65" s="29">
        <f>+B67+B72</f>
        <v>737860000</v>
      </c>
      <c r="C65" s="48"/>
      <c r="D65" s="13"/>
    </row>
    <row r="66" spans="1:7" ht="18" customHeight="1" x14ac:dyDescent="0.35">
      <c r="A66" s="17" t="s">
        <v>20</v>
      </c>
      <c r="B66" s="23"/>
      <c r="C66" s="43"/>
      <c r="D66" s="14"/>
    </row>
    <row r="67" spans="1:7" ht="15" customHeight="1" x14ac:dyDescent="0.3">
      <c r="A67" s="17" t="s">
        <v>37</v>
      </c>
      <c r="B67" s="22">
        <f>SUM(B68:B70)</f>
        <v>737860000</v>
      </c>
      <c r="C67" s="42"/>
      <c r="D67" s="13"/>
    </row>
    <row r="68" spans="1:7" ht="15" customHeight="1" x14ac:dyDescent="0.35">
      <c r="A68" s="17" t="s">
        <v>21</v>
      </c>
      <c r="B68" s="23">
        <v>301000000</v>
      </c>
      <c r="C68" s="44"/>
      <c r="D68" s="14"/>
    </row>
    <row r="69" spans="1:7" ht="15" customHeight="1" x14ac:dyDescent="0.35">
      <c r="A69" s="17" t="s">
        <v>22</v>
      </c>
      <c r="B69" s="23">
        <v>397860000</v>
      </c>
      <c r="C69" s="44" t="s">
        <v>68</v>
      </c>
      <c r="D69" s="50"/>
    </row>
    <row r="70" spans="1:7" ht="15" customHeight="1" x14ac:dyDescent="0.35">
      <c r="A70" s="30" t="s">
        <v>23</v>
      </c>
      <c r="B70" s="23">
        <v>39000000</v>
      </c>
      <c r="C70" s="44"/>
      <c r="D70" s="14"/>
    </row>
    <row r="71" spans="1:7" ht="10" customHeight="1" x14ac:dyDescent="0.35">
      <c r="A71" s="17"/>
      <c r="B71" s="23"/>
      <c r="C71" s="46"/>
      <c r="D71" s="14"/>
    </row>
    <row r="72" spans="1:7" ht="15" customHeight="1" thickBot="1" x14ac:dyDescent="0.35">
      <c r="A72" s="31" t="s">
        <v>24</v>
      </c>
      <c r="B72" s="61">
        <v>0</v>
      </c>
      <c r="C72" s="15"/>
      <c r="D72" s="50"/>
      <c r="E72" s="11"/>
    </row>
    <row r="73" spans="1:7" ht="15" customHeight="1" thickTop="1" thickBot="1" x14ac:dyDescent="0.35">
      <c r="A73" s="31" t="s">
        <v>60</v>
      </c>
      <c r="B73" s="61">
        <v>7925000</v>
      </c>
      <c r="C73" s="49" t="s">
        <v>26</v>
      </c>
      <c r="D73" s="13"/>
    </row>
    <row r="74" spans="1:7" ht="15" customHeight="1" thickTop="1" thickBot="1" x14ac:dyDescent="0.35">
      <c r="A74" s="31" t="s">
        <v>59</v>
      </c>
      <c r="B74" s="62">
        <v>3000000</v>
      </c>
      <c r="C74" s="49" t="s">
        <v>26</v>
      </c>
      <c r="D74" s="13"/>
    </row>
    <row r="75" spans="1:7" ht="8.5" customHeight="1" thickTop="1" x14ac:dyDescent="0.35">
      <c r="A75" s="36"/>
      <c r="B75" s="35"/>
      <c r="C75" s="56"/>
      <c r="D75" s="13"/>
    </row>
    <row r="76" spans="1:7" ht="19.5" customHeight="1" x14ac:dyDescent="0.3">
      <c r="A76" s="63" t="s">
        <v>55</v>
      </c>
      <c r="B76" s="64"/>
      <c r="C76" s="64"/>
      <c r="D76" s="57"/>
      <c r="E76" s="37"/>
      <c r="F76" s="37"/>
      <c r="G76" s="37"/>
    </row>
    <row r="77" spans="1:7" ht="132" customHeight="1" x14ac:dyDescent="0.3">
      <c r="A77" s="63" t="s">
        <v>61</v>
      </c>
      <c r="B77" s="64"/>
      <c r="C77" s="64"/>
      <c r="D77" s="57"/>
      <c r="E77" s="37"/>
      <c r="F77" s="37"/>
      <c r="G77" s="37"/>
    </row>
    <row r="78" spans="1:7" ht="48" customHeight="1" x14ac:dyDescent="0.3">
      <c r="A78" s="63" t="s">
        <v>62</v>
      </c>
      <c r="B78" s="64"/>
      <c r="C78" s="64"/>
      <c r="D78" s="57"/>
      <c r="E78" s="37"/>
      <c r="F78" s="37"/>
      <c r="G78" s="37"/>
    </row>
    <row r="79" spans="1:7" ht="22" customHeight="1" x14ac:dyDescent="0.3">
      <c r="A79" s="63" t="s">
        <v>67</v>
      </c>
      <c r="B79" s="64"/>
      <c r="C79" s="64"/>
      <c r="D79" s="57"/>
      <c r="E79" s="37"/>
      <c r="F79" s="37"/>
      <c r="G79" s="37"/>
    </row>
    <row r="80" spans="1:7" ht="78" customHeight="1" x14ac:dyDescent="0.3">
      <c r="A80" s="63" t="s">
        <v>65</v>
      </c>
      <c r="B80" s="64"/>
      <c r="C80" s="64"/>
      <c r="D80" s="57"/>
      <c r="E80" s="37"/>
      <c r="F80" s="37"/>
      <c r="G80" s="37"/>
    </row>
    <row r="81" spans="1:7" ht="33" customHeight="1" x14ac:dyDescent="0.3">
      <c r="A81" s="63" t="s">
        <v>77</v>
      </c>
      <c r="B81" s="64"/>
      <c r="C81" s="64"/>
      <c r="D81" s="57"/>
      <c r="E81" s="37"/>
      <c r="F81" s="37"/>
      <c r="G81" s="37"/>
    </row>
    <row r="82" spans="1:7" ht="65.5" customHeight="1" x14ac:dyDescent="0.3">
      <c r="A82" s="63" t="s">
        <v>76</v>
      </c>
      <c r="B82" s="64"/>
      <c r="C82" s="64"/>
      <c r="D82" s="57"/>
      <c r="E82" s="37"/>
      <c r="F82" s="37"/>
      <c r="G82" s="37"/>
    </row>
    <row r="83" spans="1:7" ht="45" customHeight="1" x14ac:dyDescent="0.3">
      <c r="A83" s="63" t="s">
        <v>70</v>
      </c>
      <c r="B83" s="64"/>
      <c r="C83" s="64"/>
      <c r="D83" s="57"/>
      <c r="E83" s="37"/>
      <c r="F83" s="37"/>
      <c r="G83" s="37"/>
    </row>
    <row r="84" spans="1:7" ht="19" customHeight="1" x14ac:dyDescent="0.3">
      <c r="A84" s="63" t="s">
        <v>72</v>
      </c>
      <c r="B84" s="64"/>
      <c r="C84" s="64"/>
      <c r="D84" s="57"/>
      <c r="E84" s="37"/>
      <c r="F84" s="37"/>
      <c r="G84" s="37"/>
    </row>
    <row r="85" spans="1:7" ht="22" customHeight="1" x14ac:dyDescent="0.3">
      <c r="A85" s="63" t="s">
        <v>74</v>
      </c>
      <c r="B85" s="64"/>
      <c r="C85" s="64"/>
      <c r="D85" s="57"/>
      <c r="E85" s="37"/>
      <c r="F85" s="37"/>
      <c r="G85" s="37"/>
    </row>
    <row r="86" spans="1:7" ht="33" customHeight="1" x14ac:dyDescent="0.3">
      <c r="A86" s="63"/>
      <c r="B86" s="64"/>
      <c r="C86" s="64"/>
    </row>
    <row r="87" spans="1:7" x14ac:dyDescent="0.3">
      <c r="C87" s="3"/>
    </row>
    <row r="88" spans="1:7" x14ac:dyDescent="0.3">
      <c r="C88" s="3"/>
    </row>
    <row r="89" spans="1:7" x14ac:dyDescent="0.3">
      <c r="A89" s="65"/>
      <c r="B89" s="65"/>
      <c r="C89" s="65"/>
      <c r="D89" s="65"/>
      <c r="E89" s="65"/>
      <c r="F89" s="65"/>
      <c r="G89" s="65"/>
    </row>
  </sheetData>
  <mergeCells count="12">
    <mergeCell ref="A82:C82"/>
    <mergeCell ref="A76:C76"/>
    <mergeCell ref="A89:G89"/>
    <mergeCell ref="A77:C77"/>
    <mergeCell ref="A86:C86"/>
    <mergeCell ref="A78:C78"/>
    <mergeCell ref="A79:C79"/>
    <mergeCell ref="A80:C80"/>
    <mergeCell ref="A83:C83"/>
    <mergeCell ref="A84:C84"/>
    <mergeCell ref="A85:C85"/>
    <mergeCell ref="A81:C81"/>
  </mergeCells>
  <phoneticPr fontId="1" type="noConversion"/>
  <printOptions horizontalCentered="1"/>
  <pageMargins left="0" right="0" top="0.25" bottom="0.25" header="0.25" footer="0.25"/>
  <pageSetup scale="4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05B22D-3A0F-4BAC-AF8C-D72C0563A3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BDD48AA-A58F-4167-9F11-0E00B8B866C7}">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8E0BBB7-C00A-4723-98B0-8F1C0CB19E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2018</vt:lpstr>
      <vt:lpstr>'2018'!Print_Area</vt:lpstr>
      <vt:lpstr>'2018'!Print_Titles</vt:lpstr>
    </vt:vector>
  </TitlesOfParts>
  <Company>Employment &amp; Training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assefa.meron</dc:creator>
  <cp:lastModifiedBy>Litvin, David J - ETA</cp:lastModifiedBy>
  <cp:lastPrinted>2020-06-09T17:26:12Z</cp:lastPrinted>
  <dcterms:created xsi:type="dcterms:W3CDTF">2010-08-24T14:05:54Z</dcterms:created>
  <dcterms:modified xsi:type="dcterms:W3CDTF">2020-09-15T23:34:25Z</dcterms:modified>
</cp:coreProperties>
</file>